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UserData\m.shrish22\Desktop\"/>
    </mc:Choice>
  </mc:AlternateContent>
  <bookViews>
    <workbookView xWindow="0" yWindow="0" windowWidth="20490" windowHeight="7365" firstSheet="1" activeTab="5"/>
  </bookViews>
  <sheets>
    <sheet name="1-①28年男" sheetId="8" r:id="rId1"/>
    <sheet name="1-②28年女" sheetId="9" r:id="rId2"/>
    <sheet name="65歳男（推移）" sheetId="4" r:id="rId3"/>
    <sheet name="65歳女（推移）" sheetId="5" r:id="rId4"/>
    <sheet name="75歳男（推移）" sheetId="6" r:id="rId5"/>
    <sheet name="75歳女（推移） " sheetId="7" r:id="rId6"/>
  </sheets>
  <definedNames>
    <definedName name="_xlnm.Print_Area" localSheetId="0">'1-①28年男'!$A$1:$M$281</definedName>
    <definedName name="_xlnm.Print_Area" localSheetId="1">'1-②28年女'!$A$1:$M$281</definedName>
    <definedName name="_xlnm.Print_Titles" localSheetId="0">'1-①28年男'!$4:$6</definedName>
    <definedName name="_xlnm.Print_Titles" localSheetId="1">'1-②28年女'!$4:$6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1" i="7" l="1"/>
  <c r="V61" i="7"/>
  <c r="U61" i="7"/>
  <c r="W60" i="7"/>
  <c r="V60" i="7"/>
  <c r="U60" i="7"/>
  <c r="W59" i="7"/>
  <c r="V59" i="7"/>
  <c r="U59" i="7"/>
  <c r="W58" i="7"/>
  <c r="V58" i="7"/>
  <c r="U58" i="7"/>
  <c r="W57" i="7"/>
  <c r="V57" i="7"/>
  <c r="U57" i="7"/>
  <c r="W56" i="7"/>
  <c r="V56" i="7"/>
  <c r="U56" i="7"/>
  <c r="W55" i="7"/>
  <c r="V55" i="7"/>
  <c r="U55" i="7"/>
  <c r="W54" i="7"/>
  <c r="V54" i="7"/>
  <c r="U54" i="7"/>
  <c r="W53" i="7"/>
  <c r="V53" i="7"/>
  <c r="U53" i="7"/>
  <c r="W52" i="7"/>
  <c r="V52" i="7"/>
  <c r="U52" i="7"/>
  <c r="W51" i="7"/>
  <c r="V51" i="7"/>
  <c r="U51" i="7"/>
  <c r="W50" i="7"/>
  <c r="V50" i="7"/>
  <c r="U50" i="7"/>
  <c r="W49" i="7"/>
  <c r="V49" i="7"/>
  <c r="U49" i="7"/>
  <c r="W48" i="7"/>
  <c r="V48" i="7"/>
  <c r="U48" i="7"/>
  <c r="W47" i="7"/>
  <c r="V47" i="7"/>
  <c r="U47" i="7"/>
  <c r="W46" i="7"/>
  <c r="V46" i="7"/>
  <c r="U46" i="7"/>
  <c r="W45" i="7"/>
  <c r="V45" i="7"/>
  <c r="U45" i="7"/>
  <c r="W44" i="7"/>
  <c r="V44" i="7"/>
  <c r="U44" i="7"/>
  <c r="W43" i="7"/>
  <c r="V43" i="7"/>
  <c r="U43" i="7"/>
  <c r="W42" i="7"/>
  <c r="V42" i="7"/>
  <c r="U42" i="7"/>
  <c r="W41" i="7"/>
  <c r="V41" i="7"/>
  <c r="U41" i="7"/>
  <c r="W40" i="7"/>
  <c r="V40" i="7"/>
  <c r="U40" i="7"/>
  <c r="W39" i="7"/>
  <c r="V39" i="7"/>
  <c r="U39" i="7"/>
  <c r="W38" i="7"/>
  <c r="V38" i="7"/>
  <c r="U38" i="7"/>
  <c r="W37" i="7"/>
  <c r="V37" i="7"/>
  <c r="U37" i="7"/>
  <c r="W36" i="7"/>
  <c r="V36" i="7"/>
  <c r="U36" i="7"/>
  <c r="W35" i="7"/>
  <c r="V35" i="7"/>
  <c r="U35" i="7"/>
  <c r="W34" i="7"/>
  <c r="V34" i="7"/>
  <c r="U34" i="7"/>
  <c r="W33" i="7"/>
  <c r="V33" i="7"/>
  <c r="U33" i="7"/>
  <c r="W32" i="7"/>
  <c r="V32" i="7"/>
  <c r="U32" i="7"/>
  <c r="W31" i="7"/>
  <c r="V31" i="7"/>
  <c r="U31" i="7"/>
  <c r="W30" i="7"/>
  <c r="V30" i="7"/>
  <c r="U30" i="7"/>
  <c r="W29" i="7"/>
  <c r="V29" i="7"/>
  <c r="U29" i="7"/>
  <c r="W28" i="7"/>
  <c r="V28" i="7"/>
  <c r="U28" i="7"/>
  <c r="W27" i="7"/>
  <c r="V27" i="7"/>
  <c r="U27" i="7"/>
  <c r="W26" i="7"/>
  <c r="V26" i="7"/>
  <c r="U26" i="7"/>
  <c r="W25" i="7"/>
  <c r="V25" i="7"/>
  <c r="U25" i="7"/>
  <c r="W24" i="7"/>
  <c r="V24" i="7"/>
  <c r="U24" i="7"/>
  <c r="W23" i="7"/>
  <c r="V23" i="7"/>
  <c r="U23" i="7"/>
  <c r="W22" i="7"/>
  <c r="V22" i="7"/>
  <c r="U22" i="7"/>
  <c r="W21" i="7"/>
  <c r="V21" i="7"/>
  <c r="U21" i="7"/>
  <c r="W20" i="7"/>
  <c r="V20" i="7"/>
  <c r="U20" i="7"/>
  <c r="W19" i="7"/>
  <c r="V19" i="7"/>
  <c r="U19" i="7"/>
  <c r="W18" i="7"/>
  <c r="V18" i="7"/>
  <c r="U18" i="7"/>
  <c r="W17" i="7"/>
  <c r="V17" i="7"/>
  <c r="U17" i="7"/>
  <c r="W16" i="7"/>
  <c r="V16" i="7"/>
  <c r="U16" i="7"/>
  <c r="W15" i="7"/>
  <c r="V15" i="7"/>
  <c r="U15" i="7"/>
  <c r="W14" i="7"/>
  <c r="V14" i="7"/>
  <c r="U14" i="7"/>
  <c r="W13" i="7"/>
  <c r="V13" i="7"/>
  <c r="U13" i="7"/>
  <c r="W12" i="7"/>
  <c r="V12" i="7"/>
  <c r="U12" i="7"/>
  <c r="W11" i="7"/>
  <c r="V11" i="7"/>
  <c r="U11" i="7"/>
  <c r="W10" i="7"/>
  <c r="V10" i="7"/>
  <c r="U10" i="7"/>
  <c r="W9" i="7"/>
  <c r="V9" i="7"/>
  <c r="U9" i="7"/>
  <c r="W8" i="7"/>
  <c r="V8" i="7"/>
  <c r="U8" i="7"/>
  <c r="W7" i="7"/>
  <c r="V7" i="7"/>
  <c r="U7" i="7"/>
  <c r="O61" i="7"/>
  <c r="N61" i="7"/>
  <c r="M61" i="7"/>
  <c r="O60" i="7"/>
  <c r="N60" i="7"/>
  <c r="M60" i="7"/>
  <c r="O59" i="7"/>
  <c r="N59" i="7"/>
  <c r="M59" i="7"/>
  <c r="O58" i="7"/>
  <c r="N58" i="7"/>
  <c r="M58" i="7"/>
  <c r="O57" i="7"/>
  <c r="N57" i="7"/>
  <c r="M57" i="7"/>
  <c r="O56" i="7"/>
  <c r="N56" i="7"/>
  <c r="M56" i="7"/>
  <c r="O55" i="7"/>
  <c r="N55" i="7"/>
  <c r="M55" i="7"/>
  <c r="O54" i="7"/>
  <c r="N54" i="7"/>
  <c r="M54" i="7"/>
  <c r="O53" i="7"/>
  <c r="N53" i="7"/>
  <c r="M53" i="7"/>
  <c r="O52" i="7"/>
  <c r="N52" i="7"/>
  <c r="M52" i="7"/>
  <c r="O51" i="7"/>
  <c r="N51" i="7"/>
  <c r="M51" i="7"/>
  <c r="O50" i="7"/>
  <c r="N50" i="7"/>
  <c r="M50" i="7"/>
  <c r="O49" i="7"/>
  <c r="N49" i="7"/>
  <c r="M49" i="7"/>
  <c r="O48" i="7"/>
  <c r="N48" i="7"/>
  <c r="M48" i="7"/>
  <c r="O47" i="7"/>
  <c r="N47" i="7"/>
  <c r="M47" i="7"/>
  <c r="O46" i="7"/>
  <c r="N46" i="7"/>
  <c r="M46" i="7"/>
  <c r="O45" i="7"/>
  <c r="N45" i="7"/>
  <c r="M45" i="7"/>
  <c r="O44" i="7"/>
  <c r="N44" i="7"/>
  <c r="M44" i="7"/>
  <c r="O43" i="7"/>
  <c r="N43" i="7"/>
  <c r="M43" i="7"/>
  <c r="O42" i="7"/>
  <c r="N42" i="7"/>
  <c r="M42" i="7"/>
  <c r="O41" i="7"/>
  <c r="N41" i="7"/>
  <c r="M41" i="7"/>
  <c r="O40" i="7"/>
  <c r="N40" i="7"/>
  <c r="M40" i="7"/>
  <c r="O39" i="7"/>
  <c r="N39" i="7"/>
  <c r="M39" i="7"/>
  <c r="O38" i="7"/>
  <c r="N38" i="7"/>
  <c r="M38" i="7"/>
  <c r="O37" i="7"/>
  <c r="N37" i="7"/>
  <c r="M37" i="7"/>
  <c r="O36" i="7"/>
  <c r="N36" i="7"/>
  <c r="M36" i="7"/>
  <c r="O35" i="7"/>
  <c r="N35" i="7"/>
  <c r="M35" i="7"/>
  <c r="O34" i="7"/>
  <c r="N34" i="7"/>
  <c r="M34" i="7"/>
  <c r="O33" i="7"/>
  <c r="N33" i="7"/>
  <c r="M33" i="7"/>
  <c r="O32" i="7"/>
  <c r="N32" i="7"/>
  <c r="M32" i="7"/>
  <c r="O31" i="7"/>
  <c r="N31" i="7"/>
  <c r="M31" i="7"/>
  <c r="O30" i="7"/>
  <c r="N30" i="7"/>
  <c r="M30" i="7"/>
  <c r="O29" i="7"/>
  <c r="N29" i="7"/>
  <c r="M29" i="7"/>
  <c r="O28" i="7"/>
  <c r="N28" i="7"/>
  <c r="M28" i="7"/>
  <c r="O27" i="7"/>
  <c r="N27" i="7"/>
  <c r="M27" i="7"/>
  <c r="O26" i="7"/>
  <c r="N26" i="7"/>
  <c r="M26" i="7"/>
  <c r="O25" i="7"/>
  <c r="N25" i="7"/>
  <c r="M25" i="7"/>
  <c r="O24" i="7"/>
  <c r="N24" i="7"/>
  <c r="M24" i="7"/>
  <c r="O23" i="7"/>
  <c r="N23" i="7"/>
  <c r="M23" i="7"/>
  <c r="O22" i="7"/>
  <c r="N22" i="7"/>
  <c r="M22" i="7"/>
  <c r="O21" i="7"/>
  <c r="N21" i="7"/>
  <c r="M21" i="7"/>
  <c r="O20" i="7"/>
  <c r="N20" i="7"/>
  <c r="M20" i="7"/>
  <c r="O19" i="7"/>
  <c r="N19" i="7"/>
  <c r="M19" i="7"/>
  <c r="O18" i="7"/>
  <c r="N18" i="7"/>
  <c r="M18" i="7"/>
  <c r="O17" i="7"/>
  <c r="N17" i="7"/>
  <c r="M17" i="7"/>
  <c r="O16" i="7"/>
  <c r="N16" i="7"/>
  <c r="M16" i="7"/>
  <c r="O15" i="7"/>
  <c r="N15" i="7"/>
  <c r="M15" i="7"/>
  <c r="O14" i="7"/>
  <c r="N14" i="7"/>
  <c r="M14" i="7"/>
  <c r="O13" i="7"/>
  <c r="N13" i="7"/>
  <c r="M13" i="7"/>
  <c r="O12" i="7"/>
  <c r="N12" i="7"/>
  <c r="M12" i="7"/>
  <c r="O11" i="7"/>
  <c r="N11" i="7"/>
  <c r="M11" i="7"/>
  <c r="O10" i="7"/>
  <c r="N10" i="7"/>
  <c r="M10" i="7"/>
  <c r="O9" i="7"/>
  <c r="N9" i="7"/>
  <c r="M9" i="7"/>
  <c r="O8" i="7"/>
  <c r="N8" i="7"/>
  <c r="M8" i="7"/>
  <c r="O7" i="7"/>
  <c r="N7" i="7"/>
  <c r="M7" i="7"/>
  <c r="G61" i="7"/>
  <c r="F61" i="7"/>
  <c r="E61" i="7"/>
  <c r="G60" i="7"/>
  <c r="F60" i="7"/>
  <c r="E60" i="7"/>
  <c r="G59" i="7"/>
  <c r="F59" i="7"/>
  <c r="E59" i="7"/>
  <c r="G58" i="7"/>
  <c r="F58" i="7"/>
  <c r="E58" i="7"/>
  <c r="G57" i="7"/>
  <c r="F57" i="7"/>
  <c r="E57" i="7"/>
  <c r="G56" i="7"/>
  <c r="F56" i="7"/>
  <c r="E56" i="7"/>
  <c r="G55" i="7"/>
  <c r="F55" i="7"/>
  <c r="E55" i="7"/>
  <c r="G54" i="7"/>
  <c r="F54" i="7"/>
  <c r="E54" i="7"/>
  <c r="G53" i="7"/>
  <c r="F53" i="7"/>
  <c r="E53" i="7"/>
  <c r="G52" i="7"/>
  <c r="F52" i="7"/>
  <c r="E52" i="7"/>
  <c r="G51" i="7"/>
  <c r="F51" i="7"/>
  <c r="E51" i="7"/>
  <c r="G50" i="7"/>
  <c r="F50" i="7"/>
  <c r="E50" i="7"/>
  <c r="G49" i="7"/>
  <c r="F49" i="7"/>
  <c r="E49" i="7"/>
  <c r="G48" i="7"/>
  <c r="F48" i="7"/>
  <c r="E48" i="7"/>
  <c r="G47" i="7"/>
  <c r="F47" i="7"/>
  <c r="E47" i="7"/>
  <c r="G46" i="7"/>
  <c r="F46" i="7"/>
  <c r="E46" i="7"/>
  <c r="G45" i="7"/>
  <c r="F45" i="7"/>
  <c r="E45" i="7"/>
  <c r="G44" i="7"/>
  <c r="F44" i="7"/>
  <c r="E44" i="7"/>
  <c r="G43" i="7"/>
  <c r="F43" i="7"/>
  <c r="E43" i="7"/>
  <c r="G42" i="7"/>
  <c r="F42" i="7"/>
  <c r="E42" i="7"/>
  <c r="G41" i="7"/>
  <c r="F41" i="7"/>
  <c r="E41" i="7"/>
  <c r="G40" i="7"/>
  <c r="F40" i="7"/>
  <c r="E40" i="7"/>
  <c r="G39" i="7"/>
  <c r="F39" i="7"/>
  <c r="E39" i="7"/>
  <c r="G38" i="7"/>
  <c r="F38" i="7"/>
  <c r="E38" i="7"/>
  <c r="G37" i="7"/>
  <c r="F37" i="7"/>
  <c r="E37" i="7"/>
  <c r="G36" i="7"/>
  <c r="F36" i="7"/>
  <c r="E36" i="7"/>
  <c r="G35" i="7"/>
  <c r="F35" i="7"/>
  <c r="E35" i="7"/>
  <c r="G34" i="7"/>
  <c r="F34" i="7"/>
  <c r="E34" i="7"/>
  <c r="G33" i="7"/>
  <c r="F33" i="7"/>
  <c r="E33" i="7"/>
  <c r="G32" i="7"/>
  <c r="F32" i="7"/>
  <c r="E32" i="7"/>
  <c r="G31" i="7"/>
  <c r="F31" i="7"/>
  <c r="E31" i="7"/>
  <c r="G30" i="7"/>
  <c r="F30" i="7"/>
  <c r="E30" i="7"/>
  <c r="G29" i="7"/>
  <c r="F29" i="7"/>
  <c r="E29" i="7"/>
  <c r="G28" i="7"/>
  <c r="F28" i="7"/>
  <c r="E28" i="7"/>
  <c r="G27" i="7"/>
  <c r="F27" i="7"/>
  <c r="E27" i="7"/>
  <c r="G26" i="7"/>
  <c r="F26" i="7"/>
  <c r="E26" i="7"/>
  <c r="G25" i="7"/>
  <c r="F25" i="7"/>
  <c r="E25" i="7"/>
  <c r="G24" i="7"/>
  <c r="F24" i="7"/>
  <c r="E24" i="7"/>
  <c r="G23" i="7"/>
  <c r="F23" i="7"/>
  <c r="E23" i="7"/>
  <c r="G22" i="7"/>
  <c r="F22" i="7"/>
  <c r="E22" i="7"/>
  <c r="G21" i="7"/>
  <c r="F21" i="7"/>
  <c r="E21" i="7"/>
  <c r="G20" i="7"/>
  <c r="F20" i="7"/>
  <c r="E20" i="7"/>
  <c r="G19" i="7"/>
  <c r="F19" i="7"/>
  <c r="E19" i="7"/>
  <c r="G18" i="7"/>
  <c r="F18" i="7"/>
  <c r="E18" i="7"/>
  <c r="G17" i="7"/>
  <c r="F17" i="7"/>
  <c r="E17" i="7"/>
  <c r="G16" i="7"/>
  <c r="F16" i="7"/>
  <c r="E16" i="7"/>
  <c r="G15" i="7"/>
  <c r="F15" i="7"/>
  <c r="E15" i="7"/>
  <c r="G14" i="7"/>
  <c r="F14" i="7"/>
  <c r="E14" i="7"/>
  <c r="G13" i="7"/>
  <c r="F13" i="7"/>
  <c r="E13" i="7"/>
  <c r="G12" i="7"/>
  <c r="F12" i="7"/>
  <c r="E12" i="7"/>
  <c r="G11" i="7"/>
  <c r="F11" i="7"/>
  <c r="E11" i="7"/>
  <c r="G10" i="7"/>
  <c r="F10" i="7"/>
  <c r="E10" i="7"/>
  <c r="G9" i="7"/>
  <c r="F9" i="7"/>
  <c r="E9" i="7"/>
  <c r="G8" i="7"/>
  <c r="F8" i="7"/>
  <c r="E8" i="7"/>
  <c r="G7" i="7"/>
  <c r="F7" i="7"/>
  <c r="E7" i="7"/>
  <c r="W61" i="6"/>
  <c r="V61" i="6"/>
  <c r="U61" i="6"/>
  <c r="W60" i="6"/>
  <c r="V60" i="6"/>
  <c r="U60" i="6"/>
  <c r="W59" i="6"/>
  <c r="V59" i="6"/>
  <c r="U59" i="6"/>
  <c r="W58" i="6"/>
  <c r="V58" i="6"/>
  <c r="U58" i="6"/>
  <c r="W57" i="6"/>
  <c r="V57" i="6"/>
  <c r="U57" i="6"/>
  <c r="W56" i="6"/>
  <c r="V56" i="6"/>
  <c r="U56" i="6"/>
  <c r="W55" i="6"/>
  <c r="V55" i="6"/>
  <c r="U55" i="6"/>
  <c r="W54" i="6"/>
  <c r="V54" i="6"/>
  <c r="U54" i="6"/>
  <c r="W53" i="6"/>
  <c r="V53" i="6"/>
  <c r="U53" i="6"/>
  <c r="W52" i="6"/>
  <c r="V52" i="6"/>
  <c r="U52" i="6"/>
  <c r="W51" i="6"/>
  <c r="V51" i="6"/>
  <c r="U51" i="6"/>
  <c r="W50" i="6"/>
  <c r="V50" i="6"/>
  <c r="U50" i="6"/>
  <c r="W49" i="6"/>
  <c r="V49" i="6"/>
  <c r="U49" i="6"/>
  <c r="W48" i="6"/>
  <c r="V48" i="6"/>
  <c r="U48" i="6"/>
  <c r="W47" i="6"/>
  <c r="V47" i="6"/>
  <c r="U47" i="6"/>
  <c r="W46" i="6"/>
  <c r="V46" i="6"/>
  <c r="U46" i="6"/>
  <c r="W45" i="6"/>
  <c r="V45" i="6"/>
  <c r="U45" i="6"/>
  <c r="W44" i="6"/>
  <c r="V44" i="6"/>
  <c r="U44" i="6"/>
  <c r="W43" i="6"/>
  <c r="V43" i="6"/>
  <c r="U43" i="6"/>
  <c r="W42" i="6"/>
  <c r="V42" i="6"/>
  <c r="U42" i="6"/>
  <c r="W41" i="6"/>
  <c r="V41" i="6"/>
  <c r="U41" i="6"/>
  <c r="W40" i="6"/>
  <c r="V40" i="6"/>
  <c r="U40" i="6"/>
  <c r="W39" i="6"/>
  <c r="V39" i="6"/>
  <c r="U39" i="6"/>
  <c r="W38" i="6"/>
  <c r="V38" i="6"/>
  <c r="U38" i="6"/>
  <c r="W37" i="6"/>
  <c r="V37" i="6"/>
  <c r="U37" i="6"/>
  <c r="W36" i="6"/>
  <c r="V36" i="6"/>
  <c r="U36" i="6"/>
  <c r="W35" i="6"/>
  <c r="V35" i="6"/>
  <c r="U35" i="6"/>
  <c r="W34" i="6"/>
  <c r="V34" i="6"/>
  <c r="U34" i="6"/>
  <c r="W33" i="6"/>
  <c r="V33" i="6"/>
  <c r="U33" i="6"/>
  <c r="W32" i="6"/>
  <c r="V32" i="6"/>
  <c r="U32" i="6"/>
  <c r="W31" i="6"/>
  <c r="V31" i="6"/>
  <c r="U31" i="6"/>
  <c r="W30" i="6"/>
  <c r="V30" i="6"/>
  <c r="U30" i="6"/>
  <c r="W29" i="6"/>
  <c r="V29" i="6"/>
  <c r="U29" i="6"/>
  <c r="W28" i="6"/>
  <c r="V28" i="6"/>
  <c r="U28" i="6"/>
  <c r="W27" i="6"/>
  <c r="V27" i="6"/>
  <c r="U27" i="6"/>
  <c r="W26" i="6"/>
  <c r="V26" i="6"/>
  <c r="U26" i="6"/>
  <c r="W25" i="6"/>
  <c r="V25" i="6"/>
  <c r="U25" i="6"/>
  <c r="W24" i="6"/>
  <c r="V24" i="6"/>
  <c r="U24" i="6"/>
  <c r="W23" i="6"/>
  <c r="V23" i="6"/>
  <c r="U23" i="6"/>
  <c r="W22" i="6"/>
  <c r="V22" i="6"/>
  <c r="U22" i="6"/>
  <c r="W21" i="6"/>
  <c r="V21" i="6"/>
  <c r="U21" i="6"/>
  <c r="W20" i="6"/>
  <c r="V20" i="6"/>
  <c r="U20" i="6"/>
  <c r="W19" i="6"/>
  <c r="V19" i="6"/>
  <c r="U19" i="6"/>
  <c r="W18" i="6"/>
  <c r="V18" i="6"/>
  <c r="U18" i="6"/>
  <c r="W17" i="6"/>
  <c r="V17" i="6"/>
  <c r="U17" i="6"/>
  <c r="W16" i="6"/>
  <c r="V16" i="6"/>
  <c r="U16" i="6"/>
  <c r="W15" i="6"/>
  <c r="V15" i="6"/>
  <c r="U15" i="6"/>
  <c r="W14" i="6"/>
  <c r="V14" i="6"/>
  <c r="U14" i="6"/>
  <c r="W13" i="6"/>
  <c r="V13" i="6"/>
  <c r="U13" i="6"/>
  <c r="W12" i="6"/>
  <c r="V12" i="6"/>
  <c r="U12" i="6"/>
  <c r="W11" i="6"/>
  <c r="V11" i="6"/>
  <c r="U11" i="6"/>
  <c r="W10" i="6"/>
  <c r="V10" i="6"/>
  <c r="U10" i="6"/>
  <c r="W9" i="6"/>
  <c r="V9" i="6"/>
  <c r="U9" i="6"/>
  <c r="W8" i="6"/>
  <c r="V8" i="6"/>
  <c r="U8" i="6"/>
  <c r="W7" i="6"/>
  <c r="V7" i="6"/>
  <c r="U7" i="6"/>
  <c r="O61" i="6"/>
  <c r="N61" i="6"/>
  <c r="M61" i="6"/>
  <c r="O60" i="6"/>
  <c r="N60" i="6"/>
  <c r="M60" i="6"/>
  <c r="O59" i="6"/>
  <c r="N59" i="6"/>
  <c r="M59" i="6"/>
  <c r="O58" i="6"/>
  <c r="N58" i="6"/>
  <c r="M58" i="6"/>
  <c r="O57" i="6"/>
  <c r="N57" i="6"/>
  <c r="M57" i="6"/>
  <c r="O56" i="6"/>
  <c r="N56" i="6"/>
  <c r="M56" i="6"/>
  <c r="O55" i="6"/>
  <c r="N55" i="6"/>
  <c r="M55" i="6"/>
  <c r="O54" i="6"/>
  <c r="N54" i="6"/>
  <c r="M54" i="6"/>
  <c r="O53" i="6"/>
  <c r="N53" i="6"/>
  <c r="M53" i="6"/>
  <c r="O52" i="6"/>
  <c r="N52" i="6"/>
  <c r="M52" i="6"/>
  <c r="O51" i="6"/>
  <c r="N51" i="6"/>
  <c r="M51" i="6"/>
  <c r="O50" i="6"/>
  <c r="N50" i="6"/>
  <c r="M50" i="6"/>
  <c r="O49" i="6"/>
  <c r="N49" i="6"/>
  <c r="M49" i="6"/>
  <c r="O48" i="6"/>
  <c r="N48" i="6"/>
  <c r="M48" i="6"/>
  <c r="O47" i="6"/>
  <c r="N47" i="6"/>
  <c r="M47" i="6"/>
  <c r="O46" i="6"/>
  <c r="N46" i="6"/>
  <c r="M46" i="6"/>
  <c r="O45" i="6"/>
  <c r="N45" i="6"/>
  <c r="M45" i="6"/>
  <c r="O44" i="6"/>
  <c r="N44" i="6"/>
  <c r="M44" i="6"/>
  <c r="O43" i="6"/>
  <c r="N43" i="6"/>
  <c r="M43" i="6"/>
  <c r="O42" i="6"/>
  <c r="N42" i="6"/>
  <c r="M42" i="6"/>
  <c r="O41" i="6"/>
  <c r="N41" i="6"/>
  <c r="M41" i="6"/>
  <c r="O40" i="6"/>
  <c r="N40" i="6"/>
  <c r="M40" i="6"/>
  <c r="O39" i="6"/>
  <c r="N39" i="6"/>
  <c r="M39" i="6"/>
  <c r="O38" i="6"/>
  <c r="N38" i="6"/>
  <c r="M38" i="6"/>
  <c r="O37" i="6"/>
  <c r="N37" i="6"/>
  <c r="M37" i="6"/>
  <c r="O36" i="6"/>
  <c r="N36" i="6"/>
  <c r="M36" i="6"/>
  <c r="O35" i="6"/>
  <c r="N35" i="6"/>
  <c r="M35" i="6"/>
  <c r="O34" i="6"/>
  <c r="N34" i="6"/>
  <c r="M34" i="6"/>
  <c r="O33" i="6"/>
  <c r="N33" i="6"/>
  <c r="M33" i="6"/>
  <c r="O32" i="6"/>
  <c r="N32" i="6"/>
  <c r="M32" i="6"/>
  <c r="O31" i="6"/>
  <c r="N31" i="6"/>
  <c r="M31" i="6"/>
  <c r="O30" i="6"/>
  <c r="N30" i="6"/>
  <c r="M30" i="6"/>
  <c r="O29" i="6"/>
  <c r="N29" i="6"/>
  <c r="M29" i="6"/>
  <c r="O28" i="6"/>
  <c r="N28" i="6"/>
  <c r="M28" i="6"/>
  <c r="O27" i="6"/>
  <c r="N27" i="6"/>
  <c r="M27" i="6"/>
  <c r="O26" i="6"/>
  <c r="N26" i="6"/>
  <c r="M26" i="6"/>
  <c r="O25" i="6"/>
  <c r="N25" i="6"/>
  <c r="M25" i="6"/>
  <c r="O24" i="6"/>
  <c r="N24" i="6"/>
  <c r="M24" i="6"/>
  <c r="O23" i="6"/>
  <c r="N23" i="6"/>
  <c r="M23" i="6"/>
  <c r="O22" i="6"/>
  <c r="N22" i="6"/>
  <c r="M22" i="6"/>
  <c r="O21" i="6"/>
  <c r="N21" i="6"/>
  <c r="M21" i="6"/>
  <c r="O20" i="6"/>
  <c r="N20" i="6"/>
  <c r="M20" i="6"/>
  <c r="O19" i="6"/>
  <c r="N19" i="6"/>
  <c r="M19" i="6"/>
  <c r="O18" i="6"/>
  <c r="N18" i="6"/>
  <c r="M18" i="6"/>
  <c r="O17" i="6"/>
  <c r="N17" i="6"/>
  <c r="M17" i="6"/>
  <c r="O16" i="6"/>
  <c r="N16" i="6"/>
  <c r="M16" i="6"/>
  <c r="O15" i="6"/>
  <c r="N15" i="6"/>
  <c r="M15" i="6"/>
  <c r="O14" i="6"/>
  <c r="N14" i="6"/>
  <c r="M14" i="6"/>
  <c r="O13" i="6"/>
  <c r="N13" i="6"/>
  <c r="M13" i="6"/>
  <c r="O12" i="6"/>
  <c r="N12" i="6"/>
  <c r="M12" i="6"/>
  <c r="O11" i="6"/>
  <c r="N11" i="6"/>
  <c r="M11" i="6"/>
  <c r="O10" i="6"/>
  <c r="N10" i="6"/>
  <c r="M10" i="6"/>
  <c r="O9" i="6"/>
  <c r="N9" i="6"/>
  <c r="M9" i="6"/>
  <c r="O8" i="6"/>
  <c r="N8" i="6"/>
  <c r="M8" i="6"/>
  <c r="O7" i="6"/>
  <c r="N7" i="6"/>
  <c r="M7" i="6"/>
  <c r="G61" i="6"/>
  <c r="F61" i="6"/>
  <c r="E61" i="6"/>
  <c r="G60" i="6"/>
  <c r="F60" i="6"/>
  <c r="E60" i="6"/>
  <c r="G59" i="6"/>
  <c r="F59" i="6"/>
  <c r="E59" i="6"/>
  <c r="G58" i="6"/>
  <c r="F58" i="6"/>
  <c r="E58" i="6"/>
  <c r="G57" i="6"/>
  <c r="F57" i="6"/>
  <c r="E57" i="6"/>
  <c r="G56" i="6"/>
  <c r="F56" i="6"/>
  <c r="E56" i="6"/>
  <c r="G55" i="6"/>
  <c r="F55" i="6"/>
  <c r="E55" i="6"/>
  <c r="G54" i="6"/>
  <c r="F54" i="6"/>
  <c r="E54" i="6"/>
  <c r="G53" i="6"/>
  <c r="F53" i="6"/>
  <c r="E53" i="6"/>
  <c r="G52" i="6"/>
  <c r="F52" i="6"/>
  <c r="E52" i="6"/>
  <c r="G51" i="6"/>
  <c r="F51" i="6"/>
  <c r="E51" i="6"/>
  <c r="G50" i="6"/>
  <c r="F50" i="6"/>
  <c r="E50" i="6"/>
  <c r="G49" i="6"/>
  <c r="F49" i="6"/>
  <c r="E49" i="6"/>
  <c r="G48" i="6"/>
  <c r="F48" i="6"/>
  <c r="E48" i="6"/>
  <c r="G47" i="6"/>
  <c r="F47" i="6"/>
  <c r="E47" i="6"/>
  <c r="G46" i="6"/>
  <c r="F46" i="6"/>
  <c r="E46" i="6"/>
  <c r="G45" i="6"/>
  <c r="F45" i="6"/>
  <c r="E45" i="6"/>
  <c r="G44" i="6"/>
  <c r="F44" i="6"/>
  <c r="E44" i="6"/>
  <c r="G43" i="6"/>
  <c r="F43" i="6"/>
  <c r="E43" i="6"/>
  <c r="G42" i="6"/>
  <c r="F42" i="6"/>
  <c r="E42" i="6"/>
  <c r="G41" i="6"/>
  <c r="F41" i="6"/>
  <c r="E41" i="6"/>
  <c r="G40" i="6"/>
  <c r="F40" i="6"/>
  <c r="E40" i="6"/>
  <c r="G39" i="6"/>
  <c r="F39" i="6"/>
  <c r="E39" i="6"/>
  <c r="G38" i="6"/>
  <c r="F38" i="6"/>
  <c r="E38" i="6"/>
  <c r="G37" i="6"/>
  <c r="F37" i="6"/>
  <c r="E37" i="6"/>
  <c r="G36" i="6"/>
  <c r="F36" i="6"/>
  <c r="E36" i="6"/>
  <c r="G35" i="6"/>
  <c r="F35" i="6"/>
  <c r="E35" i="6"/>
  <c r="G34" i="6"/>
  <c r="F34" i="6"/>
  <c r="E34" i="6"/>
  <c r="G33" i="6"/>
  <c r="F33" i="6"/>
  <c r="E33" i="6"/>
  <c r="G32" i="6"/>
  <c r="F32" i="6"/>
  <c r="E32" i="6"/>
  <c r="G31" i="6"/>
  <c r="F31" i="6"/>
  <c r="E31" i="6"/>
  <c r="G30" i="6"/>
  <c r="F30" i="6"/>
  <c r="E30" i="6"/>
  <c r="G29" i="6"/>
  <c r="F29" i="6"/>
  <c r="E29" i="6"/>
  <c r="G28" i="6"/>
  <c r="F28" i="6"/>
  <c r="E28" i="6"/>
  <c r="G27" i="6"/>
  <c r="F27" i="6"/>
  <c r="E27" i="6"/>
  <c r="G26" i="6"/>
  <c r="F26" i="6"/>
  <c r="E26" i="6"/>
  <c r="G25" i="6"/>
  <c r="F25" i="6"/>
  <c r="E25" i="6"/>
  <c r="G24" i="6"/>
  <c r="F24" i="6"/>
  <c r="E24" i="6"/>
  <c r="G23" i="6"/>
  <c r="F23" i="6"/>
  <c r="E23" i="6"/>
  <c r="G22" i="6"/>
  <c r="F22" i="6"/>
  <c r="E22" i="6"/>
  <c r="G21" i="6"/>
  <c r="F21" i="6"/>
  <c r="E21" i="6"/>
  <c r="G20" i="6"/>
  <c r="F20" i="6"/>
  <c r="E20" i="6"/>
  <c r="G19" i="6"/>
  <c r="F19" i="6"/>
  <c r="E19" i="6"/>
  <c r="G18" i="6"/>
  <c r="F18" i="6"/>
  <c r="E18" i="6"/>
  <c r="G17" i="6"/>
  <c r="F17" i="6"/>
  <c r="E17" i="6"/>
  <c r="G16" i="6"/>
  <c r="F16" i="6"/>
  <c r="E16" i="6"/>
  <c r="G15" i="6"/>
  <c r="F15" i="6"/>
  <c r="E15" i="6"/>
  <c r="G14" i="6"/>
  <c r="F14" i="6"/>
  <c r="E14" i="6"/>
  <c r="G13" i="6"/>
  <c r="F13" i="6"/>
  <c r="E13" i="6"/>
  <c r="G12" i="6"/>
  <c r="F12" i="6"/>
  <c r="E12" i="6"/>
  <c r="G11" i="6"/>
  <c r="F11" i="6"/>
  <c r="E11" i="6"/>
  <c r="G10" i="6"/>
  <c r="F10" i="6"/>
  <c r="E10" i="6"/>
  <c r="G9" i="6"/>
  <c r="F9" i="6"/>
  <c r="E9" i="6"/>
  <c r="G8" i="6"/>
  <c r="F8" i="6"/>
  <c r="E8" i="6"/>
  <c r="G7" i="6"/>
  <c r="F7" i="6"/>
  <c r="E7" i="6"/>
  <c r="W61" i="5"/>
  <c r="V61" i="5"/>
  <c r="U61" i="5"/>
  <c r="W60" i="5"/>
  <c r="V60" i="5"/>
  <c r="U60" i="5"/>
  <c r="W59" i="5"/>
  <c r="V59" i="5"/>
  <c r="U59" i="5"/>
  <c r="W58" i="5"/>
  <c r="V58" i="5"/>
  <c r="U58" i="5"/>
  <c r="W57" i="5"/>
  <c r="V57" i="5"/>
  <c r="U57" i="5"/>
  <c r="W56" i="5"/>
  <c r="V56" i="5"/>
  <c r="U56" i="5"/>
  <c r="W55" i="5"/>
  <c r="V55" i="5"/>
  <c r="U55" i="5"/>
  <c r="W54" i="5"/>
  <c r="V54" i="5"/>
  <c r="U54" i="5"/>
  <c r="W53" i="5"/>
  <c r="V53" i="5"/>
  <c r="U53" i="5"/>
  <c r="W52" i="5"/>
  <c r="V52" i="5"/>
  <c r="U52" i="5"/>
  <c r="W51" i="5"/>
  <c r="V51" i="5"/>
  <c r="U51" i="5"/>
  <c r="W50" i="5"/>
  <c r="V50" i="5"/>
  <c r="U50" i="5"/>
  <c r="W49" i="5"/>
  <c r="V49" i="5"/>
  <c r="U49" i="5"/>
  <c r="W48" i="5"/>
  <c r="V48" i="5"/>
  <c r="U48" i="5"/>
  <c r="W47" i="5"/>
  <c r="V47" i="5"/>
  <c r="U47" i="5"/>
  <c r="W46" i="5"/>
  <c r="V46" i="5"/>
  <c r="U46" i="5"/>
  <c r="W45" i="5"/>
  <c r="V45" i="5"/>
  <c r="U45" i="5"/>
  <c r="W44" i="5"/>
  <c r="V44" i="5"/>
  <c r="U44" i="5"/>
  <c r="W43" i="5"/>
  <c r="V43" i="5"/>
  <c r="U43" i="5"/>
  <c r="W42" i="5"/>
  <c r="V42" i="5"/>
  <c r="U42" i="5"/>
  <c r="W41" i="5"/>
  <c r="V41" i="5"/>
  <c r="U41" i="5"/>
  <c r="W40" i="5"/>
  <c r="V40" i="5"/>
  <c r="U40" i="5"/>
  <c r="W39" i="5"/>
  <c r="V39" i="5"/>
  <c r="U39" i="5"/>
  <c r="W38" i="5"/>
  <c r="V38" i="5"/>
  <c r="U38" i="5"/>
  <c r="W37" i="5"/>
  <c r="V37" i="5"/>
  <c r="U37" i="5"/>
  <c r="W36" i="5"/>
  <c r="V36" i="5"/>
  <c r="U36" i="5"/>
  <c r="W35" i="5"/>
  <c r="V35" i="5"/>
  <c r="U35" i="5"/>
  <c r="W34" i="5"/>
  <c r="V34" i="5"/>
  <c r="U34" i="5"/>
  <c r="W33" i="5"/>
  <c r="V33" i="5"/>
  <c r="U33" i="5"/>
  <c r="W32" i="5"/>
  <c r="V32" i="5"/>
  <c r="U32" i="5"/>
  <c r="W31" i="5"/>
  <c r="V31" i="5"/>
  <c r="U31" i="5"/>
  <c r="W30" i="5"/>
  <c r="V30" i="5"/>
  <c r="U30" i="5"/>
  <c r="W29" i="5"/>
  <c r="V29" i="5"/>
  <c r="U29" i="5"/>
  <c r="W28" i="5"/>
  <c r="V28" i="5"/>
  <c r="U28" i="5"/>
  <c r="W27" i="5"/>
  <c r="V27" i="5"/>
  <c r="U27" i="5"/>
  <c r="W26" i="5"/>
  <c r="V26" i="5"/>
  <c r="U26" i="5"/>
  <c r="W25" i="5"/>
  <c r="V25" i="5"/>
  <c r="U25" i="5"/>
  <c r="W24" i="5"/>
  <c r="V24" i="5"/>
  <c r="U24" i="5"/>
  <c r="W23" i="5"/>
  <c r="V23" i="5"/>
  <c r="U23" i="5"/>
  <c r="W22" i="5"/>
  <c r="V22" i="5"/>
  <c r="U22" i="5"/>
  <c r="W21" i="5"/>
  <c r="V21" i="5"/>
  <c r="U21" i="5"/>
  <c r="W20" i="5"/>
  <c r="V20" i="5"/>
  <c r="U20" i="5"/>
  <c r="W19" i="5"/>
  <c r="V19" i="5"/>
  <c r="U19" i="5"/>
  <c r="W18" i="5"/>
  <c r="V18" i="5"/>
  <c r="U18" i="5"/>
  <c r="W17" i="5"/>
  <c r="V17" i="5"/>
  <c r="U17" i="5"/>
  <c r="W16" i="5"/>
  <c r="V16" i="5"/>
  <c r="U16" i="5"/>
  <c r="W15" i="5"/>
  <c r="V15" i="5"/>
  <c r="U15" i="5"/>
  <c r="W14" i="5"/>
  <c r="V14" i="5"/>
  <c r="U14" i="5"/>
  <c r="W13" i="5"/>
  <c r="V13" i="5"/>
  <c r="U13" i="5"/>
  <c r="W12" i="5"/>
  <c r="V12" i="5"/>
  <c r="U12" i="5"/>
  <c r="W11" i="5"/>
  <c r="V11" i="5"/>
  <c r="U11" i="5"/>
  <c r="W10" i="5"/>
  <c r="V10" i="5"/>
  <c r="U10" i="5"/>
  <c r="W9" i="5"/>
  <c r="V9" i="5"/>
  <c r="U9" i="5"/>
  <c r="W8" i="5"/>
  <c r="V8" i="5"/>
  <c r="U8" i="5"/>
  <c r="V7" i="5"/>
  <c r="W7" i="5"/>
  <c r="U7" i="5"/>
  <c r="O61" i="5"/>
  <c r="N61" i="5"/>
  <c r="M61" i="5"/>
  <c r="O60" i="5"/>
  <c r="N60" i="5"/>
  <c r="M60" i="5"/>
  <c r="O59" i="5"/>
  <c r="N59" i="5"/>
  <c r="M59" i="5"/>
  <c r="O58" i="5"/>
  <c r="N58" i="5"/>
  <c r="M58" i="5"/>
  <c r="O57" i="5"/>
  <c r="N57" i="5"/>
  <c r="M57" i="5"/>
  <c r="O56" i="5"/>
  <c r="N56" i="5"/>
  <c r="M56" i="5"/>
  <c r="O55" i="5"/>
  <c r="N55" i="5"/>
  <c r="M55" i="5"/>
  <c r="O54" i="5"/>
  <c r="N54" i="5"/>
  <c r="M54" i="5"/>
  <c r="O53" i="5"/>
  <c r="N53" i="5"/>
  <c r="M53" i="5"/>
  <c r="O52" i="5"/>
  <c r="N52" i="5"/>
  <c r="M52" i="5"/>
  <c r="O51" i="5"/>
  <c r="N51" i="5"/>
  <c r="M51" i="5"/>
  <c r="O50" i="5"/>
  <c r="N50" i="5"/>
  <c r="M50" i="5"/>
  <c r="O49" i="5"/>
  <c r="N49" i="5"/>
  <c r="M49" i="5"/>
  <c r="O48" i="5"/>
  <c r="N48" i="5"/>
  <c r="M48" i="5"/>
  <c r="O47" i="5"/>
  <c r="N47" i="5"/>
  <c r="M47" i="5"/>
  <c r="O46" i="5"/>
  <c r="N46" i="5"/>
  <c r="M46" i="5"/>
  <c r="O45" i="5"/>
  <c r="N45" i="5"/>
  <c r="M45" i="5"/>
  <c r="O44" i="5"/>
  <c r="N44" i="5"/>
  <c r="M44" i="5"/>
  <c r="O43" i="5"/>
  <c r="N43" i="5"/>
  <c r="M43" i="5"/>
  <c r="O42" i="5"/>
  <c r="N42" i="5"/>
  <c r="M42" i="5"/>
  <c r="O41" i="5"/>
  <c r="N41" i="5"/>
  <c r="M41" i="5"/>
  <c r="O40" i="5"/>
  <c r="N40" i="5"/>
  <c r="M40" i="5"/>
  <c r="O39" i="5"/>
  <c r="N39" i="5"/>
  <c r="M39" i="5"/>
  <c r="O38" i="5"/>
  <c r="N38" i="5"/>
  <c r="M38" i="5"/>
  <c r="O37" i="5"/>
  <c r="N37" i="5"/>
  <c r="M37" i="5"/>
  <c r="O36" i="5"/>
  <c r="N36" i="5"/>
  <c r="M36" i="5"/>
  <c r="O35" i="5"/>
  <c r="N35" i="5"/>
  <c r="M35" i="5"/>
  <c r="O34" i="5"/>
  <c r="N34" i="5"/>
  <c r="M34" i="5"/>
  <c r="O33" i="5"/>
  <c r="N33" i="5"/>
  <c r="M33" i="5"/>
  <c r="O32" i="5"/>
  <c r="N32" i="5"/>
  <c r="M32" i="5"/>
  <c r="O31" i="5"/>
  <c r="N31" i="5"/>
  <c r="M31" i="5"/>
  <c r="O30" i="5"/>
  <c r="N30" i="5"/>
  <c r="M30" i="5"/>
  <c r="O29" i="5"/>
  <c r="N29" i="5"/>
  <c r="M29" i="5"/>
  <c r="O28" i="5"/>
  <c r="N28" i="5"/>
  <c r="M28" i="5"/>
  <c r="O27" i="5"/>
  <c r="N27" i="5"/>
  <c r="M27" i="5"/>
  <c r="O26" i="5"/>
  <c r="N26" i="5"/>
  <c r="M26" i="5"/>
  <c r="O25" i="5"/>
  <c r="N25" i="5"/>
  <c r="M25" i="5"/>
  <c r="O24" i="5"/>
  <c r="N24" i="5"/>
  <c r="M24" i="5"/>
  <c r="O23" i="5"/>
  <c r="N23" i="5"/>
  <c r="M23" i="5"/>
  <c r="O22" i="5"/>
  <c r="N22" i="5"/>
  <c r="M22" i="5"/>
  <c r="O21" i="5"/>
  <c r="N21" i="5"/>
  <c r="M21" i="5"/>
  <c r="O20" i="5"/>
  <c r="N20" i="5"/>
  <c r="M20" i="5"/>
  <c r="O19" i="5"/>
  <c r="N19" i="5"/>
  <c r="M19" i="5"/>
  <c r="O18" i="5"/>
  <c r="N18" i="5"/>
  <c r="M18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O11" i="5"/>
  <c r="N11" i="5"/>
  <c r="M11" i="5"/>
  <c r="O10" i="5"/>
  <c r="N10" i="5"/>
  <c r="M10" i="5"/>
  <c r="O9" i="5"/>
  <c r="N9" i="5"/>
  <c r="M9" i="5"/>
  <c r="O8" i="5"/>
  <c r="N8" i="5"/>
  <c r="M8" i="5"/>
  <c r="O7" i="5"/>
  <c r="N7" i="5"/>
  <c r="M7" i="5"/>
  <c r="G61" i="5"/>
  <c r="F61" i="5"/>
  <c r="E61" i="5"/>
  <c r="G60" i="5"/>
  <c r="F60" i="5"/>
  <c r="E60" i="5"/>
  <c r="G59" i="5"/>
  <c r="F59" i="5"/>
  <c r="E59" i="5"/>
  <c r="G58" i="5"/>
  <c r="F58" i="5"/>
  <c r="E58" i="5"/>
  <c r="G57" i="5"/>
  <c r="F57" i="5"/>
  <c r="E57" i="5"/>
  <c r="G56" i="5"/>
  <c r="F56" i="5"/>
  <c r="E56" i="5"/>
  <c r="G55" i="5"/>
  <c r="F55" i="5"/>
  <c r="E55" i="5"/>
  <c r="G54" i="5"/>
  <c r="F54" i="5"/>
  <c r="E54" i="5"/>
  <c r="G53" i="5"/>
  <c r="F53" i="5"/>
  <c r="E53" i="5"/>
  <c r="G52" i="5"/>
  <c r="F52" i="5"/>
  <c r="E52" i="5"/>
  <c r="G51" i="5"/>
  <c r="F51" i="5"/>
  <c r="E51" i="5"/>
  <c r="G50" i="5"/>
  <c r="F50" i="5"/>
  <c r="E50" i="5"/>
  <c r="G49" i="5"/>
  <c r="F49" i="5"/>
  <c r="E49" i="5"/>
  <c r="G48" i="5"/>
  <c r="F48" i="5"/>
  <c r="E48" i="5"/>
  <c r="G47" i="5"/>
  <c r="F47" i="5"/>
  <c r="E47" i="5"/>
  <c r="G46" i="5"/>
  <c r="F46" i="5"/>
  <c r="E46" i="5"/>
  <c r="G45" i="5"/>
  <c r="F45" i="5"/>
  <c r="E45" i="5"/>
  <c r="G44" i="5"/>
  <c r="F44" i="5"/>
  <c r="E44" i="5"/>
  <c r="G43" i="5"/>
  <c r="F43" i="5"/>
  <c r="E43" i="5"/>
  <c r="G42" i="5"/>
  <c r="F42" i="5"/>
  <c r="E42" i="5"/>
  <c r="G41" i="5"/>
  <c r="F41" i="5"/>
  <c r="E41" i="5"/>
  <c r="G40" i="5"/>
  <c r="F40" i="5"/>
  <c r="E40" i="5"/>
  <c r="G39" i="5"/>
  <c r="F39" i="5"/>
  <c r="E39" i="5"/>
  <c r="G38" i="5"/>
  <c r="F38" i="5"/>
  <c r="E38" i="5"/>
  <c r="G37" i="5"/>
  <c r="F37" i="5"/>
  <c r="E37" i="5"/>
  <c r="G36" i="5"/>
  <c r="F36" i="5"/>
  <c r="E36" i="5"/>
  <c r="G35" i="5"/>
  <c r="F35" i="5"/>
  <c r="E35" i="5"/>
  <c r="G34" i="5"/>
  <c r="F34" i="5"/>
  <c r="E34" i="5"/>
  <c r="G33" i="5"/>
  <c r="F33" i="5"/>
  <c r="E33" i="5"/>
  <c r="G32" i="5"/>
  <c r="F32" i="5"/>
  <c r="E32" i="5"/>
  <c r="G31" i="5"/>
  <c r="F31" i="5"/>
  <c r="E31" i="5"/>
  <c r="G30" i="5"/>
  <c r="F30" i="5"/>
  <c r="E30" i="5"/>
  <c r="G29" i="5"/>
  <c r="F29" i="5"/>
  <c r="E29" i="5"/>
  <c r="G28" i="5"/>
  <c r="F28" i="5"/>
  <c r="E28" i="5"/>
  <c r="G27" i="5"/>
  <c r="F27" i="5"/>
  <c r="E27" i="5"/>
  <c r="G26" i="5"/>
  <c r="F26" i="5"/>
  <c r="E26" i="5"/>
  <c r="G25" i="5"/>
  <c r="F25" i="5"/>
  <c r="E25" i="5"/>
  <c r="G24" i="5"/>
  <c r="F24" i="5"/>
  <c r="E24" i="5"/>
  <c r="G23" i="5"/>
  <c r="F23" i="5"/>
  <c r="E23" i="5"/>
  <c r="G22" i="5"/>
  <c r="F22" i="5"/>
  <c r="E22" i="5"/>
  <c r="G21" i="5"/>
  <c r="F21" i="5"/>
  <c r="E21" i="5"/>
  <c r="G20" i="5"/>
  <c r="F20" i="5"/>
  <c r="E20" i="5"/>
  <c r="G19" i="5"/>
  <c r="F19" i="5"/>
  <c r="E19" i="5"/>
  <c r="G18" i="5"/>
  <c r="F18" i="5"/>
  <c r="E18" i="5"/>
  <c r="G17" i="5"/>
  <c r="F17" i="5"/>
  <c r="E17" i="5"/>
  <c r="G16" i="5"/>
  <c r="F16" i="5"/>
  <c r="E16" i="5"/>
  <c r="G15" i="5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G10" i="5"/>
  <c r="F10" i="5"/>
  <c r="E10" i="5"/>
  <c r="G9" i="5"/>
  <c r="F9" i="5"/>
  <c r="E9" i="5"/>
  <c r="G8" i="5"/>
  <c r="F8" i="5"/>
  <c r="E8" i="5"/>
  <c r="G7" i="5"/>
  <c r="E7" i="5"/>
  <c r="F7" i="5"/>
  <c r="W61" i="4"/>
  <c r="V61" i="4"/>
  <c r="U61" i="4"/>
  <c r="W60" i="4"/>
  <c r="V60" i="4"/>
  <c r="U60" i="4"/>
  <c r="W59" i="4"/>
  <c r="V59" i="4"/>
  <c r="U59" i="4"/>
  <c r="W58" i="4"/>
  <c r="V58" i="4"/>
  <c r="U58" i="4"/>
  <c r="W57" i="4"/>
  <c r="V57" i="4"/>
  <c r="U57" i="4"/>
  <c r="W56" i="4"/>
  <c r="V56" i="4"/>
  <c r="U56" i="4"/>
  <c r="W55" i="4"/>
  <c r="V55" i="4"/>
  <c r="U55" i="4"/>
  <c r="W54" i="4"/>
  <c r="V54" i="4"/>
  <c r="U54" i="4"/>
  <c r="W53" i="4"/>
  <c r="V53" i="4"/>
  <c r="U53" i="4"/>
  <c r="W52" i="4"/>
  <c r="V52" i="4"/>
  <c r="U52" i="4"/>
  <c r="W51" i="4"/>
  <c r="V51" i="4"/>
  <c r="U51" i="4"/>
  <c r="W50" i="4"/>
  <c r="V50" i="4"/>
  <c r="U50" i="4"/>
  <c r="W49" i="4"/>
  <c r="V49" i="4"/>
  <c r="U49" i="4"/>
  <c r="W48" i="4"/>
  <c r="V48" i="4"/>
  <c r="U48" i="4"/>
  <c r="W47" i="4"/>
  <c r="V47" i="4"/>
  <c r="U47" i="4"/>
  <c r="W46" i="4"/>
  <c r="V46" i="4"/>
  <c r="U46" i="4"/>
  <c r="W45" i="4"/>
  <c r="V45" i="4"/>
  <c r="U45" i="4"/>
  <c r="W44" i="4"/>
  <c r="V44" i="4"/>
  <c r="U44" i="4"/>
  <c r="W43" i="4"/>
  <c r="V43" i="4"/>
  <c r="U43" i="4"/>
  <c r="W42" i="4"/>
  <c r="V42" i="4"/>
  <c r="U42" i="4"/>
  <c r="W41" i="4"/>
  <c r="V41" i="4"/>
  <c r="U41" i="4"/>
  <c r="W40" i="4"/>
  <c r="V40" i="4"/>
  <c r="U40" i="4"/>
  <c r="W39" i="4"/>
  <c r="V39" i="4"/>
  <c r="U39" i="4"/>
  <c r="W38" i="4"/>
  <c r="V38" i="4"/>
  <c r="U38" i="4"/>
  <c r="W37" i="4"/>
  <c r="V37" i="4"/>
  <c r="U37" i="4"/>
  <c r="W36" i="4"/>
  <c r="V36" i="4"/>
  <c r="U36" i="4"/>
  <c r="W35" i="4"/>
  <c r="V35" i="4"/>
  <c r="U35" i="4"/>
  <c r="W34" i="4"/>
  <c r="V34" i="4"/>
  <c r="U34" i="4"/>
  <c r="W33" i="4"/>
  <c r="V33" i="4"/>
  <c r="U33" i="4"/>
  <c r="W32" i="4"/>
  <c r="V32" i="4"/>
  <c r="U32" i="4"/>
  <c r="W31" i="4"/>
  <c r="V31" i="4"/>
  <c r="U31" i="4"/>
  <c r="W30" i="4"/>
  <c r="V30" i="4"/>
  <c r="U30" i="4"/>
  <c r="W29" i="4"/>
  <c r="V29" i="4"/>
  <c r="U29" i="4"/>
  <c r="W28" i="4"/>
  <c r="V28" i="4"/>
  <c r="U28" i="4"/>
  <c r="W27" i="4"/>
  <c r="V27" i="4"/>
  <c r="U27" i="4"/>
  <c r="W26" i="4"/>
  <c r="V26" i="4"/>
  <c r="U26" i="4"/>
  <c r="W25" i="4"/>
  <c r="V25" i="4"/>
  <c r="U25" i="4"/>
  <c r="W24" i="4"/>
  <c r="V24" i="4"/>
  <c r="U24" i="4"/>
  <c r="W23" i="4"/>
  <c r="V23" i="4"/>
  <c r="U23" i="4"/>
  <c r="W22" i="4"/>
  <c r="V22" i="4"/>
  <c r="U22" i="4"/>
  <c r="W21" i="4"/>
  <c r="V21" i="4"/>
  <c r="U21" i="4"/>
  <c r="W20" i="4"/>
  <c r="V20" i="4"/>
  <c r="U20" i="4"/>
  <c r="W19" i="4"/>
  <c r="V19" i="4"/>
  <c r="U19" i="4"/>
  <c r="W18" i="4"/>
  <c r="V18" i="4"/>
  <c r="U18" i="4"/>
  <c r="W17" i="4"/>
  <c r="V17" i="4"/>
  <c r="U17" i="4"/>
  <c r="W16" i="4"/>
  <c r="V16" i="4"/>
  <c r="U16" i="4"/>
  <c r="W15" i="4"/>
  <c r="V15" i="4"/>
  <c r="U15" i="4"/>
  <c r="W14" i="4"/>
  <c r="V14" i="4"/>
  <c r="U14" i="4"/>
  <c r="W13" i="4"/>
  <c r="V13" i="4"/>
  <c r="U13" i="4"/>
  <c r="W12" i="4"/>
  <c r="V12" i="4"/>
  <c r="U12" i="4"/>
  <c r="W11" i="4"/>
  <c r="V11" i="4"/>
  <c r="U11" i="4"/>
  <c r="W10" i="4"/>
  <c r="V10" i="4"/>
  <c r="U10" i="4"/>
  <c r="W9" i="4"/>
  <c r="V9" i="4"/>
  <c r="U9" i="4"/>
  <c r="W8" i="4"/>
  <c r="V8" i="4"/>
  <c r="U8" i="4"/>
  <c r="O61" i="4"/>
  <c r="N61" i="4"/>
  <c r="M61" i="4"/>
  <c r="O60" i="4"/>
  <c r="N60" i="4"/>
  <c r="M60" i="4"/>
  <c r="O59" i="4"/>
  <c r="N59" i="4"/>
  <c r="M59" i="4"/>
  <c r="O58" i="4"/>
  <c r="N58" i="4"/>
  <c r="M58" i="4"/>
  <c r="O57" i="4"/>
  <c r="N57" i="4"/>
  <c r="M57" i="4"/>
  <c r="O56" i="4"/>
  <c r="N56" i="4"/>
  <c r="M56" i="4"/>
  <c r="O55" i="4"/>
  <c r="N55" i="4"/>
  <c r="M55" i="4"/>
  <c r="O54" i="4"/>
  <c r="N54" i="4"/>
  <c r="M54" i="4"/>
  <c r="O53" i="4"/>
  <c r="N53" i="4"/>
  <c r="M53" i="4"/>
  <c r="O52" i="4"/>
  <c r="N52" i="4"/>
  <c r="M52" i="4"/>
  <c r="O51" i="4"/>
  <c r="N51" i="4"/>
  <c r="M51" i="4"/>
  <c r="O50" i="4"/>
  <c r="N50" i="4"/>
  <c r="M50" i="4"/>
  <c r="O49" i="4"/>
  <c r="N49" i="4"/>
  <c r="M49" i="4"/>
  <c r="O48" i="4"/>
  <c r="N48" i="4"/>
  <c r="M48" i="4"/>
  <c r="O47" i="4"/>
  <c r="N47" i="4"/>
  <c r="M47" i="4"/>
  <c r="O46" i="4"/>
  <c r="N46" i="4"/>
  <c r="M46" i="4"/>
  <c r="O45" i="4"/>
  <c r="N45" i="4"/>
  <c r="M45" i="4"/>
  <c r="O44" i="4"/>
  <c r="N44" i="4"/>
  <c r="M44" i="4"/>
  <c r="O43" i="4"/>
  <c r="N43" i="4"/>
  <c r="M43" i="4"/>
  <c r="O42" i="4"/>
  <c r="N42" i="4"/>
  <c r="M42" i="4"/>
  <c r="O41" i="4"/>
  <c r="N41" i="4"/>
  <c r="M41" i="4"/>
  <c r="O40" i="4"/>
  <c r="N40" i="4"/>
  <c r="M40" i="4"/>
  <c r="O39" i="4"/>
  <c r="N39" i="4"/>
  <c r="M39" i="4"/>
  <c r="O38" i="4"/>
  <c r="N38" i="4"/>
  <c r="M38" i="4"/>
  <c r="O37" i="4"/>
  <c r="N37" i="4"/>
  <c r="M37" i="4"/>
  <c r="O36" i="4"/>
  <c r="N36" i="4"/>
  <c r="M36" i="4"/>
  <c r="O35" i="4"/>
  <c r="N35" i="4"/>
  <c r="M35" i="4"/>
  <c r="O34" i="4"/>
  <c r="N34" i="4"/>
  <c r="M34" i="4"/>
  <c r="O33" i="4"/>
  <c r="N33" i="4"/>
  <c r="M33" i="4"/>
  <c r="O32" i="4"/>
  <c r="N32" i="4"/>
  <c r="M32" i="4"/>
  <c r="O31" i="4"/>
  <c r="N31" i="4"/>
  <c r="M31" i="4"/>
  <c r="O30" i="4"/>
  <c r="N30" i="4"/>
  <c r="M30" i="4"/>
  <c r="O29" i="4"/>
  <c r="N29" i="4"/>
  <c r="M29" i="4"/>
  <c r="O28" i="4"/>
  <c r="N28" i="4"/>
  <c r="M28" i="4"/>
  <c r="O27" i="4"/>
  <c r="N27" i="4"/>
  <c r="M27" i="4"/>
  <c r="O26" i="4"/>
  <c r="N26" i="4"/>
  <c r="M26" i="4"/>
  <c r="O25" i="4"/>
  <c r="N25" i="4"/>
  <c r="M25" i="4"/>
  <c r="O24" i="4"/>
  <c r="N24" i="4"/>
  <c r="M24" i="4"/>
  <c r="O23" i="4"/>
  <c r="N23" i="4"/>
  <c r="M23" i="4"/>
  <c r="O22" i="4"/>
  <c r="N22" i="4"/>
  <c r="M22" i="4"/>
  <c r="O21" i="4"/>
  <c r="N21" i="4"/>
  <c r="M21" i="4"/>
  <c r="O20" i="4"/>
  <c r="N20" i="4"/>
  <c r="M20" i="4"/>
  <c r="O19" i="4"/>
  <c r="N19" i="4"/>
  <c r="M19" i="4"/>
  <c r="O18" i="4"/>
  <c r="N18" i="4"/>
  <c r="M18" i="4"/>
  <c r="O17" i="4"/>
  <c r="N17" i="4"/>
  <c r="M17" i="4"/>
  <c r="O16" i="4"/>
  <c r="N16" i="4"/>
  <c r="M16" i="4"/>
  <c r="O15" i="4"/>
  <c r="N15" i="4"/>
  <c r="M15" i="4"/>
  <c r="O14" i="4"/>
  <c r="N14" i="4"/>
  <c r="M14" i="4"/>
  <c r="O13" i="4"/>
  <c r="N13" i="4"/>
  <c r="M13" i="4"/>
  <c r="O12" i="4"/>
  <c r="N12" i="4"/>
  <c r="M12" i="4"/>
  <c r="O11" i="4"/>
  <c r="N11" i="4"/>
  <c r="M11" i="4"/>
  <c r="O10" i="4"/>
  <c r="N10" i="4"/>
  <c r="M10" i="4"/>
  <c r="O9" i="4"/>
  <c r="N9" i="4"/>
  <c r="M9" i="4"/>
  <c r="O8" i="4"/>
  <c r="N8" i="4"/>
  <c r="M8" i="4"/>
  <c r="W7" i="4"/>
  <c r="V7" i="4"/>
  <c r="U7" i="4"/>
  <c r="O7" i="4"/>
  <c r="N7" i="4"/>
  <c r="M7" i="4"/>
  <c r="E7" i="4"/>
  <c r="G8" i="4"/>
  <c r="F8" i="4"/>
  <c r="E8" i="4"/>
  <c r="G7" i="4"/>
  <c r="F7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W66" i="4" l="1"/>
  <c r="V66" i="4"/>
  <c r="U66" i="4"/>
  <c r="T66" i="4"/>
  <c r="S66" i="4"/>
  <c r="R66" i="4"/>
  <c r="O66" i="4"/>
  <c r="N66" i="4"/>
  <c r="M66" i="4"/>
  <c r="L66" i="4"/>
  <c r="K66" i="4"/>
  <c r="J66" i="4"/>
  <c r="G66" i="4"/>
  <c r="F66" i="4"/>
  <c r="E66" i="4"/>
  <c r="D66" i="4"/>
  <c r="C66" i="4"/>
  <c r="B66" i="4"/>
  <c r="W65" i="4"/>
  <c r="V65" i="4"/>
  <c r="U65" i="4"/>
  <c r="T65" i="4"/>
  <c r="S65" i="4"/>
  <c r="R65" i="4"/>
  <c r="O65" i="4"/>
  <c r="N65" i="4"/>
  <c r="M65" i="4"/>
  <c r="L65" i="4"/>
  <c r="K65" i="4"/>
  <c r="J65" i="4"/>
  <c r="G65" i="4"/>
  <c r="F65" i="4"/>
  <c r="E65" i="4"/>
  <c r="D65" i="4"/>
  <c r="C65" i="4"/>
  <c r="B65" i="4"/>
  <c r="W64" i="4"/>
  <c r="V64" i="4"/>
  <c r="U64" i="4"/>
  <c r="T64" i="4"/>
  <c r="S64" i="4"/>
  <c r="R64" i="4"/>
  <c r="O64" i="4"/>
  <c r="N64" i="4"/>
  <c r="M64" i="4"/>
  <c r="L64" i="4"/>
  <c r="K64" i="4"/>
  <c r="J64" i="4"/>
  <c r="G64" i="4"/>
  <c r="F64" i="4"/>
  <c r="E64" i="4"/>
  <c r="D64" i="4"/>
  <c r="C64" i="4"/>
  <c r="B64" i="4"/>
  <c r="W63" i="4"/>
  <c r="V63" i="4"/>
  <c r="U63" i="4"/>
  <c r="T63" i="4"/>
  <c r="S63" i="4"/>
  <c r="R63" i="4"/>
  <c r="O63" i="4"/>
  <c r="N63" i="4"/>
  <c r="M63" i="4"/>
  <c r="L63" i="4"/>
  <c r="K63" i="4"/>
  <c r="J63" i="4"/>
  <c r="G63" i="4"/>
  <c r="F63" i="4"/>
  <c r="E63" i="4"/>
  <c r="D63" i="4"/>
  <c r="C63" i="4"/>
  <c r="B63" i="4"/>
  <c r="Y61" i="4"/>
  <c r="Y60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T66" i="7" l="1"/>
  <c r="S66" i="7"/>
  <c r="R66" i="7"/>
  <c r="T65" i="7"/>
  <c r="S65" i="7"/>
  <c r="R65" i="7"/>
  <c r="T64" i="7"/>
  <c r="S64" i="7"/>
  <c r="R64" i="7"/>
  <c r="T63" i="7"/>
  <c r="S63" i="7"/>
  <c r="R63" i="7"/>
  <c r="L66" i="7"/>
  <c r="K66" i="7"/>
  <c r="J66" i="7"/>
  <c r="L65" i="7"/>
  <c r="K65" i="7"/>
  <c r="J65" i="7"/>
  <c r="L64" i="7"/>
  <c r="K64" i="7"/>
  <c r="J64" i="7"/>
  <c r="L63" i="7"/>
  <c r="K63" i="7"/>
  <c r="J63" i="7"/>
  <c r="D66" i="7"/>
  <c r="C66" i="7"/>
  <c r="B66" i="7"/>
  <c r="D65" i="7"/>
  <c r="C65" i="7"/>
  <c r="B65" i="7"/>
  <c r="D64" i="7"/>
  <c r="C64" i="7"/>
  <c r="B64" i="7"/>
  <c r="D63" i="7"/>
  <c r="C63" i="7"/>
  <c r="B63" i="7"/>
  <c r="T66" i="6"/>
  <c r="S66" i="6"/>
  <c r="R66" i="6"/>
  <c r="T65" i="6"/>
  <c r="S65" i="6"/>
  <c r="R65" i="6"/>
  <c r="T64" i="6"/>
  <c r="S64" i="6"/>
  <c r="R64" i="6"/>
  <c r="T63" i="6"/>
  <c r="S63" i="6"/>
  <c r="R63" i="6"/>
  <c r="L66" i="6"/>
  <c r="K66" i="6"/>
  <c r="J66" i="6"/>
  <c r="L65" i="6"/>
  <c r="K65" i="6"/>
  <c r="J65" i="6"/>
  <c r="L64" i="6"/>
  <c r="K64" i="6"/>
  <c r="J64" i="6"/>
  <c r="L63" i="6"/>
  <c r="K63" i="6"/>
  <c r="J63" i="6"/>
  <c r="D66" i="6"/>
  <c r="C66" i="6"/>
  <c r="B66" i="6"/>
  <c r="D65" i="6"/>
  <c r="C65" i="6"/>
  <c r="B65" i="6"/>
  <c r="D64" i="6"/>
  <c r="C64" i="6"/>
  <c r="B64" i="6"/>
  <c r="D63" i="6"/>
  <c r="C63" i="6"/>
  <c r="B63" i="6"/>
  <c r="T66" i="5"/>
  <c r="S66" i="5"/>
  <c r="R66" i="5"/>
  <c r="T65" i="5"/>
  <c r="S65" i="5"/>
  <c r="R65" i="5"/>
  <c r="T64" i="5"/>
  <c r="S64" i="5"/>
  <c r="R64" i="5"/>
  <c r="T63" i="5"/>
  <c r="S63" i="5"/>
  <c r="R63" i="5"/>
  <c r="L66" i="5"/>
  <c r="K66" i="5"/>
  <c r="J66" i="5"/>
  <c r="L65" i="5"/>
  <c r="K65" i="5"/>
  <c r="J65" i="5"/>
  <c r="L64" i="5"/>
  <c r="K64" i="5"/>
  <c r="J64" i="5"/>
  <c r="L63" i="5"/>
  <c r="K63" i="5"/>
  <c r="J63" i="5"/>
  <c r="D66" i="5"/>
  <c r="C66" i="5"/>
  <c r="B66" i="5"/>
  <c r="D65" i="5"/>
  <c r="C65" i="5"/>
  <c r="B65" i="5"/>
  <c r="D64" i="5"/>
  <c r="C64" i="5"/>
  <c r="B64" i="5"/>
  <c r="D63" i="5"/>
  <c r="C63" i="5"/>
  <c r="B63" i="5"/>
  <c r="W66" i="7"/>
  <c r="V66" i="7"/>
  <c r="U66" i="7"/>
  <c r="O66" i="7"/>
  <c r="N66" i="7"/>
  <c r="M66" i="7"/>
  <c r="G66" i="7"/>
  <c r="F66" i="7"/>
  <c r="E66" i="7"/>
  <c r="W65" i="7"/>
  <c r="V65" i="7"/>
  <c r="U65" i="7"/>
  <c r="O65" i="7"/>
  <c r="N65" i="7"/>
  <c r="M65" i="7"/>
  <c r="G65" i="7"/>
  <c r="F65" i="7"/>
  <c r="E65" i="7"/>
  <c r="W64" i="7"/>
  <c r="V64" i="7"/>
  <c r="U64" i="7"/>
  <c r="O64" i="7"/>
  <c r="N64" i="7"/>
  <c r="M64" i="7"/>
  <c r="G64" i="7"/>
  <c r="F64" i="7"/>
  <c r="E64" i="7"/>
  <c r="W63" i="7"/>
  <c r="V63" i="7"/>
  <c r="U63" i="7"/>
  <c r="O63" i="7"/>
  <c r="N63" i="7"/>
  <c r="M63" i="7"/>
  <c r="G63" i="7"/>
  <c r="F63" i="7"/>
  <c r="E63" i="7"/>
  <c r="X61" i="7"/>
  <c r="P61" i="7"/>
  <c r="H61" i="7"/>
  <c r="X60" i="7"/>
  <c r="P60" i="7"/>
  <c r="H60" i="7"/>
  <c r="X59" i="7"/>
  <c r="P59" i="7"/>
  <c r="H59" i="7"/>
  <c r="X58" i="7"/>
  <c r="P58" i="7"/>
  <c r="H58" i="7"/>
  <c r="X57" i="7"/>
  <c r="P57" i="7"/>
  <c r="H57" i="7"/>
  <c r="X56" i="7"/>
  <c r="P56" i="7"/>
  <c r="H56" i="7"/>
  <c r="X55" i="7"/>
  <c r="P55" i="7"/>
  <c r="H55" i="7"/>
  <c r="X54" i="7"/>
  <c r="P54" i="7"/>
  <c r="H54" i="7"/>
  <c r="X53" i="7"/>
  <c r="P53" i="7"/>
  <c r="H53" i="7"/>
  <c r="X52" i="7"/>
  <c r="P52" i="7"/>
  <c r="H52" i="7"/>
  <c r="X51" i="7"/>
  <c r="P51" i="7"/>
  <c r="H51" i="7"/>
  <c r="X50" i="7"/>
  <c r="P50" i="7"/>
  <c r="H50" i="7"/>
  <c r="X49" i="7"/>
  <c r="P49" i="7"/>
  <c r="H49" i="7"/>
  <c r="X48" i="7"/>
  <c r="P48" i="7"/>
  <c r="H48" i="7"/>
  <c r="X47" i="7"/>
  <c r="P47" i="7"/>
  <c r="H47" i="7"/>
  <c r="X46" i="7"/>
  <c r="P46" i="7"/>
  <c r="H46" i="7"/>
  <c r="X45" i="7"/>
  <c r="P45" i="7"/>
  <c r="H45" i="7"/>
  <c r="X44" i="7"/>
  <c r="P44" i="7"/>
  <c r="H44" i="7"/>
  <c r="X43" i="7"/>
  <c r="P43" i="7"/>
  <c r="H43" i="7"/>
  <c r="X42" i="7"/>
  <c r="P42" i="7"/>
  <c r="H42" i="7"/>
  <c r="X41" i="7"/>
  <c r="P41" i="7"/>
  <c r="H41" i="7"/>
  <c r="X40" i="7"/>
  <c r="P40" i="7"/>
  <c r="H40" i="7"/>
  <c r="X39" i="7"/>
  <c r="P39" i="7"/>
  <c r="H39" i="7"/>
  <c r="X38" i="7"/>
  <c r="P38" i="7"/>
  <c r="H38" i="7"/>
  <c r="X37" i="7"/>
  <c r="P37" i="7"/>
  <c r="H37" i="7"/>
  <c r="X36" i="7"/>
  <c r="P36" i="7"/>
  <c r="H36" i="7"/>
  <c r="X35" i="7"/>
  <c r="P35" i="7"/>
  <c r="H35" i="7"/>
  <c r="X34" i="7"/>
  <c r="P34" i="7"/>
  <c r="H34" i="7"/>
  <c r="X33" i="7"/>
  <c r="P33" i="7"/>
  <c r="H33" i="7"/>
  <c r="X32" i="7"/>
  <c r="P32" i="7"/>
  <c r="H32" i="7"/>
  <c r="X31" i="7"/>
  <c r="P31" i="7"/>
  <c r="H31" i="7"/>
  <c r="X30" i="7"/>
  <c r="P30" i="7"/>
  <c r="H30" i="7"/>
  <c r="X29" i="7"/>
  <c r="P29" i="7"/>
  <c r="H29" i="7"/>
  <c r="X28" i="7"/>
  <c r="P28" i="7"/>
  <c r="H28" i="7"/>
  <c r="X27" i="7"/>
  <c r="P27" i="7"/>
  <c r="H27" i="7"/>
  <c r="X26" i="7"/>
  <c r="P26" i="7"/>
  <c r="H26" i="7"/>
  <c r="X25" i="7"/>
  <c r="P25" i="7"/>
  <c r="H25" i="7"/>
  <c r="X24" i="7"/>
  <c r="P24" i="7"/>
  <c r="H24" i="7"/>
  <c r="X23" i="7"/>
  <c r="P23" i="7"/>
  <c r="H23" i="7"/>
  <c r="X22" i="7"/>
  <c r="P22" i="7"/>
  <c r="H22" i="7"/>
  <c r="X21" i="7"/>
  <c r="P21" i="7"/>
  <c r="H21" i="7"/>
  <c r="X20" i="7"/>
  <c r="P20" i="7"/>
  <c r="H20" i="7"/>
  <c r="X19" i="7"/>
  <c r="P19" i="7"/>
  <c r="H19" i="7"/>
  <c r="X18" i="7"/>
  <c r="P18" i="7"/>
  <c r="H18" i="7"/>
  <c r="X17" i="7"/>
  <c r="P17" i="7"/>
  <c r="H17" i="7"/>
  <c r="X16" i="7"/>
  <c r="P16" i="7"/>
  <c r="H16" i="7"/>
  <c r="X15" i="7"/>
  <c r="P15" i="7"/>
  <c r="H15" i="7"/>
  <c r="X14" i="7"/>
  <c r="P14" i="7"/>
  <c r="H14" i="7"/>
  <c r="X13" i="7"/>
  <c r="P13" i="7"/>
  <c r="H13" i="7"/>
  <c r="X12" i="7"/>
  <c r="P12" i="7"/>
  <c r="H12" i="7"/>
  <c r="X11" i="7"/>
  <c r="P11" i="7"/>
  <c r="H11" i="7"/>
  <c r="X10" i="7"/>
  <c r="P10" i="7"/>
  <c r="H10" i="7"/>
  <c r="X9" i="7"/>
  <c r="P9" i="7"/>
  <c r="H9" i="7"/>
  <c r="X8" i="7"/>
  <c r="P8" i="7"/>
  <c r="H8" i="7"/>
  <c r="X7" i="7"/>
  <c r="P7" i="7"/>
  <c r="H7" i="7"/>
  <c r="W66" i="6"/>
  <c r="V66" i="6"/>
  <c r="U66" i="6"/>
  <c r="O66" i="6"/>
  <c r="N66" i="6"/>
  <c r="M66" i="6"/>
  <c r="G66" i="6"/>
  <c r="F66" i="6"/>
  <c r="E66" i="6"/>
  <c r="W65" i="6"/>
  <c r="V65" i="6"/>
  <c r="U65" i="6"/>
  <c r="O65" i="6"/>
  <c r="N65" i="6"/>
  <c r="M65" i="6"/>
  <c r="G65" i="6"/>
  <c r="F65" i="6"/>
  <c r="E65" i="6"/>
  <c r="W64" i="6"/>
  <c r="V64" i="6"/>
  <c r="U64" i="6"/>
  <c r="O64" i="6"/>
  <c r="N64" i="6"/>
  <c r="M64" i="6"/>
  <c r="G64" i="6"/>
  <c r="F64" i="6"/>
  <c r="E64" i="6"/>
  <c r="W63" i="6"/>
  <c r="V63" i="6"/>
  <c r="U63" i="6"/>
  <c r="O63" i="6"/>
  <c r="N63" i="6"/>
  <c r="M63" i="6"/>
  <c r="G63" i="6"/>
  <c r="F63" i="6"/>
  <c r="E63" i="6"/>
  <c r="X61" i="6"/>
  <c r="P61" i="6"/>
  <c r="H61" i="6"/>
  <c r="X60" i="6"/>
  <c r="P60" i="6"/>
  <c r="H60" i="6"/>
  <c r="X59" i="6"/>
  <c r="P59" i="6"/>
  <c r="H59" i="6"/>
  <c r="X58" i="6"/>
  <c r="P58" i="6"/>
  <c r="H58" i="6"/>
  <c r="X57" i="6"/>
  <c r="P57" i="6"/>
  <c r="H57" i="6"/>
  <c r="X56" i="6"/>
  <c r="P56" i="6"/>
  <c r="H56" i="6"/>
  <c r="X55" i="6"/>
  <c r="P55" i="6"/>
  <c r="H55" i="6"/>
  <c r="X54" i="6"/>
  <c r="P54" i="6"/>
  <c r="H54" i="6"/>
  <c r="X53" i="6"/>
  <c r="P53" i="6"/>
  <c r="H53" i="6"/>
  <c r="X52" i="6"/>
  <c r="P52" i="6"/>
  <c r="H52" i="6"/>
  <c r="X51" i="6"/>
  <c r="P51" i="6"/>
  <c r="H51" i="6"/>
  <c r="X50" i="6"/>
  <c r="P50" i="6"/>
  <c r="H50" i="6"/>
  <c r="X49" i="6"/>
  <c r="P49" i="6"/>
  <c r="H49" i="6"/>
  <c r="X48" i="6"/>
  <c r="P48" i="6"/>
  <c r="H48" i="6"/>
  <c r="X47" i="6"/>
  <c r="P47" i="6"/>
  <c r="H47" i="6"/>
  <c r="X46" i="6"/>
  <c r="P46" i="6"/>
  <c r="H46" i="6"/>
  <c r="X45" i="6"/>
  <c r="P45" i="6"/>
  <c r="H45" i="6"/>
  <c r="X44" i="6"/>
  <c r="P44" i="6"/>
  <c r="H44" i="6"/>
  <c r="X43" i="6"/>
  <c r="P43" i="6"/>
  <c r="H43" i="6"/>
  <c r="X42" i="6"/>
  <c r="P42" i="6"/>
  <c r="H42" i="6"/>
  <c r="X41" i="6"/>
  <c r="P41" i="6"/>
  <c r="H41" i="6"/>
  <c r="X40" i="6"/>
  <c r="P40" i="6"/>
  <c r="H40" i="6"/>
  <c r="X39" i="6"/>
  <c r="P39" i="6"/>
  <c r="H39" i="6"/>
  <c r="X38" i="6"/>
  <c r="P38" i="6"/>
  <c r="H38" i="6"/>
  <c r="X37" i="6"/>
  <c r="P37" i="6"/>
  <c r="H37" i="6"/>
  <c r="X36" i="6"/>
  <c r="P36" i="6"/>
  <c r="H36" i="6"/>
  <c r="X35" i="6"/>
  <c r="P35" i="6"/>
  <c r="H35" i="6"/>
  <c r="X34" i="6"/>
  <c r="P34" i="6"/>
  <c r="H34" i="6"/>
  <c r="X33" i="6"/>
  <c r="P33" i="6"/>
  <c r="H33" i="6"/>
  <c r="X32" i="6"/>
  <c r="P32" i="6"/>
  <c r="H32" i="6"/>
  <c r="X31" i="6"/>
  <c r="P31" i="6"/>
  <c r="H31" i="6"/>
  <c r="X30" i="6"/>
  <c r="P30" i="6"/>
  <c r="H30" i="6"/>
  <c r="X29" i="6"/>
  <c r="P29" i="6"/>
  <c r="H29" i="6"/>
  <c r="X28" i="6"/>
  <c r="P28" i="6"/>
  <c r="H28" i="6"/>
  <c r="X27" i="6"/>
  <c r="P27" i="6"/>
  <c r="H27" i="6"/>
  <c r="X26" i="6"/>
  <c r="P26" i="6"/>
  <c r="H26" i="6"/>
  <c r="X25" i="6"/>
  <c r="P25" i="6"/>
  <c r="H25" i="6"/>
  <c r="X24" i="6"/>
  <c r="P24" i="6"/>
  <c r="H24" i="6"/>
  <c r="X23" i="6"/>
  <c r="P23" i="6"/>
  <c r="H23" i="6"/>
  <c r="X22" i="6"/>
  <c r="P22" i="6"/>
  <c r="H22" i="6"/>
  <c r="X21" i="6"/>
  <c r="P21" i="6"/>
  <c r="H21" i="6"/>
  <c r="X20" i="6"/>
  <c r="P20" i="6"/>
  <c r="H20" i="6"/>
  <c r="X19" i="6"/>
  <c r="P19" i="6"/>
  <c r="H19" i="6"/>
  <c r="X18" i="6"/>
  <c r="P18" i="6"/>
  <c r="H18" i="6"/>
  <c r="X17" i="6"/>
  <c r="P17" i="6"/>
  <c r="H17" i="6"/>
  <c r="X16" i="6"/>
  <c r="P16" i="6"/>
  <c r="H16" i="6"/>
  <c r="X15" i="6"/>
  <c r="P15" i="6"/>
  <c r="H15" i="6"/>
  <c r="X14" i="6"/>
  <c r="P14" i="6"/>
  <c r="H14" i="6"/>
  <c r="X13" i="6"/>
  <c r="P13" i="6"/>
  <c r="H13" i="6"/>
  <c r="X12" i="6"/>
  <c r="P12" i="6"/>
  <c r="H12" i="6"/>
  <c r="X11" i="6"/>
  <c r="P11" i="6"/>
  <c r="H11" i="6"/>
  <c r="X10" i="6"/>
  <c r="P10" i="6"/>
  <c r="H10" i="6"/>
  <c r="X9" i="6"/>
  <c r="P9" i="6"/>
  <c r="H9" i="6"/>
  <c r="X8" i="6"/>
  <c r="P8" i="6"/>
  <c r="H8" i="6"/>
  <c r="X7" i="6"/>
  <c r="P7" i="6"/>
  <c r="H7" i="6"/>
  <c r="W66" i="5"/>
  <c r="V66" i="5"/>
  <c r="U66" i="5"/>
  <c r="O66" i="5"/>
  <c r="N66" i="5"/>
  <c r="M66" i="5"/>
  <c r="G66" i="5"/>
  <c r="F66" i="5"/>
  <c r="E66" i="5"/>
  <c r="W65" i="5"/>
  <c r="V65" i="5"/>
  <c r="U65" i="5"/>
  <c r="O65" i="5"/>
  <c r="N65" i="5"/>
  <c r="M65" i="5"/>
  <c r="G65" i="5"/>
  <c r="F65" i="5"/>
  <c r="E65" i="5"/>
  <c r="W64" i="5"/>
  <c r="V64" i="5"/>
  <c r="U64" i="5"/>
  <c r="O64" i="5"/>
  <c r="N64" i="5"/>
  <c r="M64" i="5"/>
  <c r="G64" i="5"/>
  <c r="F64" i="5"/>
  <c r="E64" i="5"/>
  <c r="W63" i="5"/>
  <c r="V63" i="5"/>
  <c r="U63" i="5"/>
  <c r="O63" i="5"/>
  <c r="N63" i="5"/>
  <c r="M63" i="5"/>
  <c r="G63" i="5"/>
  <c r="F63" i="5"/>
  <c r="E63" i="5"/>
  <c r="X61" i="5"/>
  <c r="P61" i="5"/>
  <c r="H61" i="5"/>
  <c r="X60" i="5"/>
  <c r="P60" i="5"/>
  <c r="H60" i="5"/>
  <c r="X59" i="5"/>
  <c r="P59" i="5"/>
  <c r="H59" i="5"/>
  <c r="X58" i="5"/>
  <c r="P58" i="5"/>
  <c r="H58" i="5"/>
  <c r="X57" i="5"/>
  <c r="P57" i="5"/>
  <c r="H57" i="5"/>
  <c r="X56" i="5"/>
  <c r="P56" i="5"/>
  <c r="H56" i="5"/>
  <c r="X55" i="5"/>
  <c r="P55" i="5"/>
  <c r="H55" i="5"/>
  <c r="X54" i="5"/>
  <c r="P54" i="5"/>
  <c r="H54" i="5"/>
  <c r="X53" i="5"/>
  <c r="P53" i="5"/>
  <c r="H53" i="5"/>
  <c r="X52" i="5"/>
  <c r="P52" i="5"/>
  <c r="H52" i="5"/>
  <c r="X51" i="5"/>
  <c r="P51" i="5"/>
  <c r="H51" i="5"/>
  <c r="X50" i="5"/>
  <c r="P50" i="5"/>
  <c r="H50" i="5"/>
  <c r="X49" i="5"/>
  <c r="P49" i="5"/>
  <c r="H49" i="5"/>
  <c r="X48" i="5"/>
  <c r="P48" i="5"/>
  <c r="H48" i="5"/>
  <c r="X47" i="5"/>
  <c r="P47" i="5"/>
  <c r="H47" i="5"/>
  <c r="X46" i="5"/>
  <c r="P46" i="5"/>
  <c r="H46" i="5"/>
  <c r="X45" i="5"/>
  <c r="P45" i="5"/>
  <c r="H45" i="5"/>
  <c r="X44" i="5"/>
  <c r="P44" i="5"/>
  <c r="H44" i="5"/>
  <c r="X43" i="5"/>
  <c r="P43" i="5"/>
  <c r="H43" i="5"/>
  <c r="X42" i="5"/>
  <c r="P42" i="5"/>
  <c r="H42" i="5"/>
  <c r="X41" i="5"/>
  <c r="P41" i="5"/>
  <c r="H41" i="5"/>
  <c r="X40" i="5"/>
  <c r="P40" i="5"/>
  <c r="H40" i="5"/>
  <c r="X39" i="5"/>
  <c r="P39" i="5"/>
  <c r="H39" i="5"/>
  <c r="X38" i="5"/>
  <c r="P38" i="5"/>
  <c r="H38" i="5"/>
  <c r="X37" i="5"/>
  <c r="P37" i="5"/>
  <c r="H37" i="5"/>
  <c r="X36" i="5"/>
  <c r="P36" i="5"/>
  <c r="H36" i="5"/>
  <c r="X35" i="5"/>
  <c r="P35" i="5"/>
  <c r="H35" i="5"/>
  <c r="X34" i="5"/>
  <c r="P34" i="5"/>
  <c r="H34" i="5"/>
  <c r="X33" i="5"/>
  <c r="P33" i="5"/>
  <c r="H33" i="5"/>
  <c r="X32" i="5"/>
  <c r="P32" i="5"/>
  <c r="H32" i="5"/>
  <c r="X31" i="5"/>
  <c r="P31" i="5"/>
  <c r="H31" i="5"/>
  <c r="X30" i="5"/>
  <c r="P30" i="5"/>
  <c r="H30" i="5"/>
  <c r="X29" i="5"/>
  <c r="P29" i="5"/>
  <c r="H29" i="5"/>
  <c r="X28" i="5"/>
  <c r="P28" i="5"/>
  <c r="H28" i="5"/>
  <c r="X27" i="5"/>
  <c r="P27" i="5"/>
  <c r="H27" i="5"/>
  <c r="X26" i="5"/>
  <c r="P26" i="5"/>
  <c r="H26" i="5"/>
  <c r="X25" i="5"/>
  <c r="P25" i="5"/>
  <c r="H25" i="5"/>
  <c r="X24" i="5"/>
  <c r="P24" i="5"/>
  <c r="H24" i="5"/>
  <c r="X23" i="5"/>
  <c r="P23" i="5"/>
  <c r="H23" i="5"/>
  <c r="X22" i="5"/>
  <c r="P22" i="5"/>
  <c r="H22" i="5"/>
  <c r="X21" i="5"/>
  <c r="P21" i="5"/>
  <c r="H21" i="5"/>
  <c r="X20" i="5"/>
  <c r="P20" i="5"/>
  <c r="H20" i="5"/>
  <c r="X19" i="5"/>
  <c r="P19" i="5"/>
  <c r="H19" i="5"/>
  <c r="X18" i="5"/>
  <c r="P18" i="5"/>
  <c r="H18" i="5"/>
  <c r="X17" i="5"/>
  <c r="P17" i="5"/>
  <c r="H17" i="5"/>
  <c r="X16" i="5"/>
  <c r="P16" i="5"/>
  <c r="H16" i="5"/>
  <c r="X15" i="5"/>
  <c r="P15" i="5"/>
  <c r="H15" i="5"/>
  <c r="X14" i="5"/>
  <c r="P14" i="5"/>
  <c r="H14" i="5"/>
  <c r="X13" i="5"/>
  <c r="P13" i="5"/>
  <c r="H13" i="5"/>
  <c r="X12" i="5"/>
  <c r="P12" i="5"/>
  <c r="H12" i="5"/>
  <c r="X11" i="5"/>
  <c r="P11" i="5"/>
  <c r="H11" i="5"/>
  <c r="X10" i="5"/>
  <c r="P10" i="5"/>
  <c r="H10" i="5"/>
  <c r="X9" i="5"/>
  <c r="P9" i="5"/>
  <c r="H9" i="5"/>
  <c r="X8" i="5"/>
  <c r="P8" i="5"/>
  <c r="H8" i="5"/>
  <c r="X7" i="5"/>
  <c r="P7" i="5"/>
  <c r="H7" i="5"/>
  <c r="X61" i="4"/>
  <c r="P61" i="4"/>
  <c r="H61" i="4"/>
  <c r="X60" i="4"/>
  <c r="P60" i="4"/>
  <c r="H60" i="4"/>
  <c r="X59" i="4"/>
  <c r="P59" i="4"/>
  <c r="H59" i="4"/>
  <c r="X58" i="4"/>
  <c r="P58" i="4"/>
  <c r="H58" i="4"/>
  <c r="X57" i="4"/>
  <c r="P57" i="4"/>
  <c r="H57" i="4"/>
  <c r="X56" i="4"/>
  <c r="P56" i="4"/>
  <c r="H56" i="4"/>
  <c r="X55" i="4"/>
  <c r="P55" i="4"/>
  <c r="H55" i="4"/>
  <c r="X54" i="4"/>
  <c r="P54" i="4"/>
  <c r="H54" i="4"/>
  <c r="X53" i="4"/>
  <c r="P53" i="4"/>
  <c r="H53" i="4"/>
  <c r="X52" i="4"/>
  <c r="P52" i="4"/>
  <c r="H52" i="4"/>
  <c r="X51" i="4"/>
  <c r="P51" i="4"/>
  <c r="H51" i="4"/>
  <c r="X50" i="4"/>
  <c r="P50" i="4"/>
  <c r="H50" i="4"/>
  <c r="X49" i="4"/>
  <c r="P49" i="4"/>
  <c r="H49" i="4"/>
  <c r="X48" i="4"/>
  <c r="P48" i="4"/>
  <c r="H48" i="4"/>
  <c r="X47" i="4"/>
  <c r="P47" i="4"/>
  <c r="H47" i="4"/>
  <c r="X46" i="4"/>
  <c r="P46" i="4"/>
  <c r="H46" i="4"/>
  <c r="X45" i="4"/>
  <c r="P45" i="4"/>
  <c r="H45" i="4"/>
  <c r="X44" i="4"/>
  <c r="P44" i="4"/>
  <c r="H44" i="4"/>
  <c r="X43" i="4"/>
  <c r="P43" i="4"/>
  <c r="H43" i="4"/>
  <c r="X42" i="4"/>
  <c r="P42" i="4"/>
  <c r="H42" i="4"/>
  <c r="X41" i="4"/>
  <c r="P41" i="4"/>
  <c r="H41" i="4"/>
  <c r="X40" i="4"/>
  <c r="P40" i="4"/>
  <c r="H40" i="4"/>
  <c r="X39" i="4"/>
  <c r="P39" i="4"/>
  <c r="H39" i="4"/>
  <c r="X38" i="4"/>
  <c r="P38" i="4"/>
  <c r="H38" i="4"/>
  <c r="X37" i="4"/>
  <c r="P37" i="4"/>
  <c r="H37" i="4"/>
  <c r="X36" i="4"/>
  <c r="P36" i="4"/>
  <c r="H36" i="4"/>
  <c r="X35" i="4"/>
  <c r="P35" i="4"/>
  <c r="H35" i="4"/>
  <c r="X34" i="4"/>
  <c r="P34" i="4"/>
  <c r="H34" i="4"/>
  <c r="X33" i="4"/>
  <c r="P33" i="4"/>
  <c r="H33" i="4"/>
  <c r="X32" i="4"/>
  <c r="P32" i="4"/>
  <c r="H32" i="4"/>
  <c r="X31" i="4"/>
  <c r="P31" i="4"/>
  <c r="H31" i="4"/>
  <c r="X30" i="4"/>
  <c r="P30" i="4"/>
  <c r="H30" i="4"/>
  <c r="X29" i="4"/>
  <c r="P29" i="4"/>
  <c r="H29" i="4"/>
  <c r="X28" i="4"/>
  <c r="P28" i="4"/>
  <c r="H28" i="4"/>
  <c r="X27" i="4"/>
  <c r="P27" i="4"/>
  <c r="H27" i="4"/>
  <c r="X26" i="4"/>
  <c r="P26" i="4"/>
  <c r="H26" i="4"/>
  <c r="X25" i="4"/>
  <c r="P25" i="4"/>
  <c r="H25" i="4"/>
  <c r="X24" i="4"/>
  <c r="P24" i="4"/>
  <c r="H24" i="4"/>
  <c r="X23" i="4"/>
  <c r="P23" i="4"/>
  <c r="H23" i="4"/>
  <c r="X22" i="4"/>
  <c r="P22" i="4"/>
  <c r="H22" i="4"/>
  <c r="X21" i="4"/>
  <c r="P21" i="4"/>
  <c r="H21" i="4"/>
  <c r="X20" i="4"/>
  <c r="P20" i="4"/>
  <c r="H20" i="4"/>
  <c r="X19" i="4"/>
  <c r="P19" i="4"/>
  <c r="H19" i="4"/>
  <c r="X18" i="4"/>
  <c r="P18" i="4"/>
  <c r="H18" i="4"/>
  <c r="X17" i="4"/>
  <c r="P17" i="4"/>
  <c r="H17" i="4"/>
  <c r="X16" i="4"/>
  <c r="P16" i="4"/>
  <c r="H16" i="4"/>
  <c r="X15" i="4"/>
  <c r="P15" i="4"/>
  <c r="H15" i="4"/>
  <c r="X14" i="4"/>
  <c r="P14" i="4"/>
  <c r="H14" i="4"/>
  <c r="X13" i="4"/>
  <c r="P13" i="4"/>
  <c r="H13" i="4"/>
  <c r="X12" i="4"/>
  <c r="P12" i="4"/>
  <c r="H12" i="4"/>
  <c r="X11" i="4"/>
  <c r="P11" i="4"/>
  <c r="H11" i="4"/>
  <c r="X10" i="4"/>
  <c r="P10" i="4"/>
  <c r="H10" i="4"/>
  <c r="X9" i="4"/>
  <c r="P9" i="4"/>
  <c r="H9" i="4"/>
  <c r="X8" i="4"/>
  <c r="P8" i="4"/>
  <c r="H8" i="4"/>
  <c r="X7" i="4"/>
  <c r="P7" i="4"/>
  <c r="H7" i="4"/>
  <c r="H65" i="6" l="1"/>
  <c r="X66" i="4"/>
  <c r="X63" i="4"/>
  <c r="X64" i="4"/>
  <c r="X65" i="4"/>
  <c r="P66" i="4"/>
  <c r="P65" i="4"/>
  <c r="P64" i="4"/>
  <c r="P63" i="4"/>
  <c r="H64" i="4"/>
  <c r="H65" i="4"/>
  <c r="H63" i="4"/>
  <c r="H66" i="4"/>
  <c r="X66" i="7"/>
  <c r="P65" i="7"/>
  <c r="P64" i="7"/>
  <c r="H64" i="7"/>
  <c r="X66" i="6"/>
  <c r="X63" i="6"/>
  <c r="P66" i="6"/>
  <c r="X64" i="5"/>
  <c r="P66" i="5"/>
  <c r="P63" i="5"/>
  <c r="H66" i="5"/>
  <c r="H63" i="5"/>
  <c r="P64" i="5"/>
  <c r="X65" i="5"/>
  <c r="P63" i="6"/>
  <c r="X64" i="6"/>
  <c r="H66" i="6"/>
  <c r="X63" i="7"/>
  <c r="H65" i="7"/>
  <c r="P66" i="7"/>
  <c r="H64" i="5"/>
  <c r="P65" i="5"/>
  <c r="X66" i="5"/>
  <c r="H63" i="6"/>
  <c r="P64" i="6"/>
  <c r="X65" i="6"/>
  <c r="P63" i="7"/>
  <c r="X64" i="7"/>
  <c r="H66" i="7"/>
  <c r="X63" i="5"/>
  <c r="H65" i="5"/>
  <c r="H64" i="6"/>
  <c r="P65" i="6"/>
  <c r="H63" i="7"/>
  <c r="X65" i="7"/>
</calcChain>
</file>

<file path=xl/sharedStrings.xml><?xml version="1.0" encoding="utf-8"?>
<sst xmlns="http://schemas.openxmlformats.org/spreadsheetml/2006/main" count="539" uniqueCount="146">
  <si>
    <t>*：平均余命に対する割合</t>
    <rPh sb="2" eb="4">
      <t>ヘイキン</t>
    </rPh>
    <rPh sb="4" eb="6">
      <t>ヨミョウ</t>
    </rPh>
    <rPh sb="7" eb="8">
      <t>タイ</t>
    </rPh>
    <rPh sb="10" eb="12">
      <t>ワリアイ</t>
    </rPh>
    <phoneticPr fontId="9"/>
  </si>
  <si>
    <t>男</t>
    <rPh sb="0" eb="1">
      <t>オトコ</t>
    </rPh>
    <phoneticPr fontId="4"/>
  </si>
  <si>
    <t>市町村名</t>
    <rPh sb="0" eb="3">
      <t>シチョウソン</t>
    </rPh>
    <rPh sb="3" eb="4">
      <t>メイ</t>
    </rPh>
    <phoneticPr fontId="4"/>
  </si>
  <si>
    <t>年齢
（歳）</t>
    <rPh sb="0" eb="2">
      <t>ネンレイ</t>
    </rPh>
    <rPh sb="4" eb="5">
      <t>サイ</t>
    </rPh>
    <phoneticPr fontId="9"/>
  </si>
  <si>
    <t>平均余命</t>
    <rPh sb="0" eb="2">
      <t>ヘイキン</t>
    </rPh>
    <rPh sb="2" eb="4">
      <t>ヨミョウ</t>
    </rPh>
    <phoneticPr fontId="9"/>
  </si>
  <si>
    <t>平均自立期間</t>
    <rPh sb="0" eb="2">
      <t>ヘイキン</t>
    </rPh>
    <rPh sb="2" eb="4">
      <t>ジリツ</t>
    </rPh>
    <rPh sb="4" eb="6">
      <t>キカン</t>
    </rPh>
    <phoneticPr fontId="9"/>
  </si>
  <si>
    <t>平均要介護期間</t>
    <rPh sb="0" eb="2">
      <t>ヘイキン</t>
    </rPh>
    <rPh sb="2" eb="5">
      <t>ヨウカイゴ</t>
    </rPh>
    <rPh sb="5" eb="7">
      <t>キカン</t>
    </rPh>
    <phoneticPr fontId="9"/>
  </si>
  <si>
    <t>（年）</t>
    <rPh sb="1" eb="2">
      <t>ネン</t>
    </rPh>
    <phoneticPr fontId="9"/>
  </si>
  <si>
    <t>95％信頼区間</t>
    <rPh sb="3" eb="5">
      <t>シンライ</t>
    </rPh>
    <rPh sb="5" eb="7">
      <t>クカン</t>
    </rPh>
    <phoneticPr fontId="9"/>
  </si>
  <si>
    <t>千葉県</t>
    <rPh sb="0" eb="3">
      <t>チバケン</t>
    </rPh>
    <phoneticPr fontId="4"/>
  </si>
  <si>
    <t>千葉市</t>
    <rPh sb="0" eb="3">
      <t>チバシ</t>
    </rPh>
    <phoneticPr fontId="4"/>
  </si>
  <si>
    <t>銚子市</t>
    <rPh sb="0" eb="3">
      <t>チョウシシ</t>
    </rPh>
    <phoneticPr fontId="4"/>
  </si>
  <si>
    <t>市川市</t>
    <rPh sb="0" eb="3">
      <t>イチカワシ</t>
    </rPh>
    <phoneticPr fontId="4"/>
  </si>
  <si>
    <t>船橋市</t>
    <rPh sb="0" eb="3">
      <t>フナバシシ</t>
    </rPh>
    <phoneticPr fontId="4"/>
  </si>
  <si>
    <t>館山市</t>
    <rPh sb="0" eb="3">
      <t>タテヤマシ</t>
    </rPh>
    <phoneticPr fontId="4"/>
  </si>
  <si>
    <t>木更津市</t>
    <rPh sb="0" eb="4">
      <t>キサラヅシ</t>
    </rPh>
    <phoneticPr fontId="4"/>
  </si>
  <si>
    <t>松戸市</t>
    <rPh sb="0" eb="3">
      <t>マツドシ</t>
    </rPh>
    <phoneticPr fontId="4"/>
  </si>
  <si>
    <t>野田市</t>
    <rPh sb="0" eb="3">
      <t>ノダシ</t>
    </rPh>
    <phoneticPr fontId="4"/>
  </si>
  <si>
    <t>茂原市</t>
    <rPh sb="0" eb="3">
      <t>モバラシ</t>
    </rPh>
    <phoneticPr fontId="4"/>
  </si>
  <si>
    <t>成田市</t>
    <rPh sb="0" eb="3">
      <t>ナリタシ</t>
    </rPh>
    <phoneticPr fontId="4"/>
  </si>
  <si>
    <t>佐倉市</t>
    <rPh sb="0" eb="3">
      <t>サクラシ</t>
    </rPh>
    <phoneticPr fontId="4"/>
  </si>
  <si>
    <t>東金市</t>
    <rPh sb="0" eb="3">
      <t>トウガネシ</t>
    </rPh>
    <phoneticPr fontId="4"/>
  </si>
  <si>
    <t>旭市</t>
    <rPh sb="0" eb="2">
      <t>アサヒシ</t>
    </rPh>
    <phoneticPr fontId="4"/>
  </si>
  <si>
    <t>習志野市</t>
    <rPh sb="0" eb="4">
      <t>ナラシノシ</t>
    </rPh>
    <phoneticPr fontId="4"/>
  </si>
  <si>
    <t>柏市</t>
    <rPh sb="0" eb="2">
      <t>カシワシ</t>
    </rPh>
    <phoneticPr fontId="4"/>
  </si>
  <si>
    <t>勝浦市</t>
    <rPh sb="0" eb="3">
      <t>カツウラシ</t>
    </rPh>
    <phoneticPr fontId="4"/>
  </si>
  <si>
    <t>市原市</t>
    <rPh sb="0" eb="3">
      <t>イチハラシ</t>
    </rPh>
    <phoneticPr fontId="4"/>
  </si>
  <si>
    <t>流山市</t>
    <rPh sb="0" eb="3">
      <t>ナガレヤマシ</t>
    </rPh>
    <phoneticPr fontId="4"/>
  </si>
  <si>
    <t>八千代市</t>
    <rPh sb="0" eb="4">
      <t>ヤチヨシ</t>
    </rPh>
    <phoneticPr fontId="4"/>
  </si>
  <si>
    <t>我孫子市</t>
    <rPh sb="0" eb="4">
      <t>アビコシ</t>
    </rPh>
    <phoneticPr fontId="4"/>
  </si>
  <si>
    <t>鴨川市</t>
    <rPh sb="0" eb="3">
      <t>カモガワシ</t>
    </rPh>
    <phoneticPr fontId="4"/>
  </si>
  <si>
    <t>鎌ヶ谷市</t>
    <rPh sb="0" eb="4">
      <t>カマガヤシ</t>
    </rPh>
    <phoneticPr fontId="4"/>
  </si>
  <si>
    <t>君津市</t>
    <rPh sb="0" eb="3">
      <t>キミツシ</t>
    </rPh>
    <phoneticPr fontId="4"/>
  </si>
  <si>
    <t>富津市</t>
    <rPh sb="0" eb="3">
      <t>フッツシ</t>
    </rPh>
    <phoneticPr fontId="4"/>
  </si>
  <si>
    <t>浦安市</t>
    <rPh sb="0" eb="3">
      <t>ウラヤスシ</t>
    </rPh>
    <phoneticPr fontId="4"/>
  </si>
  <si>
    <t>四街道市</t>
    <rPh sb="0" eb="4">
      <t>ヨツカイドウシ</t>
    </rPh>
    <phoneticPr fontId="4"/>
  </si>
  <si>
    <t>袖ヶ浦市</t>
    <rPh sb="0" eb="4">
      <t>ソデガウラシ</t>
    </rPh>
    <phoneticPr fontId="4"/>
  </si>
  <si>
    <t>八街市</t>
    <rPh sb="0" eb="3">
      <t>ヤチマタシ</t>
    </rPh>
    <phoneticPr fontId="4"/>
  </si>
  <si>
    <t>印西市</t>
    <rPh sb="0" eb="3">
      <t>インザイシ</t>
    </rPh>
    <phoneticPr fontId="4"/>
  </si>
  <si>
    <t>白井市</t>
    <rPh sb="0" eb="3">
      <t>シロイシ</t>
    </rPh>
    <phoneticPr fontId="4"/>
  </si>
  <si>
    <t>富里市</t>
    <rPh sb="0" eb="3">
      <t>トミサトシ</t>
    </rPh>
    <phoneticPr fontId="4"/>
  </si>
  <si>
    <t>南房総市</t>
    <rPh sb="0" eb="1">
      <t>ミナミ</t>
    </rPh>
    <rPh sb="1" eb="3">
      <t>ボウソウ</t>
    </rPh>
    <rPh sb="3" eb="4">
      <t>シ</t>
    </rPh>
    <phoneticPr fontId="4"/>
  </si>
  <si>
    <t>匝瑳市</t>
    <rPh sb="0" eb="3">
      <t>ソウサシ</t>
    </rPh>
    <phoneticPr fontId="4"/>
  </si>
  <si>
    <t>香取市</t>
    <rPh sb="0" eb="3">
      <t>カトリシ</t>
    </rPh>
    <phoneticPr fontId="4"/>
  </si>
  <si>
    <t>山武市</t>
    <rPh sb="0" eb="3">
      <t>サンムシ</t>
    </rPh>
    <phoneticPr fontId="4"/>
  </si>
  <si>
    <t>いすみ市</t>
    <rPh sb="3" eb="4">
      <t>シ</t>
    </rPh>
    <phoneticPr fontId="4"/>
  </si>
  <si>
    <t>酒々井町</t>
    <rPh sb="0" eb="3">
      <t>シスイ</t>
    </rPh>
    <rPh sb="3" eb="4">
      <t>マチ</t>
    </rPh>
    <phoneticPr fontId="4"/>
  </si>
  <si>
    <t>栄町</t>
    <rPh sb="0" eb="2">
      <t>サカエマチ</t>
    </rPh>
    <phoneticPr fontId="4"/>
  </si>
  <si>
    <t>神崎町</t>
    <rPh sb="0" eb="2">
      <t>コウザキ</t>
    </rPh>
    <rPh sb="2" eb="3">
      <t>マチ</t>
    </rPh>
    <phoneticPr fontId="4"/>
  </si>
  <si>
    <t>多古町</t>
    <rPh sb="0" eb="2">
      <t>タコ</t>
    </rPh>
    <rPh sb="2" eb="3">
      <t>マチ</t>
    </rPh>
    <phoneticPr fontId="4"/>
  </si>
  <si>
    <t>東庄町</t>
    <rPh sb="0" eb="2">
      <t>トウノショウ</t>
    </rPh>
    <rPh sb="2" eb="3">
      <t>マチ</t>
    </rPh>
    <phoneticPr fontId="4"/>
  </si>
  <si>
    <t>大網白里市</t>
    <rPh sb="0" eb="4">
      <t>オオアミシラサト</t>
    </rPh>
    <rPh sb="4" eb="5">
      <t>シ</t>
    </rPh>
    <phoneticPr fontId="4"/>
  </si>
  <si>
    <t>九十九里町</t>
    <rPh sb="0" eb="4">
      <t>クジュウクリ</t>
    </rPh>
    <rPh sb="4" eb="5">
      <t>マチ</t>
    </rPh>
    <phoneticPr fontId="4"/>
  </si>
  <si>
    <t>芝山町</t>
    <rPh sb="0" eb="2">
      <t>シバヤマ</t>
    </rPh>
    <rPh sb="2" eb="3">
      <t>マチ</t>
    </rPh>
    <phoneticPr fontId="4"/>
  </si>
  <si>
    <t>横芝光町</t>
    <rPh sb="0" eb="2">
      <t>ヨコシバ</t>
    </rPh>
    <rPh sb="2" eb="3">
      <t>ヒカリ</t>
    </rPh>
    <rPh sb="3" eb="4">
      <t>マチ</t>
    </rPh>
    <phoneticPr fontId="4"/>
  </si>
  <si>
    <t>一宮町</t>
    <rPh sb="0" eb="2">
      <t>イチノミヤ</t>
    </rPh>
    <rPh sb="2" eb="3">
      <t>マチ</t>
    </rPh>
    <phoneticPr fontId="4"/>
  </si>
  <si>
    <t>睦沢町</t>
    <rPh sb="0" eb="1">
      <t>ムツ</t>
    </rPh>
    <rPh sb="1" eb="3">
      <t>サワマチ</t>
    </rPh>
    <phoneticPr fontId="4"/>
  </si>
  <si>
    <t>長生村</t>
    <rPh sb="0" eb="2">
      <t>チョウセイ</t>
    </rPh>
    <rPh sb="2" eb="3">
      <t>ムラ</t>
    </rPh>
    <phoneticPr fontId="4"/>
  </si>
  <si>
    <t>白子町</t>
    <rPh sb="0" eb="2">
      <t>シラコ</t>
    </rPh>
    <rPh sb="2" eb="3">
      <t>マチ</t>
    </rPh>
    <phoneticPr fontId="4"/>
  </si>
  <si>
    <t>長柄町</t>
    <rPh sb="0" eb="2">
      <t>ナガラ</t>
    </rPh>
    <rPh sb="2" eb="3">
      <t>マチ</t>
    </rPh>
    <phoneticPr fontId="4"/>
  </si>
  <si>
    <t>長南町</t>
    <rPh sb="0" eb="2">
      <t>チョウナン</t>
    </rPh>
    <rPh sb="2" eb="3">
      <t>マチ</t>
    </rPh>
    <phoneticPr fontId="4"/>
  </si>
  <si>
    <t>大多喜町</t>
    <rPh sb="0" eb="3">
      <t>オオタキ</t>
    </rPh>
    <rPh sb="3" eb="4">
      <t>マチ</t>
    </rPh>
    <phoneticPr fontId="4"/>
  </si>
  <si>
    <t>御宿町</t>
    <rPh sb="0" eb="2">
      <t>オンジュク</t>
    </rPh>
    <rPh sb="2" eb="3">
      <t>マチ</t>
    </rPh>
    <phoneticPr fontId="4"/>
  </si>
  <si>
    <t>鋸南町</t>
    <rPh sb="0" eb="3">
      <t>キョナンマチ</t>
    </rPh>
    <phoneticPr fontId="4"/>
  </si>
  <si>
    <t>女</t>
    <rPh sb="0" eb="1">
      <t>オンナ</t>
    </rPh>
    <phoneticPr fontId="4"/>
  </si>
  <si>
    <t>大多喜町</t>
    <rPh sb="0" eb="4">
      <t>オオタキマチ</t>
    </rPh>
    <phoneticPr fontId="4"/>
  </si>
  <si>
    <t>御宿町</t>
    <rPh sb="0" eb="3">
      <t>オンジュクマチ</t>
    </rPh>
    <phoneticPr fontId="4"/>
  </si>
  <si>
    <t>平成23年</t>
    <rPh sb="0" eb="2">
      <t>ヘイセイ</t>
    </rPh>
    <rPh sb="4" eb="5">
      <t>ネン</t>
    </rPh>
    <phoneticPr fontId="11"/>
  </si>
  <si>
    <t>（年）</t>
    <rPh sb="1" eb="2">
      <t>ネン</t>
    </rPh>
    <phoneticPr fontId="11"/>
  </si>
  <si>
    <t>千葉県</t>
    <rPh sb="0" eb="3">
      <t>チバケン</t>
    </rPh>
    <phoneticPr fontId="19"/>
  </si>
  <si>
    <t>千葉市</t>
    <rPh sb="0" eb="3">
      <t>チバシ</t>
    </rPh>
    <phoneticPr fontId="19"/>
  </si>
  <si>
    <t>銚子市</t>
    <rPh sb="0" eb="3">
      <t>チョウシシ</t>
    </rPh>
    <phoneticPr fontId="19"/>
  </si>
  <si>
    <t>市川市</t>
    <rPh sb="0" eb="3">
      <t>イチカワシ</t>
    </rPh>
    <phoneticPr fontId="19"/>
  </si>
  <si>
    <t>船橋市</t>
    <rPh sb="0" eb="3">
      <t>フナバシシ</t>
    </rPh>
    <phoneticPr fontId="19"/>
  </si>
  <si>
    <t>☆</t>
    <phoneticPr fontId="11"/>
  </si>
  <si>
    <t>館山市</t>
    <rPh sb="0" eb="3">
      <t>タテヤマシ</t>
    </rPh>
    <phoneticPr fontId="19"/>
  </si>
  <si>
    <t>木更津市</t>
    <rPh sb="0" eb="4">
      <t>キサラヅシ</t>
    </rPh>
    <phoneticPr fontId="19"/>
  </si>
  <si>
    <t>☆</t>
    <phoneticPr fontId="11"/>
  </si>
  <si>
    <t>松戸市</t>
    <rPh sb="0" eb="3">
      <t>マツドシ</t>
    </rPh>
    <phoneticPr fontId="19"/>
  </si>
  <si>
    <t>野田市</t>
    <rPh sb="0" eb="3">
      <t>ノダシ</t>
    </rPh>
    <phoneticPr fontId="19"/>
  </si>
  <si>
    <t>☆</t>
    <phoneticPr fontId="11"/>
  </si>
  <si>
    <t>茂原市</t>
    <rPh sb="0" eb="2">
      <t>モバラ</t>
    </rPh>
    <rPh sb="2" eb="3">
      <t>シ</t>
    </rPh>
    <phoneticPr fontId="19"/>
  </si>
  <si>
    <t>成田市</t>
    <rPh sb="0" eb="3">
      <t>ナリタシ</t>
    </rPh>
    <phoneticPr fontId="19"/>
  </si>
  <si>
    <t>佐倉市</t>
    <rPh sb="0" eb="3">
      <t>サクラシ</t>
    </rPh>
    <phoneticPr fontId="20"/>
  </si>
  <si>
    <t>東金市</t>
    <rPh sb="0" eb="1">
      <t>ヒガシ</t>
    </rPh>
    <rPh sb="1" eb="2">
      <t>カネ</t>
    </rPh>
    <rPh sb="2" eb="3">
      <t>シ</t>
    </rPh>
    <phoneticPr fontId="19"/>
  </si>
  <si>
    <t>旭市</t>
    <rPh sb="0" eb="2">
      <t>アサヒシ</t>
    </rPh>
    <phoneticPr fontId="19"/>
  </si>
  <si>
    <t>習志野市</t>
    <rPh sb="0" eb="4">
      <t>ナラシノシ</t>
    </rPh>
    <phoneticPr fontId="19"/>
  </si>
  <si>
    <t>柏市</t>
    <rPh sb="0" eb="2">
      <t>カシワシ</t>
    </rPh>
    <phoneticPr fontId="19"/>
  </si>
  <si>
    <t>勝浦市</t>
    <rPh sb="0" eb="3">
      <t>カツウラシ</t>
    </rPh>
    <phoneticPr fontId="19"/>
  </si>
  <si>
    <t>市原市</t>
    <rPh sb="0" eb="3">
      <t>イチハラシ</t>
    </rPh>
    <phoneticPr fontId="19"/>
  </si>
  <si>
    <t>流山市</t>
    <rPh sb="0" eb="3">
      <t>ナガレヤマシ</t>
    </rPh>
    <phoneticPr fontId="19"/>
  </si>
  <si>
    <t>八千代市</t>
    <rPh sb="0" eb="4">
      <t>ヤチヨシ</t>
    </rPh>
    <phoneticPr fontId="19"/>
  </si>
  <si>
    <t>我孫子市</t>
    <rPh sb="0" eb="4">
      <t>アビコシ</t>
    </rPh>
    <phoneticPr fontId="19"/>
  </si>
  <si>
    <t>鴨川市</t>
    <rPh sb="0" eb="3">
      <t>カモガワシ</t>
    </rPh>
    <phoneticPr fontId="19"/>
  </si>
  <si>
    <t>鎌ヶ谷市</t>
    <rPh sb="0" eb="4">
      <t>カマガヤシ</t>
    </rPh>
    <phoneticPr fontId="19"/>
  </si>
  <si>
    <t>君津市</t>
    <rPh sb="0" eb="3">
      <t>キミツシ</t>
    </rPh>
    <phoneticPr fontId="19"/>
  </si>
  <si>
    <t>富津市</t>
    <rPh sb="0" eb="1">
      <t>トミ</t>
    </rPh>
    <rPh sb="1" eb="3">
      <t>ツシ</t>
    </rPh>
    <phoneticPr fontId="19"/>
  </si>
  <si>
    <t>浦安市</t>
    <rPh sb="0" eb="3">
      <t>ウラヤスシ</t>
    </rPh>
    <phoneticPr fontId="19"/>
  </si>
  <si>
    <t>四街道市</t>
    <rPh sb="0" eb="1">
      <t>ヨン</t>
    </rPh>
    <rPh sb="1" eb="3">
      <t>カイドウ</t>
    </rPh>
    <rPh sb="3" eb="4">
      <t>シ</t>
    </rPh>
    <phoneticPr fontId="19"/>
  </si>
  <si>
    <t>袖ヶ浦市</t>
    <rPh sb="0" eb="4">
      <t>ソデガウラシ</t>
    </rPh>
    <phoneticPr fontId="19"/>
  </si>
  <si>
    <t>八街市</t>
    <rPh sb="0" eb="1">
      <t>ハチ</t>
    </rPh>
    <rPh sb="1" eb="2">
      <t>マチ</t>
    </rPh>
    <rPh sb="2" eb="3">
      <t>シ</t>
    </rPh>
    <phoneticPr fontId="19"/>
  </si>
  <si>
    <t>印西市</t>
    <rPh sb="0" eb="3">
      <t>インザイシ</t>
    </rPh>
    <phoneticPr fontId="19"/>
  </si>
  <si>
    <t>白井市</t>
    <rPh sb="0" eb="2">
      <t>シライ</t>
    </rPh>
    <rPh sb="2" eb="3">
      <t>シ</t>
    </rPh>
    <phoneticPr fontId="19"/>
  </si>
  <si>
    <t>富里市</t>
    <rPh sb="0" eb="1">
      <t>トミ</t>
    </rPh>
    <rPh sb="1" eb="3">
      <t>サトイチ</t>
    </rPh>
    <phoneticPr fontId="19"/>
  </si>
  <si>
    <t>南房総市</t>
    <rPh sb="0" eb="1">
      <t>ナン</t>
    </rPh>
    <rPh sb="1" eb="3">
      <t>ボウソウ</t>
    </rPh>
    <rPh sb="3" eb="4">
      <t>シ</t>
    </rPh>
    <phoneticPr fontId="19"/>
  </si>
  <si>
    <t>匝瑳市</t>
    <rPh sb="0" eb="1">
      <t>ソウ</t>
    </rPh>
    <rPh sb="1" eb="2">
      <t>サ</t>
    </rPh>
    <rPh sb="2" eb="3">
      <t>シ</t>
    </rPh>
    <phoneticPr fontId="19"/>
  </si>
  <si>
    <t>香取市</t>
    <rPh sb="0" eb="3">
      <t>カトリシ</t>
    </rPh>
    <phoneticPr fontId="19"/>
  </si>
  <si>
    <t>山武市</t>
    <rPh sb="0" eb="1">
      <t>ヤマ</t>
    </rPh>
    <rPh sb="1" eb="2">
      <t>ブ</t>
    </rPh>
    <rPh sb="2" eb="3">
      <t>シ</t>
    </rPh>
    <phoneticPr fontId="19"/>
  </si>
  <si>
    <t>いすみ市</t>
    <rPh sb="3" eb="4">
      <t>シ</t>
    </rPh>
    <phoneticPr fontId="19"/>
  </si>
  <si>
    <t>酒々井町</t>
    <rPh sb="0" eb="1">
      <t>サケ</t>
    </rPh>
    <rPh sb="2" eb="3">
      <t>イ</t>
    </rPh>
    <rPh sb="3" eb="4">
      <t>マチ</t>
    </rPh>
    <phoneticPr fontId="19"/>
  </si>
  <si>
    <t>栄町</t>
    <rPh sb="0" eb="2">
      <t>サカエマチ</t>
    </rPh>
    <phoneticPr fontId="19"/>
  </si>
  <si>
    <t>神崎町</t>
    <rPh sb="0" eb="2">
      <t>カンザキ</t>
    </rPh>
    <rPh sb="2" eb="3">
      <t>チョウ</t>
    </rPh>
    <phoneticPr fontId="19"/>
  </si>
  <si>
    <t>多古町</t>
    <rPh sb="0" eb="2">
      <t>タコ</t>
    </rPh>
    <rPh sb="2" eb="3">
      <t>チョウ</t>
    </rPh>
    <phoneticPr fontId="19"/>
  </si>
  <si>
    <t>東庄町</t>
    <rPh sb="0" eb="1">
      <t>ヒガシ</t>
    </rPh>
    <rPh sb="1" eb="2">
      <t>ショウ</t>
    </rPh>
    <rPh sb="2" eb="3">
      <t>チョウ</t>
    </rPh>
    <phoneticPr fontId="19"/>
  </si>
  <si>
    <t>九十九里町</t>
    <rPh sb="0" eb="4">
      <t>クジュウクリ</t>
    </rPh>
    <rPh sb="4" eb="5">
      <t>チョウ</t>
    </rPh>
    <phoneticPr fontId="19"/>
  </si>
  <si>
    <t>芝山町</t>
    <rPh sb="0" eb="1">
      <t>シバ</t>
    </rPh>
    <rPh sb="1" eb="3">
      <t>ヤマチョウ</t>
    </rPh>
    <phoneticPr fontId="19"/>
  </si>
  <si>
    <t>横芝光町</t>
    <rPh sb="0" eb="2">
      <t>ヨコシバ</t>
    </rPh>
    <rPh sb="2" eb="3">
      <t>ミツ</t>
    </rPh>
    <rPh sb="3" eb="4">
      <t>チョウ</t>
    </rPh>
    <phoneticPr fontId="19"/>
  </si>
  <si>
    <t>一宮町</t>
    <rPh sb="0" eb="2">
      <t>イチミヤ</t>
    </rPh>
    <rPh sb="2" eb="3">
      <t>チョウ</t>
    </rPh>
    <phoneticPr fontId="19"/>
  </si>
  <si>
    <t>睦沢町</t>
    <rPh sb="0" eb="2">
      <t>ムツザワ</t>
    </rPh>
    <rPh sb="2" eb="3">
      <t>チョウ</t>
    </rPh>
    <phoneticPr fontId="19"/>
  </si>
  <si>
    <t>長生村</t>
    <rPh sb="0" eb="1">
      <t>ナガ</t>
    </rPh>
    <rPh sb="1" eb="2">
      <t>イ</t>
    </rPh>
    <rPh sb="2" eb="3">
      <t>ムラ</t>
    </rPh>
    <phoneticPr fontId="19"/>
  </si>
  <si>
    <t>白子町</t>
    <rPh sb="0" eb="2">
      <t>シラコ</t>
    </rPh>
    <rPh sb="2" eb="3">
      <t>チョウ</t>
    </rPh>
    <phoneticPr fontId="19"/>
  </si>
  <si>
    <t>長柄町</t>
    <rPh sb="0" eb="1">
      <t>ナガ</t>
    </rPh>
    <rPh sb="1" eb="2">
      <t>ガラ</t>
    </rPh>
    <rPh sb="2" eb="3">
      <t>チョウ</t>
    </rPh>
    <phoneticPr fontId="19"/>
  </si>
  <si>
    <t>長南町</t>
    <rPh sb="0" eb="2">
      <t>チョウナン</t>
    </rPh>
    <rPh sb="2" eb="3">
      <t>チョウ</t>
    </rPh>
    <phoneticPr fontId="19"/>
  </si>
  <si>
    <t>大多喜町</t>
    <rPh sb="0" eb="3">
      <t>オオタキ</t>
    </rPh>
    <rPh sb="3" eb="4">
      <t>チョウ</t>
    </rPh>
    <phoneticPr fontId="19"/>
  </si>
  <si>
    <t>御宿町</t>
    <rPh sb="0" eb="1">
      <t>ミ</t>
    </rPh>
    <rPh sb="1" eb="2">
      <t>ヤド</t>
    </rPh>
    <rPh sb="2" eb="3">
      <t>チョウ</t>
    </rPh>
    <phoneticPr fontId="19"/>
  </si>
  <si>
    <t>鋸南町</t>
    <rPh sb="0" eb="1">
      <t>ノコギリ</t>
    </rPh>
    <rPh sb="1" eb="2">
      <t>ミナミ</t>
    </rPh>
    <rPh sb="2" eb="3">
      <t>マチ</t>
    </rPh>
    <phoneticPr fontId="19"/>
  </si>
  <si>
    <t>最大値</t>
    <rPh sb="0" eb="3">
      <t>サイダイチ</t>
    </rPh>
    <phoneticPr fontId="11"/>
  </si>
  <si>
    <t>最小値</t>
    <rPh sb="0" eb="3">
      <t>サイショウチ</t>
    </rPh>
    <phoneticPr fontId="11"/>
  </si>
  <si>
    <t>中央値</t>
    <rPh sb="0" eb="2">
      <t>チュウオウ</t>
    </rPh>
    <rPh sb="2" eb="3">
      <t>チ</t>
    </rPh>
    <phoneticPr fontId="11"/>
  </si>
  <si>
    <t>平均値</t>
    <rPh sb="0" eb="2">
      <t>ヘイキン</t>
    </rPh>
    <rPh sb="2" eb="3">
      <t>チ</t>
    </rPh>
    <phoneticPr fontId="11"/>
  </si>
  <si>
    <t>☆</t>
    <phoneticPr fontId="11"/>
  </si>
  <si>
    <t>☆</t>
    <phoneticPr fontId="11"/>
  </si>
  <si>
    <t>表1-①　平成28年の市町村・年齢（65・70・75・80・85歳）別の平均余命・平均自立期間・平均要介護期間（男性）</t>
    <rPh sb="0" eb="1">
      <t>ヒョウ</t>
    </rPh>
    <rPh sb="5" eb="7">
      <t>ヘイセイ</t>
    </rPh>
    <rPh sb="9" eb="10">
      <t>ネン</t>
    </rPh>
    <rPh sb="11" eb="14">
      <t>シチョウソン</t>
    </rPh>
    <rPh sb="15" eb="17">
      <t>ネンレイ</t>
    </rPh>
    <rPh sb="32" eb="33">
      <t>サイ</t>
    </rPh>
    <rPh sb="34" eb="35">
      <t>ベツ</t>
    </rPh>
    <rPh sb="36" eb="38">
      <t>ヘイキン</t>
    </rPh>
    <rPh sb="38" eb="40">
      <t>ヨミョウ</t>
    </rPh>
    <rPh sb="41" eb="43">
      <t>ヘイキン</t>
    </rPh>
    <rPh sb="43" eb="45">
      <t>ジリツ</t>
    </rPh>
    <rPh sb="45" eb="47">
      <t>キカン</t>
    </rPh>
    <rPh sb="48" eb="50">
      <t>ヘイキン</t>
    </rPh>
    <rPh sb="50" eb="53">
      <t>ヨウカイゴ</t>
    </rPh>
    <rPh sb="53" eb="55">
      <t>キカン</t>
    </rPh>
    <rPh sb="56" eb="58">
      <t>ダンセイ</t>
    </rPh>
    <phoneticPr fontId="4"/>
  </si>
  <si>
    <t>（％）*</t>
    <phoneticPr fontId="4"/>
  </si>
  <si>
    <t>（％）*</t>
    <phoneticPr fontId="4"/>
  </si>
  <si>
    <t>表1-②　平成28年の市町村・年齢（65・70・75・80・85歳）別の平均余命・平均自立期間・平均要介護期間（女性）</t>
    <rPh sb="0" eb="1">
      <t>ヒョウ</t>
    </rPh>
    <rPh sb="5" eb="7">
      <t>ヘイセイ</t>
    </rPh>
    <rPh sb="9" eb="10">
      <t>ネン</t>
    </rPh>
    <rPh sb="11" eb="14">
      <t>シチョウソン</t>
    </rPh>
    <rPh sb="15" eb="17">
      <t>ネンレイ</t>
    </rPh>
    <rPh sb="32" eb="33">
      <t>サイ</t>
    </rPh>
    <rPh sb="34" eb="35">
      <t>ベツ</t>
    </rPh>
    <rPh sb="36" eb="38">
      <t>ヘイキン</t>
    </rPh>
    <rPh sb="38" eb="40">
      <t>ヨミョウ</t>
    </rPh>
    <rPh sb="41" eb="43">
      <t>ヘイキン</t>
    </rPh>
    <rPh sb="43" eb="45">
      <t>ジリツ</t>
    </rPh>
    <rPh sb="45" eb="47">
      <t>キカン</t>
    </rPh>
    <rPh sb="48" eb="50">
      <t>ヘイキン</t>
    </rPh>
    <rPh sb="50" eb="53">
      <t>ヨウカイゴ</t>
    </rPh>
    <rPh sb="53" eb="55">
      <t>キカン</t>
    </rPh>
    <rPh sb="56" eb="58">
      <t>ジョセイ</t>
    </rPh>
    <phoneticPr fontId="4"/>
  </si>
  <si>
    <t>（％）*</t>
    <phoneticPr fontId="11"/>
  </si>
  <si>
    <t>（％）*</t>
    <phoneticPr fontId="11"/>
  </si>
  <si>
    <t>H23～28
の変化</t>
    <rPh sb="8" eb="10">
      <t>ヘンカ</t>
    </rPh>
    <phoneticPr fontId="11"/>
  </si>
  <si>
    <t>平成28年</t>
    <rPh sb="0" eb="2">
      <t>ヘイセイ</t>
    </rPh>
    <rPh sb="4" eb="5">
      <t>ネン</t>
    </rPh>
    <phoneticPr fontId="11"/>
  </si>
  <si>
    <t>表2-①　平成23年と28年の平均余命・平均自立期間・平均要介護期間の比較（65歳男性）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ダンセイ</t>
    </rPh>
    <phoneticPr fontId="11"/>
  </si>
  <si>
    <t>表2-②　平成23年と28年の平均余命・平均自立期間・平均要介護期間の比較（65歳女性）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ジョセイ</t>
    </rPh>
    <phoneticPr fontId="11"/>
  </si>
  <si>
    <t>表2-③　平成23年と28年の平均余命・平均自立期間・平均要介護期間の比較（75歳男性）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ダンセイ</t>
    </rPh>
    <phoneticPr fontId="11"/>
  </si>
  <si>
    <t>表2-④　平成23年と28年の平均余命・平均自立期間・平均要介護期間の比較（75歳女性）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ジョセイ</t>
    </rPh>
    <phoneticPr fontId="11"/>
  </si>
  <si>
    <t>☆：平成23年と28年で統計的な有意差あり</t>
    <phoneticPr fontId="11"/>
  </si>
  <si>
    <t>大網白里市</t>
    <rPh sb="0" eb="4">
      <t>オオアミシラサト</t>
    </rPh>
    <rPh sb="4" eb="5">
      <t>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</si>
</sst>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0_ "/>
    <numFmt numFmtId="178" formatCode="0.0_ 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4"/>
      <color indexed="8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12" fillId="0" borderId="0"/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2" applyFont="1"/>
    <xf numFmtId="0" fontId="8" fillId="0" borderId="0" xfId="2" applyFont="1" applyBorder="1" applyAlignment="1">
      <alignment vertical="center"/>
    </xf>
    <xf numFmtId="0" fontId="6" fillId="0" borderId="1" xfId="1" applyFont="1" applyBorder="1">
      <alignment vertical="center"/>
    </xf>
    <xf numFmtId="0" fontId="6" fillId="0" borderId="0" xfId="1" applyFont="1" applyFill="1">
      <alignment vertical="center"/>
    </xf>
    <xf numFmtId="176" fontId="10" fillId="0" borderId="4" xfId="1" applyNumberFormat="1" applyFont="1" applyFill="1" applyBorder="1" applyAlignment="1">
      <alignment horizontal="center" vertical="center"/>
    </xf>
    <xf numFmtId="177" fontId="10" fillId="2" borderId="4" xfId="1" applyNumberFormat="1" applyFont="1" applyFill="1" applyBorder="1" applyAlignment="1">
      <alignment vertical="center"/>
    </xf>
    <xf numFmtId="177" fontId="10" fillId="0" borderId="4" xfId="1" applyNumberFormat="1" applyFont="1" applyFill="1" applyBorder="1" applyAlignment="1">
      <alignment vertical="center"/>
    </xf>
    <xf numFmtId="178" fontId="10" fillId="0" borderId="4" xfId="1" applyNumberFormat="1" applyFont="1" applyFill="1" applyBorder="1" applyAlignment="1">
      <alignment vertical="center"/>
    </xf>
    <xf numFmtId="176" fontId="10" fillId="0" borderId="11" xfId="1" applyNumberFormat="1" applyFont="1" applyFill="1" applyBorder="1" applyAlignment="1">
      <alignment horizontal="center" vertical="center"/>
    </xf>
    <xf numFmtId="177" fontId="10" fillId="2" borderId="11" xfId="1" applyNumberFormat="1" applyFont="1" applyFill="1" applyBorder="1" applyAlignment="1">
      <alignment vertical="center"/>
    </xf>
    <xf numFmtId="177" fontId="10" fillId="0" borderId="11" xfId="1" applyNumberFormat="1" applyFont="1" applyFill="1" applyBorder="1" applyAlignment="1">
      <alignment vertical="center"/>
    </xf>
    <xf numFmtId="178" fontId="10" fillId="0" borderId="11" xfId="1" applyNumberFormat="1" applyFont="1" applyFill="1" applyBorder="1" applyAlignment="1">
      <alignment vertical="center"/>
    </xf>
    <xf numFmtId="176" fontId="10" fillId="0" borderId="8" xfId="1" applyNumberFormat="1" applyFont="1" applyFill="1" applyBorder="1" applyAlignment="1">
      <alignment horizontal="center" vertical="center"/>
    </xf>
    <xf numFmtId="177" fontId="10" fillId="2" borderId="8" xfId="1" applyNumberFormat="1" applyFont="1" applyFill="1" applyBorder="1" applyAlignment="1">
      <alignment vertical="center"/>
    </xf>
    <xf numFmtId="177" fontId="10" fillId="0" borderId="8" xfId="1" applyNumberFormat="1" applyFont="1" applyFill="1" applyBorder="1" applyAlignment="1">
      <alignment vertical="center"/>
    </xf>
    <xf numFmtId="178" fontId="10" fillId="0" borderId="8" xfId="1" applyNumberFormat="1" applyFont="1" applyFill="1" applyBorder="1" applyAlignment="1">
      <alignment vertical="center"/>
    </xf>
    <xf numFmtId="176" fontId="10" fillId="0" borderId="11" xfId="2" applyNumberFormat="1" applyFont="1" applyFill="1" applyBorder="1" applyAlignment="1">
      <alignment horizontal="center" vertical="center"/>
    </xf>
    <xf numFmtId="177" fontId="10" fillId="2" borderId="11" xfId="2" applyNumberFormat="1" applyFont="1" applyFill="1" applyBorder="1" applyAlignment="1">
      <alignment vertical="center"/>
    </xf>
    <xf numFmtId="177" fontId="10" fillId="0" borderId="11" xfId="2" applyNumberFormat="1" applyFont="1" applyFill="1" applyBorder="1" applyAlignment="1">
      <alignment vertical="center"/>
    </xf>
    <xf numFmtId="178" fontId="10" fillId="0" borderId="11" xfId="2" applyNumberFormat="1" applyFont="1" applyFill="1" applyBorder="1" applyAlignment="1">
      <alignment vertical="center"/>
    </xf>
    <xf numFmtId="176" fontId="10" fillId="0" borderId="4" xfId="2" applyNumberFormat="1" applyFont="1" applyFill="1" applyBorder="1" applyAlignment="1">
      <alignment horizontal="center" vertical="center"/>
    </xf>
    <xf numFmtId="177" fontId="10" fillId="2" borderId="4" xfId="2" applyNumberFormat="1" applyFont="1" applyFill="1" applyBorder="1" applyAlignment="1">
      <alignment vertical="center"/>
    </xf>
    <xf numFmtId="177" fontId="10" fillId="0" borderId="4" xfId="2" applyNumberFormat="1" applyFont="1" applyFill="1" applyBorder="1" applyAlignment="1">
      <alignment vertical="center"/>
    </xf>
    <xf numFmtId="178" fontId="10" fillId="0" borderId="4" xfId="2" applyNumberFormat="1" applyFont="1" applyFill="1" applyBorder="1" applyAlignment="1">
      <alignment vertical="center"/>
    </xf>
    <xf numFmtId="176" fontId="10" fillId="0" borderId="8" xfId="2" applyNumberFormat="1" applyFont="1" applyFill="1" applyBorder="1" applyAlignment="1">
      <alignment horizontal="center" vertical="center"/>
    </xf>
    <xf numFmtId="177" fontId="10" fillId="2" borderId="8" xfId="2" applyNumberFormat="1" applyFont="1" applyFill="1" applyBorder="1" applyAlignment="1">
      <alignment vertical="center"/>
    </xf>
    <xf numFmtId="177" fontId="10" fillId="0" borderId="8" xfId="2" applyNumberFormat="1" applyFont="1" applyFill="1" applyBorder="1" applyAlignment="1">
      <alignment vertical="center"/>
    </xf>
    <xf numFmtId="178" fontId="10" fillId="0" borderId="8" xfId="2" applyNumberFormat="1" applyFont="1" applyFill="1" applyBorder="1" applyAlignment="1">
      <alignment vertical="center"/>
    </xf>
    <xf numFmtId="0" fontId="6" fillId="0" borderId="12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10" fillId="0" borderId="0" xfId="2" applyFont="1"/>
    <xf numFmtId="0" fontId="10" fillId="0" borderId="0" xfId="2" applyFont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3" fillId="0" borderId="0" xfId="3" applyFont="1" applyFill="1"/>
    <xf numFmtId="0" fontId="12" fillId="0" borderId="0" xfId="3" applyFill="1"/>
    <xf numFmtId="0" fontId="12" fillId="0" borderId="0" xfId="3" applyFill="1" applyAlignment="1">
      <alignment horizontal="center"/>
    </xf>
    <xf numFmtId="0" fontId="14" fillId="0" borderId="0" xfId="3" applyFont="1" applyFill="1" applyAlignment="1">
      <alignment horizontal="center" vertical="center"/>
    </xf>
    <xf numFmtId="0" fontId="12" fillId="0" borderId="0" xfId="3" applyFill="1" applyAlignment="1">
      <alignment vertical="center"/>
    </xf>
    <xf numFmtId="0" fontId="15" fillId="0" borderId="0" xfId="3" applyFont="1" applyFill="1" applyAlignment="1">
      <alignment vertical="center"/>
    </xf>
    <xf numFmtId="0" fontId="12" fillId="0" borderId="0" xfId="3" applyFill="1" applyAlignment="1">
      <alignment horizontal="center" vertical="center"/>
    </xf>
    <xf numFmtId="0" fontId="12" fillId="0" borderId="4" xfId="3" applyFill="1" applyBorder="1" applyAlignment="1">
      <alignment vertical="center"/>
    </xf>
    <xf numFmtId="0" fontId="12" fillId="0" borderId="11" xfId="3" applyFill="1" applyBorder="1" applyAlignment="1">
      <alignment vertical="center"/>
    </xf>
    <xf numFmtId="0" fontId="17" fillId="0" borderId="8" xfId="3" applyFont="1" applyFill="1" applyBorder="1" applyAlignment="1">
      <alignment vertical="center"/>
    </xf>
    <xf numFmtId="0" fontId="18" fillId="0" borderId="0" xfId="3" applyFont="1" applyFill="1"/>
    <xf numFmtId="0" fontId="10" fillId="0" borderId="15" xfId="4" applyFont="1" applyFill="1" applyBorder="1" applyAlignment="1">
      <alignment horizontal="center" vertical="center" shrinkToFit="1"/>
    </xf>
    <xf numFmtId="177" fontId="18" fillId="2" borderId="15" xfId="4" applyNumberFormat="1" applyFont="1" applyFill="1" applyBorder="1">
      <alignment vertical="center"/>
    </xf>
    <xf numFmtId="177" fontId="18" fillId="0" borderId="15" xfId="4" applyNumberFormat="1" applyFont="1" applyFill="1" applyBorder="1">
      <alignment vertical="center"/>
    </xf>
    <xf numFmtId="177" fontId="18" fillId="0" borderId="16" xfId="4" applyNumberFormat="1" applyFont="1" applyFill="1" applyBorder="1">
      <alignment vertical="center"/>
    </xf>
    <xf numFmtId="177" fontId="18" fillId="0" borderId="17" xfId="4" applyNumberFormat="1" applyFont="1" applyFill="1" applyBorder="1" applyAlignment="1">
      <alignment horizontal="center" vertical="center"/>
    </xf>
    <xf numFmtId="177" fontId="18" fillId="0" borderId="16" xfId="3" applyNumberFormat="1" applyFont="1" applyFill="1" applyBorder="1" applyAlignment="1">
      <alignment vertical="center"/>
    </xf>
    <xf numFmtId="0" fontId="10" fillId="0" borderId="18" xfId="4" applyFont="1" applyFill="1" applyBorder="1" applyAlignment="1">
      <alignment horizontal="center" vertical="center" shrinkToFit="1"/>
    </xf>
    <xf numFmtId="177" fontId="18" fillId="2" borderId="18" xfId="4" applyNumberFormat="1" applyFont="1" applyFill="1" applyBorder="1">
      <alignment vertical="center"/>
    </xf>
    <xf numFmtId="177" fontId="18" fillId="0" borderId="18" xfId="4" applyNumberFormat="1" applyFont="1" applyFill="1" applyBorder="1">
      <alignment vertical="center"/>
    </xf>
    <xf numFmtId="177" fontId="18" fillId="0" borderId="19" xfId="4" applyNumberFormat="1" applyFont="1" applyFill="1" applyBorder="1">
      <alignment vertical="center"/>
    </xf>
    <xf numFmtId="177" fontId="18" fillId="0" borderId="20" xfId="4" applyNumberFormat="1" applyFont="1" applyFill="1" applyBorder="1" applyAlignment="1">
      <alignment horizontal="center" vertical="center"/>
    </xf>
    <xf numFmtId="177" fontId="18" fillId="0" borderId="19" xfId="3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 shrinkToFit="1"/>
    </xf>
    <xf numFmtId="177" fontId="18" fillId="2" borderId="21" xfId="4" applyNumberFormat="1" applyFont="1" applyFill="1" applyBorder="1">
      <alignment vertical="center"/>
    </xf>
    <xf numFmtId="177" fontId="18" fillId="0" borderId="21" xfId="4" applyNumberFormat="1" applyFont="1" applyFill="1" applyBorder="1">
      <alignment vertical="center"/>
    </xf>
    <xf numFmtId="177" fontId="18" fillId="0" borderId="22" xfId="4" applyNumberFormat="1" applyFont="1" applyFill="1" applyBorder="1">
      <alignment vertical="center"/>
    </xf>
    <xf numFmtId="177" fontId="18" fillId="0" borderId="23" xfId="4" applyNumberFormat="1" applyFont="1" applyFill="1" applyBorder="1" applyAlignment="1">
      <alignment horizontal="center" vertical="center"/>
    </xf>
    <xf numFmtId="177" fontId="18" fillId="0" borderId="22" xfId="3" applyNumberFormat="1" applyFont="1" applyFill="1" applyBorder="1" applyAlignment="1">
      <alignment vertical="center"/>
    </xf>
    <xf numFmtId="0" fontId="17" fillId="0" borderId="15" xfId="3" applyFont="1" applyFill="1" applyBorder="1" applyAlignment="1">
      <alignment horizontal="center" vertical="center"/>
    </xf>
    <xf numFmtId="177" fontId="17" fillId="0" borderId="15" xfId="3" applyNumberFormat="1" applyFont="1" applyFill="1" applyBorder="1" applyAlignment="1">
      <alignment vertical="center"/>
    </xf>
    <xf numFmtId="177" fontId="17" fillId="0" borderId="16" xfId="3" applyNumberFormat="1" applyFont="1" applyFill="1" applyBorder="1" applyAlignment="1">
      <alignment vertical="center"/>
    </xf>
    <xf numFmtId="177" fontId="17" fillId="0" borderId="17" xfId="3" applyNumberFormat="1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177" fontId="17" fillId="0" borderId="18" xfId="3" applyNumberFormat="1" applyFont="1" applyFill="1" applyBorder="1" applyAlignment="1">
      <alignment vertical="center"/>
    </xf>
    <xf numFmtId="177" fontId="17" fillId="0" borderId="19" xfId="3" applyNumberFormat="1" applyFont="1" applyFill="1" applyBorder="1" applyAlignment="1">
      <alignment vertical="center"/>
    </xf>
    <xf numFmtId="177" fontId="17" fillId="0" borderId="20" xfId="3" applyNumberFormat="1" applyFont="1" applyFill="1" applyBorder="1" applyAlignment="1">
      <alignment horizontal="center" vertical="center"/>
    </xf>
    <xf numFmtId="0" fontId="17" fillId="0" borderId="21" xfId="3" applyFont="1" applyFill="1" applyBorder="1" applyAlignment="1">
      <alignment horizontal="center" vertical="center"/>
    </xf>
    <xf numFmtId="177" fontId="17" fillId="0" borderId="21" xfId="3" applyNumberFormat="1" applyFont="1" applyFill="1" applyBorder="1" applyAlignment="1">
      <alignment vertical="center"/>
    </xf>
    <xf numFmtId="177" fontId="17" fillId="0" borderId="22" xfId="3" applyNumberFormat="1" applyFont="1" applyFill="1" applyBorder="1" applyAlignment="1">
      <alignment vertical="center"/>
    </xf>
    <xf numFmtId="177" fontId="17" fillId="0" borderId="23" xfId="3" applyNumberFormat="1" applyFont="1" applyFill="1" applyBorder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12" fillId="0" borderId="8" xfId="3" applyFill="1" applyBorder="1" applyAlignment="1">
      <alignment vertical="center"/>
    </xf>
    <xf numFmtId="177" fontId="17" fillId="2" borderId="15" xfId="4" applyNumberFormat="1" applyFont="1" applyFill="1" applyBorder="1">
      <alignment vertical="center"/>
    </xf>
    <xf numFmtId="177" fontId="17" fillId="0" borderId="15" xfId="4" applyNumberFormat="1" applyFont="1" applyFill="1" applyBorder="1">
      <alignment vertical="center"/>
    </xf>
    <xf numFmtId="177" fontId="17" fillId="0" borderId="16" xfId="4" applyNumberFormat="1" applyFont="1" applyFill="1" applyBorder="1">
      <alignment vertical="center"/>
    </xf>
    <xf numFmtId="177" fontId="17" fillId="0" borderId="17" xfId="4" applyNumberFormat="1" applyFont="1" applyFill="1" applyBorder="1" applyAlignment="1">
      <alignment horizontal="center" vertical="center"/>
    </xf>
    <xf numFmtId="177" fontId="17" fillId="2" borderId="18" xfId="4" applyNumberFormat="1" applyFont="1" applyFill="1" applyBorder="1">
      <alignment vertical="center"/>
    </xf>
    <xf numFmtId="177" fontId="17" fillId="0" borderId="18" xfId="4" applyNumberFormat="1" applyFont="1" applyFill="1" applyBorder="1">
      <alignment vertical="center"/>
    </xf>
    <xf numFmtId="177" fontId="17" fillId="0" borderId="19" xfId="4" applyNumberFormat="1" applyFont="1" applyFill="1" applyBorder="1">
      <alignment vertical="center"/>
    </xf>
    <xf numFmtId="177" fontId="17" fillId="0" borderId="20" xfId="4" applyNumberFormat="1" applyFont="1" applyFill="1" applyBorder="1" applyAlignment="1">
      <alignment horizontal="center" vertical="center"/>
    </xf>
    <xf numFmtId="177" fontId="17" fillId="2" borderId="21" xfId="4" applyNumberFormat="1" applyFont="1" applyFill="1" applyBorder="1">
      <alignment vertical="center"/>
    </xf>
    <xf numFmtId="177" fontId="17" fillId="0" borderId="21" xfId="4" applyNumberFormat="1" applyFont="1" applyFill="1" applyBorder="1">
      <alignment vertical="center"/>
    </xf>
    <xf numFmtId="177" fontId="17" fillId="0" borderId="22" xfId="4" applyNumberFormat="1" applyFont="1" applyFill="1" applyBorder="1">
      <alignment vertical="center"/>
    </xf>
    <xf numFmtId="177" fontId="17" fillId="0" borderId="23" xfId="4" applyNumberFormat="1" applyFont="1" applyFill="1" applyBorder="1" applyAlignment="1">
      <alignment horizontal="center" vertical="center"/>
    </xf>
    <xf numFmtId="0" fontId="17" fillId="0" borderId="0" xfId="3" applyFont="1" applyFill="1"/>
    <xf numFmtId="0" fontId="17" fillId="0" borderId="0" xfId="3" applyFont="1" applyFill="1" applyAlignment="1">
      <alignment horizontal="center"/>
    </xf>
    <xf numFmtId="0" fontId="17" fillId="0" borderId="0" xfId="3" applyFont="1" applyFill="1" applyAlignment="1">
      <alignment vertical="center"/>
    </xf>
    <xf numFmtId="177" fontId="1" fillId="0" borderId="17" xfId="4" applyNumberFormat="1" applyFont="1" applyFill="1" applyBorder="1" applyAlignment="1">
      <alignment horizontal="center" vertical="center"/>
    </xf>
    <xf numFmtId="177" fontId="1" fillId="0" borderId="17" xfId="4" applyNumberFormat="1" applyFill="1" applyBorder="1" applyAlignment="1">
      <alignment horizontal="center" vertical="center"/>
    </xf>
    <xf numFmtId="177" fontId="1" fillId="0" borderId="20" xfId="4" applyNumberFormat="1" applyFill="1" applyBorder="1" applyAlignment="1">
      <alignment horizontal="center" vertical="center"/>
    </xf>
    <xf numFmtId="177" fontId="1" fillId="0" borderId="20" xfId="4" applyNumberFormat="1" applyFont="1" applyFill="1" applyBorder="1" applyAlignment="1">
      <alignment horizontal="center" vertical="center"/>
    </xf>
    <xf numFmtId="177" fontId="1" fillId="0" borderId="23" xfId="4" applyNumberFormat="1" applyFill="1" applyBorder="1" applyAlignment="1">
      <alignment horizontal="center" vertical="center"/>
    </xf>
    <xf numFmtId="177" fontId="12" fillId="0" borderId="17" xfId="3" applyNumberFormat="1" applyFill="1" applyBorder="1" applyAlignment="1">
      <alignment horizontal="center" vertical="center"/>
    </xf>
    <xf numFmtId="177" fontId="12" fillId="0" borderId="20" xfId="3" applyNumberFormat="1" applyFill="1" applyBorder="1" applyAlignment="1">
      <alignment horizontal="center" vertical="center"/>
    </xf>
    <xf numFmtId="177" fontId="12" fillId="0" borderId="23" xfId="3" applyNumberFormat="1" applyFill="1" applyBorder="1" applyAlignment="1">
      <alignment horizontal="center" vertical="center"/>
    </xf>
    <xf numFmtId="0" fontId="14" fillId="0" borderId="0" xfId="3" applyFont="1" applyFill="1"/>
    <xf numFmtId="0" fontId="10" fillId="0" borderId="9" xfId="2" applyFont="1" applyFill="1" applyBorder="1" applyAlignment="1">
      <alignment horizontal="center" vertical="center"/>
    </xf>
    <xf numFmtId="177" fontId="21" fillId="2" borderId="15" xfId="4" applyNumberFormat="1" applyFont="1" applyFill="1" applyBorder="1">
      <alignment vertical="center"/>
    </xf>
    <xf numFmtId="177" fontId="21" fillId="0" borderId="15" xfId="4" applyNumberFormat="1" applyFont="1" applyFill="1" applyBorder="1">
      <alignment vertical="center"/>
    </xf>
    <xf numFmtId="177" fontId="21" fillId="0" borderId="16" xfId="4" applyNumberFormat="1" applyFont="1" applyFill="1" applyBorder="1">
      <alignment vertical="center"/>
    </xf>
    <xf numFmtId="0" fontId="18" fillId="0" borderId="0" xfId="3" applyFont="1" applyFill="1" applyAlignment="1">
      <alignment vertical="center"/>
    </xf>
    <xf numFmtId="177" fontId="18" fillId="0" borderId="15" xfId="3" applyNumberFormat="1" applyFont="1" applyFill="1" applyBorder="1" applyAlignment="1">
      <alignment vertical="center"/>
    </xf>
    <xf numFmtId="177" fontId="18" fillId="0" borderId="18" xfId="3" applyNumberFormat="1" applyFont="1" applyFill="1" applyBorder="1" applyAlignment="1">
      <alignment vertical="center"/>
    </xf>
    <xf numFmtId="177" fontId="18" fillId="0" borderId="21" xfId="3" applyNumberFormat="1" applyFont="1" applyFill="1" applyBorder="1" applyAlignment="1">
      <alignment vertical="center"/>
    </xf>
    <xf numFmtId="0" fontId="12" fillId="0" borderId="0" xfId="3" applyFont="1" applyFill="1" applyAlignment="1">
      <alignment horizontal="center"/>
    </xf>
    <xf numFmtId="0" fontId="12" fillId="0" borderId="0" xfId="3" applyFont="1" applyFill="1" applyAlignment="1">
      <alignment vertical="center"/>
    </xf>
    <xf numFmtId="177" fontId="22" fillId="0" borderId="20" xfId="4" applyNumberFormat="1" applyFont="1" applyFill="1" applyBorder="1" applyAlignment="1">
      <alignment horizontal="center" vertical="center"/>
    </xf>
    <xf numFmtId="177" fontId="22" fillId="0" borderId="23" xfId="4" applyNumberFormat="1" applyFont="1" applyFill="1" applyBorder="1" applyAlignment="1">
      <alignment horizontal="center" vertical="center"/>
    </xf>
    <xf numFmtId="0" fontId="22" fillId="0" borderId="0" xfId="3" applyFont="1" applyFill="1" applyAlignment="1">
      <alignment horizontal="center"/>
    </xf>
    <xf numFmtId="177" fontId="22" fillId="0" borderId="17" xfId="3" applyNumberFormat="1" applyFont="1" applyFill="1" applyBorder="1" applyAlignment="1">
      <alignment horizontal="center" vertical="center"/>
    </xf>
    <xf numFmtId="177" fontId="22" fillId="0" borderId="20" xfId="3" applyNumberFormat="1" applyFont="1" applyFill="1" applyBorder="1" applyAlignment="1">
      <alignment horizontal="center" vertical="center"/>
    </xf>
    <xf numFmtId="177" fontId="22" fillId="0" borderId="23" xfId="3" applyNumberFormat="1" applyFont="1" applyFill="1" applyBorder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177" fontId="21" fillId="2" borderId="18" xfId="4" applyNumberFormat="1" applyFont="1" applyFill="1" applyBorder="1">
      <alignment vertical="center"/>
    </xf>
    <xf numFmtId="177" fontId="21" fillId="0" borderId="18" xfId="4" applyNumberFormat="1" applyFont="1" applyFill="1" applyBorder="1">
      <alignment vertical="center"/>
    </xf>
    <xf numFmtId="177" fontId="21" fillId="2" borderId="21" xfId="4" applyNumberFormat="1" applyFont="1" applyFill="1" applyBorder="1">
      <alignment vertical="center"/>
    </xf>
    <xf numFmtId="177" fontId="21" fillId="0" borderId="21" xfId="4" applyNumberFormat="1" applyFont="1" applyFill="1" applyBorder="1">
      <alignment vertical="center"/>
    </xf>
    <xf numFmtId="177" fontId="21" fillId="0" borderId="19" xfId="4" applyNumberFormat="1" applyFont="1" applyFill="1" applyBorder="1">
      <alignment vertical="center"/>
    </xf>
    <xf numFmtId="177" fontId="21" fillId="0" borderId="22" xfId="4" applyNumberFormat="1" applyFont="1" applyFill="1" applyBorder="1">
      <alignment vertical="center"/>
    </xf>
    <xf numFmtId="0" fontId="8" fillId="0" borderId="0" xfId="2" applyFont="1" applyBorder="1" applyAlignment="1">
      <alignment horizontal="right" vertic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6" fillId="0" borderId="4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2" fillId="0" borderId="13" xfId="3" applyFill="1" applyBorder="1" applyAlignment="1">
      <alignment horizontal="right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center" wrapText="1"/>
    </xf>
  </cellXfs>
  <cellStyles count="5">
    <cellStyle name="標準" xfId="0" builtinId="0"/>
    <cellStyle name="標準 12" xfId="1"/>
    <cellStyle name="標準 2" xfId="3"/>
    <cellStyle name="標準 2 2" xfId="4"/>
    <cellStyle name="標準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82"/>
  <sheetViews>
    <sheetView view="pageBreakPreview" zoomScale="60" zoomScaleNormal="90" workbookViewId="0">
      <pane xSplit="2" ySplit="6" topLeftCell="C185" activePane="bottomRight" state="frozen"/>
      <selection activeCell="C7" sqref="C7:M281"/>
      <selection pane="topRight" activeCell="C7" sqref="C7:M281"/>
      <selection pane="bottomLeft" activeCell="C7" sqref="C7:M281"/>
      <selection pane="bottomRight" activeCell="D191" sqref="D191"/>
    </sheetView>
  </sheetViews>
  <sheetFormatPr defaultRowHeight="12" x14ac:dyDescent="0.15"/>
  <cols>
    <col min="1" max="1" width="9" style="3"/>
    <col min="2" max="2" width="6.25" style="3" customWidth="1"/>
    <col min="3" max="16384" width="9" style="3"/>
  </cols>
  <sheetData>
    <row r="1" spans="1:13" ht="14.25" x14ac:dyDescent="0.15">
      <c r="A1" s="1" t="s">
        <v>132</v>
      </c>
      <c r="B1" s="2"/>
      <c r="C1" s="2"/>
      <c r="D1" s="2"/>
      <c r="E1" s="2"/>
      <c r="F1" s="2"/>
      <c r="G1" s="2"/>
      <c r="I1" s="1"/>
      <c r="J1" s="2"/>
      <c r="K1" s="2"/>
      <c r="L1" s="2"/>
      <c r="M1" s="2"/>
    </row>
    <row r="2" spans="1:13" ht="13.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3.5" x14ac:dyDescent="0.15">
      <c r="A3" s="2"/>
      <c r="B3" s="4"/>
      <c r="C3" s="4"/>
      <c r="D3" s="4"/>
      <c r="E3" s="4"/>
      <c r="F3" s="4"/>
      <c r="G3" s="5"/>
      <c r="H3" s="5"/>
      <c r="I3" s="5"/>
      <c r="J3" s="128" t="s">
        <v>0</v>
      </c>
      <c r="K3" s="128"/>
      <c r="L3" s="128"/>
      <c r="M3" s="128"/>
    </row>
    <row r="4" spans="1:13" x14ac:dyDescent="0.15">
      <c r="A4" s="6"/>
      <c r="B4" s="129" t="s">
        <v>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30"/>
    </row>
    <row r="5" spans="1:13" s="7" customFormat="1" ht="15" customHeight="1" x14ac:dyDescent="0.15">
      <c r="A5" s="131" t="s">
        <v>2</v>
      </c>
      <c r="B5" s="133" t="s">
        <v>3</v>
      </c>
      <c r="C5" s="135" t="s">
        <v>4</v>
      </c>
      <c r="D5" s="136"/>
      <c r="E5" s="137"/>
      <c r="F5" s="135" t="s">
        <v>5</v>
      </c>
      <c r="G5" s="136"/>
      <c r="H5" s="136"/>
      <c r="I5" s="137"/>
      <c r="J5" s="135" t="s">
        <v>6</v>
      </c>
      <c r="K5" s="136"/>
      <c r="L5" s="136"/>
      <c r="M5" s="137"/>
    </row>
    <row r="6" spans="1:13" s="7" customFormat="1" x14ac:dyDescent="0.15">
      <c r="A6" s="132"/>
      <c r="B6" s="134"/>
      <c r="C6" s="37" t="s">
        <v>7</v>
      </c>
      <c r="D6" s="138" t="s">
        <v>8</v>
      </c>
      <c r="E6" s="139"/>
      <c r="F6" s="36" t="s">
        <v>7</v>
      </c>
      <c r="G6" s="138" t="s">
        <v>8</v>
      </c>
      <c r="H6" s="139"/>
      <c r="I6" s="37" t="s">
        <v>133</v>
      </c>
      <c r="J6" s="36" t="s">
        <v>7</v>
      </c>
      <c r="K6" s="138" t="s">
        <v>8</v>
      </c>
      <c r="L6" s="139"/>
      <c r="M6" s="37" t="s">
        <v>134</v>
      </c>
    </row>
    <row r="7" spans="1:13" s="7" customFormat="1" x14ac:dyDescent="0.15">
      <c r="A7" s="131" t="s">
        <v>9</v>
      </c>
      <c r="B7" s="8">
        <v>65</v>
      </c>
      <c r="C7" s="9">
        <v>19.399053935494869</v>
      </c>
      <c r="D7" s="10">
        <v>19.364871744315568</v>
      </c>
      <c r="E7" s="10">
        <v>19.433236126674171</v>
      </c>
      <c r="F7" s="9">
        <v>17.798669709170134</v>
      </c>
      <c r="G7" s="10">
        <v>17.766095221240171</v>
      </c>
      <c r="H7" s="10">
        <v>17.831244197100098</v>
      </c>
      <c r="I7" s="11">
        <v>91.750194459759314</v>
      </c>
      <c r="J7" s="9">
        <v>1.6003842263247308</v>
      </c>
      <c r="K7" s="10">
        <v>1.5852812378176995</v>
      </c>
      <c r="L7" s="10">
        <v>1.6154872148317621</v>
      </c>
      <c r="M7" s="11">
        <v>8.2498055402406667</v>
      </c>
    </row>
    <row r="8" spans="1:13" s="7" customFormat="1" x14ac:dyDescent="0.15">
      <c r="A8" s="140"/>
      <c r="B8" s="12">
        <v>70</v>
      </c>
      <c r="C8" s="13">
        <v>15.563020121467265</v>
      </c>
      <c r="D8" s="14">
        <v>15.531815630196892</v>
      </c>
      <c r="E8" s="14">
        <v>15.594224612737637</v>
      </c>
      <c r="F8" s="13">
        <v>13.939027341467842</v>
      </c>
      <c r="G8" s="14">
        <v>13.908891303070023</v>
      </c>
      <c r="H8" s="14">
        <v>13.969163379865661</v>
      </c>
      <c r="I8" s="15">
        <v>89.565053779251201</v>
      </c>
      <c r="J8" s="13">
        <v>1.6239927799994223</v>
      </c>
      <c r="K8" s="14">
        <v>1.6081584124187982</v>
      </c>
      <c r="L8" s="14">
        <v>1.6398271475800463</v>
      </c>
      <c r="M8" s="15">
        <v>10.43494622074879</v>
      </c>
    </row>
    <row r="9" spans="1:13" s="7" customFormat="1" x14ac:dyDescent="0.15">
      <c r="A9" s="140"/>
      <c r="B9" s="12">
        <v>75</v>
      </c>
      <c r="C9" s="13">
        <v>11.9506455675835</v>
      </c>
      <c r="D9" s="14">
        <v>11.922759846405645</v>
      </c>
      <c r="E9" s="14">
        <v>11.978531288761355</v>
      </c>
      <c r="F9" s="13">
        <v>10.325087583726017</v>
      </c>
      <c r="G9" s="14">
        <v>10.297303016349673</v>
      </c>
      <c r="H9" s="14">
        <v>10.35287215110236</v>
      </c>
      <c r="I9" s="15">
        <v>86.397739145851176</v>
      </c>
      <c r="J9" s="13">
        <v>1.6255579838574832</v>
      </c>
      <c r="K9" s="14">
        <v>1.6087329777292094</v>
      </c>
      <c r="L9" s="14">
        <v>1.6423829899857569</v>
      </c>
      <c r="M9" s="15">
        <v>13.602260854148835</v>
      </c>
    </row>
    <row r="10" spans="1:13" s="7" customFormat="1" x14ac:dyDescent="0.15">
      <c r="A10" s="140"/>
      <c r="B10" s="12">
        <v>80</v>
      </c>
      <c r="C10" s="13">
        <v>8.7231924186699281</v>
      </c>
      <c r="D10" s="14">
        <v>8.7003405634000721</v>
      </c>
      <c r="E10" s="14">
        <v>8.7460442739397841</v>
      </c>
      <c r="F10" s="13">
        <v>7.1138134758135063</v>
      </c>
      <c r="G10" s="14">
        <v>7.0885533900606843</v>
      </c>
      <c r="H10" s="14">
        <v>7.1390735615663283</v>
      </c>
      <c r="I10" s="15">
        <v>81.550573853994933</v>
      </c>
      <c r="J10" s="13">
        <v>1.60937894285642</v>
      </c>
      <c r="K10" s="14">
        <v>1.59089135595719</v>
      </c>
      <c r="L10" s="14">
        <v>1.62786652975565</v>
      </c>
      <c r="M10" s="15">
        <v>18.449426146005049</v>
      </c>
    </row>
    <row r="11" spans="1:13" s="7" customFormat="1" x14ac:dyDescent="0.15">
      <c r="A11" s="132"/>
      <c r="B11" s="16">
        <v>85</v>
      </c>
      <c r="C11" s="17">
        <v>6.0378409686003343</v>
      </c>
      <c r="D11" s="18">
        <v>5.9857536864174312</v>
      </c>
      <c r="E11" s="18">
        <v>6.0899282507832373</v>
      </c>
      <c r="F11" s="17">
        <v>4.4826231360391562</v>
      </c>
      <c r="G11" s="18">
        <v>4.4384432389011348</v>
      </c>
      <c r="H11" s="18">
        <v>4.5268030331771776</v>
      </c>
      <c r="I11" s="19">
        <v>74.242153103252377</v>
      </c>
      <c r="J11" s="17">
        <v>1.5552178325611778</v>
      </c>
      <c r="K11" s="18">
        <v>1.5299900128187731</v>
      </c>
      <c r="L11" s="18">
        <v>1.5804456523035826</v>
      </c>
      <c r="M11" s="19">
        <v>25.757846896747623</v>
      </c>
    </row>
    <row r="12" spans="1:13" s="7" customFormat="1" x14ac:dyDescent="0.15">
      <c r="A12" s="131" t="s">
        <v>10</v>
      </c>
      <c r="B12" s="20">
        <v>65</v>
      </c>
      <c r="C12" s="21">
        <v>19.383962612808833</v>
      </c>
      <c r="D12" s="22">
        <v>19.295345807221651</v>
      </c>
      <c r="E12" s="22">
        <v>19.472579418396016</v>
      </c>
      <c r="F12" s="21">
        <v>17.733124577587645</v>
      </c>
      <c r="G12" s="22">
        <v>17.648173296339891</v>
      </c>
      <c r="H12" s="22">
        <v>17.8180758588354</v>
      </c>
      <c r="I12" s="23">
        <v>91.483485249139292</v>
      </c>
      <c r="J12" s="21">
        <v>1.6508380352211933</v>
      </c>
      <c r="K12" s="22">
        <v>1.6104632289754996</v>
      </c>
      <c r="L12" s="22">
        <v>1.691212841466887</v>
      </c>
      <c r="M12" s="23">
        <v>8.5165147508607308</v>
      </c>
    </row>
    <row r="13" spans="1:13" s="7" customFormat="1" x14ac:dyDescent="0.15">
      <c r="A13" s="140"/>
      <c r="B13" s="20">
        <v>70</v>
      </c>
      <c r="C13" s="21">
        <v>15.60359904453337</v>
      </c>
      <c r="D13" s="22">
        <v>15.523760004260275</v>
      </c>
      <c r="E13" s="22">
        <v>15.683438084806465</v>
      </c>
      <c r="F13" s="21">
        <v>13.935082235426437</v>
      </c>
      <c r="G13" s="22">
        <v>13.857178296811082</v>
      </c>
      <c r="H13" s="22">
        <v>14.012986174041792</v>
      </c>
      <c r="I13" s="23">
        <v>89.306846424694001</v>
      </c>
      <c r="J13" s="21">
        <v>1.6685168091069322</v>
      </c>
      <c r="K13" s="22">
        <v>1.6261587175377492</v>
      </c>
      <c r="L13" s="22">
        <v>1.7108749006761153</v>
      </c>
      <c r="M13" s="23">
        <v>10.693153575305995</v>
      </c>
    </row>
    <row r="14" spans="1:13" s="7" customFormat="1" x14ac:dyDescent="0.15">
      <c r="A14" s="140"/>
      <c r="B14" s="20">
        <v>75</v>
      </c>
      <c r="C14" s="21">
        <v>12.0456429256547</v>
      </c>
      <c r="D14" s="22">
        <v>11.975099184627693</v>
      </c>
      <c r="E14" s="22">
        <v>12.116186666681708</v>
      </c>
      <c r="F14" s="21">
        <v>10.376254913432335</v>
      </c>
      <c r="G14" s="22">
        <v>10.304627870936347</v>
      </c>
      <c r="H14" s="22">
        <v>10.447881955928324</v>
      </c>
      <c r="I14" s="23">
        <v>86.141146450000463</v>
      </c>
      <c r="J14" s="21">
        <v>1.6693880122223641</v>
      </c>
      <c r="K14" s="22">
        <v>1.6241955810287225</v>
      </c>
      <c r="L14" s="22">
        <v>1.7145804434160057</v>
      </c>
      <c r="M14" s="23">
        <v>13.858853549999534</v>
      </c>
    </row>
    <row r="15" spans="1:13" s="7" customFormat="1" x14ac:dyDescent="0.15">
      <c r="A15" s="140"/>
      <c r="B15" s="20">
        <v>80</v>
      </c>
      <c r="C15" s="21">
        <v>8.7807765220620677</v>
      </c>
      <c r="D15" s="22">
        <v>8.7227455251629973</v>
      </c>
      <c r="E15" s="22">
        <v>8.8388075189611381</v>
      </c>
      <c r="F15" s="21">
        <v>7.1305166469475845</v>
      </c>
      <c r="G15" s="22">
        <v>7.0644081065615669</v>
      </c>
      <c r="H15" s="22">
        <v>7.196625187333602</v>
      </c>
      <c r="I15" s="23">
        <v>81.205991623085538</v>
      </c>
      <c r="J15" s="21">
        <v>1.6502598751144832</v>
      </c>
      <c r="K15" s="22">
        <v>1.6003737363666564</v>
      </c>
      <c r="L15" s="22">
        <v>1.7001460138623101</v>
      </c>
      <c r="M15" s="23">
        <v>18.794008376914462</v>
      </c>
    </row>
    <row r="16" spans="1:13" s="7" customFormat="1" x14ac:dyDescent="0.15">
      <c r="A16" s="132"/>
      <c r="B16" s="20">
        <v>85</v>
      </c>
      <c r="C16" s="21">
        <v>6.0524208427831665</v>
      </c>
      <c r="D16" s="22">
        <v>5.9108947942163192</v>
      </c>
      <c r="E16" s="22">
        <v>6.1939468913500138</v>
      </c>
      <c r="F16" s="21">
        <v>4.4596983753649777</v>
      </c>
      <c r="G16" s="22">
        <v>4.3402107608584597</v>
      </c>
      <c r="H16" s="22">
        <v>4.5791859898714957</v>
      </c>
      <c r="I16" s="23">
        <v>73.684538653366587</v>
      </c>
      <c r="J16" s="21">
        <v>1.5927224674181886</v>
      </c>
      <c r="K16" s="22">
        <v>1.5235166678730179</v>
      </c>
      <c r="L16" s="22">
        <v>1.6619282669633593</v>
      </c>
      <c r="M16" s="23">
        <v>26.315461346633416</v>
      </c>
    </row>
    <row r="17" spans="1:13" s="7" customFormat="1" x14ac:dyDescent="0.15">
      <c r="A17" s="131" t="s">
        <v>11</v>
      </c>
      <c r="B17" s="24">
        <v>65</v>
      </c>
      <c r="C17" s="25">
        <v>18.27694626800697</v>
      </c>
      <c r="D17" s="26">
        <v>17.978005403570016</v>
      </c>
      <c r="E17" s="26">
        <v>18.575887132443924</v>
      </c>
      <c r="F17" s="25">
        <v>16.919683876898873</v>
      </c>
      <c r="G17" s="26">
        <v>16.640318373094466</v>
      </c>
      <c r="H17" s="26">
        <v>17.199049380703279</v>
      </c>
      <c r="I17" s="27">
        <v>92.573910481512272</v>
      </c>
      <c r="J17" s="25">
        <v>1.3572623911080972</v>
      </c>
      <c r="K17" s="26">
        <v>1.2496622537431721</v>
      </c>
      <c r="L17" s="26">
        <v>1.4648625284730223</v>
      </c>
      <c r="M17" s="27">
        <v>7.4260895184877151</v>
      </c>
    </row>
    <row r="18" spans="1:13" s="7" customFormat="1" x14ac:dyDescent="0.15">
      <c r="A18" s="140"/>
      <c r="B18" s="20">
        <v>70</v>
      </c>
      <c r="C18" s="21">
        <v>14.569101939711105</v>
      </c>
      <c r="D18" s="22">
        <v>14.296269854335931</v>
      </c>
      <c r="E18" s="22">
        <v>14.84193402508628</v>
      </c>
      <c r="F18" s="21">
        <v>13.191252986950941</v>
      </c>
      <c r="G18" s="22">
        <v>12.935400185332567</v>
      </c>
      <c r="H18" s="22">
        <v>13.447105788569315</v>
      </c>
      <c r="I18" s="23">
        <v>90.542663793129535</v>
      </c>
      <c r="J18" s="21">
        <v>1.3778489527601661</v>
      </c>
      <c r="K18" s="22">
        <v>1.264810206042831</v>
      </c>
      <c r="L18" s="22">
        <v>1.4908876994775011</v>
      </c>
      <c r="M18" s="23">
        <v>9.4573362068704689</v>
      </c>
    </row>
    <row r="19" spans="1:13" s="7" customFormat="1" x14ac:dyDescent="0.15">
      <c r="A19" s="140"/>
      <c r="B19" s="20">
        <v>75</v>
      </c>
      <c r="C19" s="21">
        <v>11.105004997613797</v>
      </c>
      <c r="D19" s="22">
        <v>10.868150187611963</v>
      </c>
      <c r="E19" s="22">
        <v>11.341859807615631</v>
      </c>
      <c r="F19" s="21">
        <v>9.7107963736987113</v>
      </c>
      <c r="G19" s="22">
        <v>9.48484567134558</v>
      </c>
      <c r="H19" s="22">
        <v>9.9367470760518426</v>
      </c>
      <c r="I19" s="23">
        <v>87.44522290431506</v>
      </c>
      <c r="J19" s="21">
        <v>1.3942086239150868</v>
      </c>
      <c r="K19" s="22">
        <v>1.2748905293274115</v>
      </c>
      <c r="L19" s="22">
        <v>1.5135267185027621</v>
      </c>
      <c r="M19" s="23">
        <v>12.554777095684958</v>
      </c>
    </row>
    <row r="20" spans="1:13" s="7" customFormat="1" x14ac:dyDescent="0.15">
      <c r="A20" s="140"/>
      <c r="B20" s="20">
        <v>80</v>
      </c>
      <c r="C20" s="21">
        <v>8.0975932090324161</v>
      </c>
      <c r="D20" s="22">
        <v>7.9100598750600835</v>
      </c>
      <c r="E20" s="22">
        <v>8.2851265430047487</v>
      </c>
      <c r="F20" s="21">
        <v>6.6796744906889112</v>
      </c>
      <c r="G20" s="22">
        <v>6.4851315043928066</v>
      </c>
      <c r="H20" s="22">
        <v>6.8742174769850157</v>
      </c>
      <c r="I20" s="23">
        <v>82.489627698735276</v>
      </c>
      <c r="J20" s="21">
        <v>1.4179187183435051</v>
      </c>
      <c r="K20" s="22">
        <v>1.2868690245834904</v>
      </c>
      <c r="L20" s="22">
        <v>1.5489684121035199</v>
      </c>
      <c r="M20" s="23">
        <v>17.51037230126472</v>
      </c>
    </row>
    <row r="21" spans="1:13" s="7" customFormat="1" x14ac:dyDescent="0.15">
      <c r="A21" s="132"/>
      <c r="B21" s="28">
        <v>85</v>
      </c>
      <c r="C21" s="29">
        <v>5.7028924551322149</v>
      </c>
      <c r="D21" s="30">
        <v>5.3401442226741613</v>
      </c>
      <c r="E21" s="30">
        <v>6.0656406875902684</v>
      </c>
      <c r="F21" s="29">
        <v>4.3024282154122471</v>
      </c>
      <c r="G21" s="30">
        <v>3.9898954553448189</v>
      </c>
      <c r="H21" s="30">
        <v>4.6149609754796757</v>
      </c>
      <c r="I21" s="31">
        <v>75.442913385826785</v>
      </c>
      <c r="J21" s="29">
        <v>1.4004642397199683</v>
      </c>
      <c r="K21" s="30">
        <v>1.2251988422730129</v>
      </c>
      <c r="L21" s="30">
        <v>1.5757296371669236</v>
      </c>
      <c r="M21" s="31">
        <v>24.557086614173233</v>
      </c>
    </row>
    <row r="22" spans="1:13" s="7" customFormat="1" x14ac:dyDescent="0.15">
      <c r="A22" s="131" t="s">
        <v>12</v>
      </c>
      <c r="B22" s="20">
        <v>65</v>
      </c>
      <c r="C22" s="21">
        <v>19.179115257365716</v>
      </c>
      <c r="D22" s="22">
        <v>19.038178988159547</v>
      </c>
      <c r="E22" s="22">
        <v>19.320051526571884</v>
      </c>
      <c r="F22" s="21">
        <v>17.425806688815783</v>
      </c>
      <c r="G22" s="22">
        <v>17.292429405413866</v>
      </c>
      <c r="H22" s="22">
        <v>17.559183972217699</v>
      </c>
      <c r="I22" s="23">
        <v>90.85824061734769</v>
      </c>
      <c r="J22" s="21">
        <v>1.7533085685499334</v>
      </c>
      <c r="K22" s="22">
        <v>1.6881508050319893</v>
      </c>
      <c r="L22" s="22">
        <v>1.8184663320678776</v>
      </c>
      <c r="M22" s="23">
        <v>9.1417593826523227</v>
      </c>
    </row>
    <row r="23" spans="1:13" s="7" customFormat="1" x14ac:dyDescent="0.15">
      <c r="A23" s="140"/>
      <c r="B23" s="20">
        <v>70</v>
      </c>
      <c r="C23" s="21">
        <v>15.41639598959144</v>
      </c>
      <c r="D23" s="22">
        <v>15.286687654351525</v>
      </c>
      <c r="E23" s="22">
        <v>15.546104324831354</v>
      </c>
      <c r="F23" s="21">
        <v>13.631643378540039</v>
      </c>
      <c r="G23" s="22">
        <v>13.507155998330751</v>
      </c>
      <c r="H23" s="22">
        <v>13.756130758749327</v>
      </c>
      <c r="I23" s="23">
        <v>88.423023044709041</v>
      </c>
      <c r="J23" s="21">
        <v>1.7847526110513983</v>
      </c>
      <c r="K23" s="22">
        <v>1.716111632955226</v>
      </c>
      <c r="L23" s="22">
        <v>1.8533935891475706</v>
      </c>
      <c r="M23" s="23">
        <v>11.576976955290945</v>
      </c>
    </row>
    <row r="24" spans="1:13" s="7" customFormat="1" x14ac:dyDescent="0.15">
      <c r="A24" s="140"/>
      <c r="B24" s="20">
        <v>75</v>
      </c>
      <c r="C24" s="21">
        <v>11.899318950807325</v>
      </c>
      <c r="D24" s="22">
        <v>11.782345250413746</v>
      </c>
      <c r="E24" s="22">
        <v>12.016292651200905</v>
      </c>
      <c r="F24" s="21">
        <v>10.096097983586008</v>
      </c>
      <c r="G24" s="22">
        <v>9.979911389247988</v>
      </c>
      <c r="H24" s="22">
        <v>10.212284577924027</v>
      </c>
      <c r="I24" s="23">
        <v>84.846015350324095</v>
      </c>
      <c r="J24" s="21">
        <v>1.8032209672213182</v>
      </c>
      <c r="K24" s="22">
        <v>1.7296495203343891</v>
      </c>
      <c r="L24" s="22">
        <v>1.8767924141082473</v>
      </c>
      <c r="M24" s="23">
        <v>15.153984649675905</v>
      </c>
    </row>
    <row r="25" spans="1:13" s="7" customFormat="1" x14ac:dyDescent="0.15">
      <c r="A25" s="140"/>
      <c r="B25" s="20">
        <v>80</v>
      </c>
      <c r="C25" s="21">
        <v>8.7880659983831393</v>
      </c>
      <c r="D25" s="22">
        <v>8.6929028689196191</v>
      </c>
      <c r="E25" s="22">
        <v>8.8832291278466595</v>
      </c>
      <c r="F25" s="21">
        <v>6.992174809776956</v>
      </c>
      <c r="G25" s="22">
        <v>6.8856588207382847</v>
      </c>
      <c r="H25" s="22">
        <v>7.0986907988156274</v>
      </c>
      <c r="I25" s="23">
        <v>79.564432163611457</v>
      </c>
      <c r="J25" s="21">
        <v>1.7958911886061835</v>
      </c>
      <c r="K25" s="22">
        <v>1.7145549314348183</v>
      </c>
      <c r="L25" s="22">
        <v>1.8772274457775486</v>
      </c>
      <c r="M25" s="23">
        <v>20.435567836388554</v>
      </c>
    </row>
    <row r="26" spans="1:13" s="7" customFormat="1" x14ac:dyDescent="0.15">
      <c r="A26" s="132"/>
      <c r="B26" s="20">
        <v>85</v>
      </c>
      <c r="C26" s="21">
        <v>6.1217810512927935</v>
      </c>
      <c r="D26" s="22">
        <v>5.8984048817414028</v>
      </c>
      <c r="E26" s="22">
        <v>6.3451572208441842</v>
      </c>
      <c r="F26" s="21">
        <v>4.3876478873899698</v>
      </c>
      <c r="G26" s="22">
        <v>4.2019055284555131</v>
      </c>
      <c r="H26" s="22">
        <v>4.5733902463244265</v>
      </c>
      <c r="I26" s="23">
        <v>71.672734627831701</v>
      </c>
      <c r="J26" s="21">
        <v>1.734133163902823</v>
      </c>
      <c r="K26" s="22">
        <v>1.6206775656932788</v>
      </c>
      <c r="L26" s="22">
        <v>1.8475887621123672</v>
      </c>
      <c r="M26" s="23">
        <v>28.327265372168288</v>
      </c>
    </row>
    <row r="27" spans="1:13" s="7" customFormat="1" x14ac:dyDescent="0.15">
      <c r="A27" s="131" t="s">
        <v>13</v>
      </c>
      <c r="B27" s="24">
        <v>65</v>
      </c>
      <c r="C27" s="25">
        <v>19.757749808987825</v>
      </c>
      <c r="D27" s="26">
        <v>19.641896736565005</v>
      </c>
      <c r="E27" s="26">
        <v>19.873602881410644</v>
      </c>
      <c r="F27" s="25">
        <v>17.980970476168164</v>
      </c>
      <c r="G27" s="26">
        <v>17.869886912454614</v>
      </c>
      <c r="H27" s="26">
        <v>18.092054039881713</v>
      </c>
      <c r="I27" s="27">
        <v>91.007177689782253</v>
      </c>
      <c r="J27" s="25">
        <v>1.7767793328196588</v>
      </c>
      <c r="K27" s="26">
        <v>1.7223128733552955</v>
      </c>
      <c r="L27" s="26">
        <v>1.8312457922840222</v>
      </c>
      <c r="M27" s="27">
        <v>8.9928223102177345</v>
      </c>
    </row>
    <row r="28" spans="1:13" s="7" customFormat="1" x14ac:dyDescent="0.15">
      <c r="A28" s="140"/>
      <c r="B28" s="20">
        <v>70</v>
      </c>
      <c r="C28" s="21">
        <v>15.960386702360266</v>
      </c>
      <c r="D28" s="22">
        <v>15.856237841561434</v>
      </c>
      <c r="E28" s="22">
        <v>16.064535563159097</v>
      </c>
      <c r="F28" s="21">
        <v>14.155406248517918</v>
      </c>
      <c r="G28" s="22">
        <v>14.053504944560693</v>
      </c>
      <c r="H28" s="22">
        <v>14.257307552475144</v>
      </c>
      <c r="I28" s="23">
        <v>88.690872674310441</v>
      </c>
      <c r="J28" s="21">
        <v>1.8049804538423435</v>
      </c>
      <c r="K28" s="22">
        <v>1.7478802830522324</v>
      </c>
      <c r="L28" s="22">
        <v>1.8620806246324546</v>
      </c>
      <c r="M28" s="23">
        <v>11.309127325689534</v>
      </c>
    </row>
    <row r="29" spans="1:13" s="7" customFormat="1" x14ac:dyDescent="0.15">
      <c r="A29" s="140"/>
      <c r="B29" s="20">
        <v>75</v>
      </c>
      <c r="C29" s="21">
        <v>12.360560029641134</v>
      </c>
      <c r="D29" s="22">
        <v>12.268646539756009</v>
      </c>
      <c r="E29" s="22">
        <v>12.452473519526258</v>
      </c>
      <c r="F29" s="21">
        <v>10.555566857824113</v>
      </c>
      <c r="G29" s="22">
        <v>10.461694596018063</v>
      </c>
      <c r="H29" s="22">
        <v>10.649439119630163</v>
      </c>
      <c r="I29" s="23">
        <v>85.397157026149529</v>
      </c>
      <c r="J29" s="21">
        <v>1.8049931718170209</v>
      </c>
      <c r="K29" s="22">
        <v>1.7443390316308767</v>
      </c>
      <c r="L29" s="22">
        <v>1.8656473120031651</v>
      </c>
      <c r="M29" s="23">
        <v>14.602842973850477</v>
      </c>
    </row>
    <row r="30" spans="1:13" s="7" customFormat="1" x14ac:dyDescent="0.15">
      <c r="A30" s="140"/>
      <c r="B30" s="20">
        <v>80</v>
      </c>
      <c r="C30" s="21">
        <v>9.0968684364130734</v>
      </c>
      <c r="D30" s="22">
        <v>9.0216219505088535</v>
      </c>
      <c r="E30" s="22">
        <v>9.1721149223172933</v>
      </c>
      <c r="F30" s="21">
        <v>7.3287711895283696</v>
      </c>
      <c r="G30" s="22">
        <v>7.2419880506889305</v>
      </c>
      <c r="H30" s="22">
        <v>7.4155543283678087</v>
      </c>
      <c r="I30" s="23">
        <v>80.563671342026453</v>
      </c>
      <c r="J30" s="21">
        <v>1.7680972468847043</v>
      </c>
      <c r="K30" s="22">
        <v>1.70151635211676</v>
      </c>
      <c r="L30" s="22">
        <v>1.8346781416526485</v>
      </c>
      <c r="M30" s="23">
        <v>19.436328657973547</v>
      </c>
    </row>
    <row r="31" spans="1:13" s="7" customFormat="1" x14ac:dyDescent="0.15">
      <c r="A31" s="132"/>
      <c r="B31" s="28">
        <v>85</v>
      </c>
      <c r="C31" s="29">
        <v>6.3918669612281063</v>
      </c>
      <c r="D31" s="30">
        <v>6.1982563431476585</v>
      </c>
      <c r="E31" s="30">
        <v>6.585477579308554</v>
      </c>
      <c r="F31" s="29">
        <v>4.6832636567535779</v>
      </c>
      <c r="G31" s="30">
        <v>4.5214044138666818</v>
      </c>
      <c r="H31" s="30">
        <v>4.845122899640474</v>
      </c>
      <c r="I31" s="31">
        <v>73.269104084321484</v>
      </c>
      <c r="J31" s="29">
        <v>1.7086033044745286</v>
      </c>
      <c r="K31" s="30">
        <v>1.615042982050781</v>
      </c>
      <c r="L31" s="30">
        <v>1.8021636268982761</v>
      </c>
      <c r="M31" s="31">
        <v>26.73089591567852</v>
      </c>
    </row>
    <row r="32" spans="1:13" s="7" customFormat="1" x14ac:dyDescent="0.15">
      <c r="A32" s="131" t="s">
        <v>14</v>
      </c>
      <c r="B32" s="20">
        <v>65</v>
      </c>
      <c r="C32" s="21">
        <v>19.20424621197802</v>
      </c>
      <c r="D32" s="22">
        <v>18.864870920200737</v>
      </c>
      <c r="E32" s="22">
        <v>19.543621503755304</v>
      </c>
      <c r="F32" s="21">
        <v>18.005025188460195</v>
      </c>
      <c r="G32" s="22">
        <v>17.682524461924604</v>
      </c>
      <c r="H32" s="22">
        <v>18.327525914995785</v>
      </c>
      <c r="I32" s="23">
        <v>93.755438196944951</v>
      </c>
      <c r="J32" s="21">
        <v>1.1992210235178182</v>
      </c>
      <c r="K32" s="22">
        <v>1.0833944543361125</v>
      </c>
      <c r="L32" s="22">
        <v>1.315047592699524</v>
      </c>
      <c r="M32" s="23">
        <v>6.244561803055011</v>
      </c>
    </row>
    <row r="33" spans="1:13" s="7" customFormat="1" x14ac:dyDescent="0.15">
      <c r="A33" s="140"/>
      <c r="B33" s="20">
        <v>70</v>
      </c>
      <c r="C33" s="21">
        <v>15.374890552525677</v>
      </c>
      <c r="D33" s="22">
        <v>15.063382507603185</v>
      </c>
      <c r="E33" s="22">
        <v>15.68639859744817</v>
      </c>
      <c r="F33" s="21">
        <v>14.149550287558734</v>
      </c>
      <c r="G33" s="22">
        <v>13.851988700400812</v>
      </c>
      <c r="H33" s="22">
        <v>14.447111874716656</v>
      </c>
      <c r="I33" s="23">
        <v>92.030250486787025</v>
      </c>
      <c r="J33" s="21">
        <v>1.225340264966942</v>
      </c>
      <c r="K33" s="22">
        <v>1.103914627474365</v>
      </c>
      <c r="L33" s="22">
        <v>1.3467659024595191</v>
      </c>
      <c r="M33" s="23">
        <v>7.9697495132129701</v>
      </c>
    </row>
    <row r="34" spans="1:13" s="7" customFormat="1" x14ac:dyDescent="0.15">
      <c r="A34" s="140"/>
      <c r="B34" s="20">
        <v>75</v>
      </c>
      <c r="C34" s="21">
        <v>11.824305307770187</v>
      </c>
      <c r="D34" s="22">
        <v>11.549224028423883</v>
      </c>
      <c r="E34" s="22">
        <v>12.099386587116491</v>
      </c>
      <c r="F34" s="21">
        <v>10.604942430067227</v>
      </c>
      <c r="G34" s="22">
        <v>10.338062733904206</v>
      </c>
      <c r="H34" s="22">
        <v>10.871822126230249</v>
      </c>
      <c r="I34" s="23">
        <v>89.687657363670482</v>
      </c>
      <c r="J34" s="21">
        <v>1.2193628777029577</v>
      </c>
      <c r="K34" s="22">
        <v>1.0917424398411741</v>
      </c>
      <c r="L34" s="22">
        <v>1.3469833155647413</v>
      </c>
      <c r="M34" s="23">
        <v>10.312342636329506</v>
      </c>
    </row>
    <row r="35" spans="1:13" s="7" customFormat="1" x14ac:dyDescent="0.15">
      <c r="A35" s="140"/>
      <c r="B35" s="20">
        <v>80</v>
      </c>
      <c r="C35" s="21">
        <v>8.6152951323677183</v>
      </c>
      <c r="D35" s="22">
        <v>8.3961526247245697</v>
      </c>
      <c r="E35" s="22">
        <v>8.8344376400108668</v>
      </c>
      <c r="F35" s="21">
        <v>7.4301059857276641</v>
      </c>
      <c r="G35" s="22">
        <v>7.2039797163090089</v>
      </c>
      <c r="H35" s="22">
        <v>7.6562322551463193</v>
      </c>
      <c r="I35" s="23">
        <v>86.243197378261698</v>
      </c>
      <c r="J35" s="21">
        <v>1.1851891466400546</v>
      </c>
      <c r="K35" s="22">
        <v>1.0493232888511459</v>
      </c>
      <c r="L35" s="22">
        <v>1.3210550044289633</v>
      </c>
      <c r="M35" s="23">
        <v>13.7568026217383</v>
      </c>
    </row>
    <row r="36" spans="1:13" s="7" customFormat="1" x14ac:dyDescent="0.15">
      <c r="A36" s="132"/>
      <c r="B36" s="20">
        <v>85</v>
      </c>
      <c r="C36" s="21">
        <v>6.1419485227091046</v>
      </c>
      <c r="D36" s="22">
        <v>5.7079081916921632</v>
      </c>
      <c r="E36" s="22">
        <v>6.575988853726046</v>
      </c>
      <c r="F36" s="21">
        <v>4.9883559101840875</v>
      </c>
      <c r="G36" s="22">
        <v>4.6027794668006985</v>
      </c>
      <c r="H36" s="22">
        <v>5.3739323535674766</v>
      </c>
      <c r="I36" s="23">
        <v>81.217807211184706</v>
      </c>
      <c r="J36" s="21">
        <v>1.1535926125250178</v>
      </c>
      <c r="K36" s="22">
        <v>0.97739354970631209</v>
      </c>
      <c r="L36" s="22">
        <v>1.3297916753437233</v>
      </c>
      <c r="M36" s="23">
        <v>18.782192788815308</v>
      </c>
    </row>
    <row r="37" spans="1:13" s="7" customFormat="1" x14ac:dyDescent="0.15">
      <c r="A37" s="131" t="s">
        <v>15</v>
      </c>
      <c r="B37" s="8">
        <v>65</v>
      </c>
      <c r="C37" s="9">
        <v>19.227143926822215</v>
      </c>
      <c r="D37" s="10">
        <v>18.997443264341328</v>
      </c>
      <c r="E37" s="10">
        <v>19.456844589303103</v>
      </c>
      <c r="F37" s="9">
        <v>17.557902939045753</v>
      </c>
      <c r="G37" s="10">
        <v>17.33964689538757</v>
      </c>
      <c r="H37" s="10">
        <v>17.776158982703937</v>
      </c>
      <c r="I37" s="11">
        <v>91.318310227824099</v>
      </c>
      <c r="J37" s="9">
        <v>1.6692409877764587</v>
      </c>
      <c r="K37" s="10">
        <v>1.5672546586750238</v>
      </c>
      <c r="L37" s="10">
        <v>1.7712273168778936</v>
      </c>
      <c r="M37" s="11">
        <v>8.6816897721758721</v>
      </c>
    </row>
    <row r="38" spans="1:13" s="7" customFormat="1" x14ac:dyDescent="0.15">
      <c r="A38" s="140"/>
      <c r="B38" s="12">
        <v>70</v>
      </c>
      <c r="C38" s="13">
        <v>15.45898834371712</v>
      </c>
      <c r="D38" s="14">
        <v>15.250883950185997</v>
      </c>
      <c r="E38" s="14">
        <v>15.667092737248243</v>
      </c>
      <c r="F38" s="13">
        <v>13.755879925533785</v>
      </c>
      <c r="G38" s="14">
        <v>13.555046268459552</v>
      </c>
      <c r="H38" s="14">
        <v>13.956713582608018</v>
      </c>
      <c r="I38" s="15">
        <v>88.983053869268772</v>
      </c>
      <c r="J38" s="13">
        <v>1.7031084181833362</v>
      </c>
      <c r="K38" s="14">
        <v>1.5958578121957177</v>
      </c>
      <c r="L38" s="14">
        <v>1.8103590241709548</v>
      </c>
      <c r="M38" s="15">
        <v>11.016946130731236</v>
      </c>
    </row>
    <row r="39" spans="1:13" s="7" customFormat="1" x14ac:dyDescent="0.15">
      <c r="A39" s="140"/>
      <c r="B39" s="12">
        <v>75</v>
      </c>
      <c r="C39" s="13">
        <v>11.84045475425844</v>
      </c>
      <c r="D39" s="14">
        <v>11.652785639257681</v>
      </c>
      <c r="E39" s="14">
        <v>12.028123869259199</v>
      </c>
      <c r="F39" s="13">
        <v>10.171963270288844</v>
      </c>
      <c r="G39" s="14">
        <v>9.9855601065220139</v>
      </c>
      <c r="H39" s="14">
        <v>10.358366434055673</v>
      </c>
      <c r="I39" s="15">
        <v>85.908552343654534</v>
      </c>
      <c r="J39" s="13">
        <v>1.668491483969597</v>
      </c>
      <c r="K39" s="14">
        <v>1.5552146045702111</v>
      </c>
      <c r="L39" s="14">
        <v>1.7817683633689829</v>
      </c>
      <c r="M39" s="15">
        <v>14.091447656345474</v>
      </c>
    </row>
    <row r="40" spans="1:13" s="7" customFormat="1" x14ac:dyDescent="0.15">
      <c r="A40" s="140"/>
      <c r="B40" s="12">
        <v>80</v>
      </c>
      <c r="C40" s="13">
        <v>8.5143796363271775</v>
      </c>
      <c r="D40" s="14">
        <v>8.3565655927553095</v>
      </c>
      <c r="E40" s="14">
        <v>8.6721936798990455</v>
      </c>
      <c r="F40" s="13">
        <v>6.920711059304006</v>
      </c>
      <c r="G40" s="14">
        <v>6.7501262149931547</v>
      </c>
      <c r="H40" s="14">
        <v>7.0912959036148573</v>
      </c>
      <c r="I40" s="15">
        <v>81.282622515166267</v>
      </c>
      <c r="J40" s="13">
        <v>1.593668577023172</v>
      </c>
      <c r="K40" s="14">
        <v>1.4715092087021335</v>
      </c>
      <c r="L40" s="14">
        <v>1.7158279453442105</v>
      </c>
      <c r="M40" s="15">
        <v>18.71737748483374</v>
      </c>
    </row>
    <row r="41" spans="1:13" s="7" customFormat="1" x14ac:dyDescent="0.15">
      <c r="A41" s="132"/>
      <c r="B41" s="16">
        <v>85</v>
      </c>
      <c r="C41" s="17">
        <v>5.9785687730381163</v>
      </c>
      <c r="D41" s="18">
        <v>5.6330877579961074</v>
      </c>
      <c r="E41" s="18">
        <v>6.3240497880801252</v>
      </c>
      <c r="F41" s="17">
        <v>4.4751726275389716</v>
      </c>
      <c r="G41" s="18">
        <v>4.1808574392181974</v>
      </c>
      <c r="H41" s="18">
        <v>4.7694878158597458</v>
      </c>
      <c r="I41" s="19">
        <v>74.853577794754258</v>
      </c>
      <c r="J41" s="17">
        <v>1.5033961454991447</v>
      </c>
      <c r="K41" s="18">
        <v>1.3381920447996456</v>
      </c>
      <c r="L41" s="18">
        <v>1.6686002461986438</v>
      </c>
      <c r="M41" s="19">
        <v>25.146422205245738</v>
      </c>
    </row>
    <row r="42" spans="1:13" s="7" customFormat="1" x14ac:dyDescent="0.15">
      <c r="A42" s="131" t="s">
        <v>16</v>
      </c>
      <c r="B42" s="20">
        <v>65</v>
      </c>
      <c r="C42" s="21">
        <v>19.499114136355757</v>
      </c>
      <c r="D42" s="22">
        <v>19.370930062001374</v>
      </c>
      <c r="E42" s="22">
        <v>19.627298210710141</v>
      </c>
      <c r="F42" s="21">
        <v>17.562636329225718</v>
      </c>
      <c r="G42" s="22">
        <v>17.441134712420599</v>
      </c>
      <c r="H42" s="22">
        <v>17.684137946030837</v>
      </c>
      <c r="I42" s="23">
        <v>90.068893419524571</v>
      </c>
      <c r="J42" s="21">
        <v>1.9364778071300439</v>
      </c>
      <c r="K42" s="22">
        <v>1.874520908918422</v>
      </c>
      <c r="L42" s="22">
        <v>1.9984347053416658</v>
      </c>
      <c r="M42" s="23">
        <v>9.9311065804754435</v>
      </c>
    </row>
    <row r="43" spans="1:13" s="7" customFormat="1" x14ac:dyDescent="0.15">
      <c r="A43" s="140"/>
      <c r="B43" s="20">
        <v>70</v>
      </c>
      <c r="C43" s="21">
        <v>15.757765125279242</v>
      </c>
      <c r="D43" s="22">
        <v>15.641630536952245</v>
      </c>
      <c r="E43" s="22">
        <v>15.873899713606239</v>
      </c>
      <c r="F43" s="21">
        <v>13.790895548308047</v>
      </c>
      <c r="G43" s="22">
        <v>13.678692602550163</v>
      </c>
      <c r="H43" s="22">
        <v>13.903098494065931</v>
      </c>
      <c r="I43" s="23">
        <v>87.518093071359061</v>
      </c>
      <c r="J43" s="21">
        <v>1.9668695769711972</v>
      </c>
      <c r="K43" s="22">
        <v>1.9017654893990106</v>
      </c>
      <c r="L43" s="22">
        <v>2.0319736645433837</v>
      </c>
      <c r="M43" s="23">
        <v>12.481906928640951</v>
      </c>
    </row>
    <row r="44" spans="1:13" s="7" customFormat="1" x14ac:dyDescent="0.15">
      <c r="A44" s="140"/>
      <c r="B44" s="20">
        <v>75</v>
      </c>
      <c r="C44" s="21">
        <v>12.220028432920278</v>
      </c>
      <c r="D44" s="22">
        <v>12.116665428782762</v>
      </c>
      <c r="E44" s="22">
        <v>12.323391437057795</v>
      </c>
      <c r="F44" s="21">
        <v>10.256056170388211</v>
      </c>
      <c r="G44" s="22">
        <v>10.151968093333391</v>
      </c>
      <c r="H44" s="22">
        <v>10.360144247443031</v>
      </c>
      <c r="I44" s="23">
        <v>83.928251285887328</v>
      </c>
      <c r="J44" s="21">
        <v>1.963972262532069</v>
      </c>
      <c r="K44" s="22">
        <v>1.89466391157515</v>
      </c>
      <c r="L44" s="22">
        <v>2.033280613488988</v>
      </c>
      <c r="M44" s="23">
        <v>16.071748714112683</v>
      </c>
    </row>
    <row r="45" spans="1:13" s="7" customFormat="1" x14ac:dyDescent="0.15">
      <c r="A45" s="140"/>
      <c r="B45" s="20">
        <v>80</v>
      </c>
      <c r="C45" s="21">
        <v>9.0498965636330002</v>
      </c>
      <c r="D45" s="22">
        <v>8.9654287997635631</v>
      </c>
      <c r="E45" s="22">
        <v>9.1343643275024373</v>
      </c>
      <c r="F45" s="21">
        <v>7.0891959778716611</v>
      </c>
      <c r="G45" s="22">
        <v>6.9923327352134255</v>
      </c>
      <c r="H45" s="22">
        <v>7.1860592205298968</v>
      </c>
      <c r="I45" s="23">
        <v>78.334552533556987</v>
      </c>
      <c r="J45" s="21">
        <v>1.9607005857613382</v>
      </c>
      <c r="K45" s="22">
        <v>1.8841489672067697</v>
      </c>
      <c r="L45" s="22">
        <v>2.0372522043159069</v>
      </c>
      <c r="M45" s="23">
        <v>21.665447466443002</v>
      </c>
    </row>
    <row r="46" spans="1:13" s="7" customFormat="1" x14ac:dyDescent="0.15">
      <c r="A46" s="132"/>
      <c r="B46" s="20">
        <v>85</v>
      </c>
      <c r="C46" s="21">
        <v>6.3966339400317915</v>
      </c>
      <c r="D46" s="22">
        <v>6.1819382285101518</v>
      </c>
      <c r="E46" s="22">
        <v>6.6113296515534312</v>
      </c>
      <c r="F46" s="21">
        <v>4.4808219207893556</v>
      </c>
      <c r="G46" s="22">
        <v>4.3058620524415669</v>
      </c>
      <c r="H46" s="22">
        <v>4.6557817891371442</v>
      </c>
      <c r="I46" s="23">
        <v>70.049684924866682</v>
      </c>
      <c r="J46" s="21">
        <v>1.9158120192424346</v>
      </c>
      <c r="K46" s="22">
        <v>1.805687306627842</v>
      </c>
      <c r="L46" s="22">
        <v>2.0259367318570272</v>
      </c>
      <c r="M46" s="23">
        <v>29.9503150751333</v>
      </c>
    </row>
    <row r="47" spans="1:13" s="7" customFormat="1" x14ac:dyDescent="0.15">
      <c r="A47" s="131" t="s">
        <v>17</v>
      </c>
      <c r="B47" s="24">
        <v>65</v>
      </c>
      <c r="C47" s="25">
        <v>19.013201474497418</v>
      </c>
      <c r="D47" s="26">
        <v>18.811685430356675</v>
      </c>
      <c r="E47" s="26">
        <v>19.21471751863816</v>
      </c>
      <c r="F47" s="25">
        <v>17.380150515107427</v>
      </c>
      <c r="G47" s="26">
        <v>17.188514279414179</v>
      </c>
      <c r="H47" s="26">
        <v>17.571786750800676</v>
      </c>
      <c r="I47" s="27">
        <v>91.41096273775662</v>
      </c>
      <c r="J47" s="25">
        <v>1.633050959389988</v>
      </c>
      <c r="K47" s="26">
        <v>1.5388372960750685</v>
      </c>
      <c r="L47" s="26">
        <v>1.7272646227049075</v>
      </c>
      <c r="M47" s="27">
        <v>8.5890372622433642</v>
      </c>
    </row>
    <row r="48" spans="1:13" s="7" customFormat="1" x14ac:dyDescent="0.15">
      <c r="A48" s="140"/>
      <c r="B48" s="20">
        <v>70</v>
      </c>
      <c r="C48" s="21">
        <v>15.179501836054783</v>
      </c>
      <c r="D48" s="22">
        <v>14.993858504897315</v>
      </c>
      <c r="E48" s="22">
        <v>15.365145167212251</v>
      </c>
      <c r="F48" s="21">
        <v>13.50468213410922</v>
      </c>
      <c r="G48" s="22">
        <v>13.325650838902977</v>
      </c>
      <c r="H48" s="22">
        <v>13.683713429315464</v>
      </c>
      <c r="I48" s="23">
        <v>88.966570049305034</v>
      </c>
      <c r="J48" s="21">
        <v>1.6748197019455631</v>
      </c>
      <c r="K48" s="22">
        <v>1.575492991552824</v>
      </c>
      <c r="L48" s="22">
        <v>1.7741464123383022</v>
      </c>
      <c r="M48" s="23">
        <v>11.03342995069498</v>
      </c>
    </row>
    <row r="49" spans="1:13" s="7" customFormat="1" x14ac:dyDescent="0.15">
      <c r="A49" s="140"/>
      <c r="B49" s="20">
        <v>75</v>
      </c>
      <c r="C49" s="21">
        <v>11.564550344265182</v>
      </c>
      <c r="D49" s="22">
        <v>11.39479970606866</v>
      </c>
      <c r="E49" s="22">
        <v>11.734300982461704</v>
      </c>
      <c r="F49" s="21">
        <v>9.86312701694286</v>
      </c>
      <c r="G49" s="22">
        <v>9.6942113920573334</v>
      </c>
      <c r="H49" s="22">
        <v>10.032042641828387</v>
      </c>
      <c r="I49" s="23">
        <v>85.28759634683027</v>
      </c>
      <c r="J49" s="21">
        <v>1.7014233273223225</v>
      </c>
      <c r="K49" s="22">
        <v>1.5947786983781522</v>
      </c>
      <c r="L49" s="22">
        <v>1.8080679562664927</v>
      </c>
      <c r="M49" s="23">
        <v>14.712403653169723</v>
      </c>
    </row>
    <row r="50" spans="1:13" s="7" customFormat="1" x14ac:dyDescent="0.15">
      <c r="A50" s="140"/>
      <c r="B50" s="20">
        <v>80</v>
      </c>
      <c r="C50" s="21">
        <v>8.3402469510381536</v>
      </c>
      <c r="D50" s="22">
        <v>8.1976223766146425</v>
      </c>
      <c r="E50" s="22">
        <v>8.4828715254616647</v>
      </c>
      <c r="F50" s="21">
        <v>6.6686175472351392</v>
      </c>
      <c r="G50" s="22">
        <v>6.511640184312574</v>
      </c>
      <c r="H50" s="22">
        <v>6.8255949101577045</v>
      </c>
      <c r="I50" s="23">
        <v>79.957075448528087</v>
      </c>
      <c r="J50" s="21">
        <v>1.6716294038030146</v>
      </c>
      <c r="K50" s="22">
        <v>1.5539833568806565</v>
      </c>
      <c r="L50" s="22">
        <v>1.7892754507253728</v>
      </c>
      <c r="M50" s="23">
        <v>20.042924551471923</v>
      </c>
    </row>
    <row r="51" spans="1:13" s="7" customFormat="1" x14ac:dyDescent="0.15">
      <c r="A51" s="132"/>
      <c r="B51" s="28">
        <v>85</v>
      </c>
      <c r="C51" s="29">
        <v>5.7094406914360265</v>
      </c>
      <c r="D51" s="30">
        <v>5.3971280666891985</v>
      </c>
      <c r="E51" s="30">
        <v>6.0217533161828545</v>
      </c>
      <c r="F51" s="29">
        <v>4.1155205372220509</v>
      </c>
      <c r="G51" s="30">
        <v>3.8528014745174564</v>
      </c>
      <c r="H51" s="30">
        <v>4.378239599926645</v>
      </c>
      <c r="I51" s="31">
        <v>72.082726831635128</v>
      </c>
      <c r="J51" s="29">
        <v>1.5939201542139756</v>
      </c>
      <c r="K51" s="30">
        <v>1.432852818867187</v>
      </c>
      <c r="L51" s="30">
        <v>1.7549874895607642</v>
      </c>
      <c r="M51" s="31">
        <v>27.917273168364868</v>
      </c>
    </row>
    <row r="52" spans="1:13" s="7" customFormat="1" x14ac:dyDescent="0.15">
      <c r="A52" s="131" t="s">
        <v>18</v>
      </c>
      <c r="B52" s="12">
        <v>65</v>
      </c>
      <c r="C52" s="13">
        <v>19.229702870667932</v>
      </c>
      <c r="D52" s="14">
        <v>18.969846903387264</v>
      </c>
      <c r="E52" s="14">
        <v>19.4895588379486</v>
      </c>
      <c r="F52" s="13">
        <v>17.717029954140386</v>
      </c>
      <c r="G52" s="14">
        <v>17.471264051674936</v>
      </c>
      <c r="H52" s="14">
        <v>17.962795856605837</v>
      </c>
      <c r="I52" s="15">
        <v>92.133664640055855</v>
      </c>
      <c r="J52" s="13">
        <v>1.5126729165275423</v>
      </c>
      <c r="K52" s="14">
        <v>1.4031129049126081</v>
      </c>
      <c r="L52" s="14">
        <v>1.6222329281424765</v>
      </c>
      <c r="M52" s="15">
        <v>7.8663353599441264</v>
      </c>
    </row>
    <row r="53" spans="1:13" s="7" customFormat="1" x14ac:dyDescent="0.15">
      <c r="A53" s="140"/>
      <c r="B53" s="12">
        <v>70</v>
      </c>
      <c r="C53" s="13">
        <v>15.256521634820158</v>
      </c>
      <c r="D53" s="14">
        <v>15.015842639437416</v>
      </c>
      <c r="E53" s="14">
        <v>15.497200630202901</v>
      </c>
      <c r="F53" s="13">
        <v>13.737771455987566</v>
      </c>
      <c r="G53" s="14">
        <v>13.508487979827597</v>
      </c>
      <c r="H53" s="14">
        <v>13.967054932147535</v>
      </c>
      <c r="I53" s="15">
        <v>90.045239569114315</v>
      </c>
      <c r="J53" s="13">
        <v>1.5187501788325932</v>
      </c>
      <c r="K53" s="14">
        <v>1.4047860806790839</v>
      </c>
      <c r="L53" s="14">
        <v>1.6327142769861025</v>
      </c>
      <c r="M53" s="15">
        <v>9.954760430885699</v>
      </c>
    </row>
    <row r="54" spans="1:13" s="7" customFormat="1" x14ac:dyDescent="0.15">
      <c r="A54" s="140"/>
      <c r="B54" s="12">
        <v>75</v>
      </c>
      <c r="C54" s="13">
        <v>11.749976704512134</v>
      </c>
      <c r="D54" s="14">
        <v>11.535194731960738</v>
      </c>
      <c r="E54" s="14">
        <v>11.96475867706353</v>
      </c>
      <c r="F54" s="13">
        <v>10.222518465532206</v>
      </c>
      <c r="G54" s="14">
        <v>10.012797390377379</v>
      </c>
      <c r="H54" s="14">
        <v>10.432239540687032</v>
      </c>
      <c r="I54" s="15">
        <v>87.000329639859061</v>
      </c>
      <c r="J54" s="13">
        <v>1.5274582389799309</v>
      </c>
      <c r="K54" s="14">
        <v>1.4057561248068375</v>
      </c>
      <c r="L54" s="14">
        <v>1.6491603531530243</v>
      </c>
      <c r="M54" s="15">
        <v>12.999670360140955</v>
      </c>
    </row>
    <row r="55" spans="1:13" s="7" customFormat="1" x14ac:dyDescent="0.15">
      <c r="A55" s="140"/>
      <c r="B55" s="12">
        <v>80</v>
      </c>
      <c r="C55" s="13">
        <v>8.582752512863042</v>
      </c>
      <c r="D55" s="14">
        <v>8.4079476324072502</v>
      </c>
      <c r="E55" s="14">
        <v>8.7575573933188338</v>
      </c>
      <c r="F55" s="13">
        <v>6.9953888854083797</v>
      </c>
      <c r="G55" s="14">
        <v>6.8066307073946648</v>
      </c>
      <c r="H55" s="14">
        <v>7.1841470634220945</v>
      </c>
      <c r="I55" s="15">
        <v>81.505191661117252</v>
      </c>
      <c r="J55" s="13">
        <v>1.5873636274546614</v>
      </c>
      <c r="K55" s="14">
        <v>1.4517634441383438</v>
      </c>
      <c r="L55" s="14">
        <v>1.722963810770979</v>
      </c>
      <c r="M55" s="15">
        <v>18.494808338882734</v>
      </c>
    </row>
    <row r="56" spans="1:13" s="7" customFormat="1" x14ac:dyDescent="0.15">
      <c r="A56" s="132"/>
      <c r="B56" s="12">
        <v>85</v>
      </c>
      <c r="C56" s="13">
        <v>5.9391960730620763</v>
      </c>
      <c r="D56" s="14">
        <v>5.562696513942444</v>
      </c>
      <c r="E56" s="14">
        <v>6.3156956321817086</v>
      </c>
      <c r="F56" s="13">
        <v>4.3917239739510849</v>
      </c>
      <c r="G56" s="14">
        <v>4.0726371260308571</v>
      </c>
      <c r="H56" s="14">
        <v>4.7108108218713127</v>
      </c>
      <c r="I56" s="15">
        <v>73.944754810676599</v>
      </c>
      <c r="J56" s="13">
        <v>1.5474720991109909</v>
      </c>
      <c r="K56" s="14">
        <v>1.363265372582533</v>
      </c>
      <c r="L56" s="14">
        <v>1.7316788256394489</v>
      </c>
      <c r="M56" s="15">
        <v>26.055245189323401</v>
      </c>
    </row>
    <row r="57" spans="1:13" s="7" customFormat="1" x14ac:dyDescent="0.15">
      <c r="A57" s="131" t="s">
        <v>19</v>
      </c>
      <c r="B57" s="8">
        <v>65</v>
      </c>
      <c r="C57" s="9">
        <v>18.738354798462755</v>
      </c>
      <c r="D57" s="10">
        <v>18.479471542877466</v>
      </c>
      <c r="E57" s="10">
        <v>18.997238054048044</v>
      </c>
      <c r="F57" s="9">
        <v>17.391394735451343</v>
      </c>
      <c r="G57" s="10">
        <v>17.146230979511046</v>
      </c>
      <c r="H57" s="10">
        <v>17.636558491391639</v>
      </c>
      <c r="I57" s="11">
        <v>92.811748536632933</v>
      </c>
      <c r="J57" s="9">
        <v>1.3469600630114094</v>
      </c>
      <c r="K57" s="10">
        <v>1.2449059536867013</v>
      </c>
      <c r="L57" s="10">
        <v>1.4490141723361174</v>
      </c>
      <c r="M57" s="11">
        <v>7.1882514633670525</v>
      </c>
    </row>
    <row r="58" spans="1:13" s="7" customFormat="1" x14ac:dyDescent="0.15">
      <c r="A58" s="140"/>
      <c r="B58" s="12">
        <v>70</v>
      </c>
      <c r="C58" s="13">
        <v>14.990216660377657</v>
      </c>
      <c r="D58" s="14">
        <v>14.748365940951601</v>
      </c>
      <c r="E58" s="14">
        <v>15.232067379803713</v>
      </c>
      <c r="F58" s="13">
        <v>13.622517397128114</v>
      </c>
      <c r="G58" s="14">
        <v>13.392034163314946</v>
      </c>
      <c r="H58" s="14">
        <v>13.853000630941281</v>
      </c>
      <c r="I58" s="15">
        <v>90.876054067552843</v>
      </c>
      <c r="J58" s="13">
        <v>1.3676992632495446</v>
      </c>
      <c r="K58" s="14">
        <v>1.25989013385634</v>
      </c>
      <c r="L58" s="14">
        <v>1.4755083926427492</v>
      </c>
      <c r="M58" s="15">
        <v>9.1239459324471657</v>
      </c>
    </row>
    <row r="59" spans="1:13" s="7" customFormat="1" x14ac:dyDescent="0.15">
      <c r="A59" s="140"/>
      <c r="B59" s="12">
        <v>75</v>
      </c>
      <c r="C59" s="13">
        <v>11.450697369557727</v>
      </c>
      <c r="D59" s="14">
        <v>11.231981691415211</v>
      </c>
      <c r="E59" s="14">
        <v>11.669413047700242</v>
      </c>
      <c r="F59" s="13">
        <v>10.085416818578887</v>
      </c>
      <c r="G59" s="14">
        <v>9.8731901868504881</v>
      </c>
      <c r="H59" s="14">
        <v>10.297643450307286</v>
      </c>
      <c r="I59" s="15">
        <v>88.076878578517764</v>
      </c>
      <c r="J59" s="13">
        <v>1.3652805509788406</v>
      </c>
      <c r="K59" s="14">
        <v>1.2504750301997127</v>
      </c>
      <c r="L59" s="14">
        <v>1.4800860717579685</v>
      </c>
      <c r="M59" s="15">
        <v>11.923121421482239</v>
      </c>
    </row>
    <row r="60" spans="1:13" s="7" customFormat="1" x14ac:dyDescent="0.15">
      <c r="A60" s="140"/>
      <c r="B60" s="12">
        <v>80</v>
      </c>
      <c r="C60" s="13">
        <v>8.3188213038256684</v>
      </c>
      <c r="D60" s="14">
        <v>8.1409639058629484</v>
      </c>
      <c r="E60" s="14">
        <v>8.4966787017883885</v>
      </c>
      <c r="F60" s="13">
        <v>6.93570404338457</v>
      </c>
      <c r="G60" s="14">
        <v>6.7482742458798715</v>
      </c>
      <c r="H60" s="14">
        <v>7.1231338408892686</v>
      </c>
      <c r="I60" s="15">
        <v>83.373639005744366</v>
      </c>
      <c r="J60" s="13">
        <v>1.3831172604410986</v>
      </c>
      <c r="K60" s="14">
        <v>1.2561956288064371</v>
      </c>
      <c r="L60" s="14">
        <v>1.5100388920757601</v>
      </c>
      <c r="M60" s="15">
        <v>16.626360994255631</v>
      </c>
    </row>
    <row r="61" spans="1:13" s="7" customFormat="1" x14ac:dyDescent="0.15">
      <c r="A61" s="132"/>
      <c r="B61" s="16">
        <v>85</v>
      </c>
      <c r="C61" s="17">
        <v>5.7221897031024929</v>
      </c>
      <c r="D61" s="18">
        <v>5.369603207564265</v>
      </c>
      <c r="E61" s="18">
        <v>6.0747761986407207</v>
      </c>
      <c r="F61" s="17">
        <v>4.334425004079038</v>
      </c>
      <c r="G61" s="18">
        <v>4.0295877931290924</v>
      </c>
      <c r="H61" s="18">
        <v>4.6392622150289835</v>
      </c>
      <c r="I61" s="19">
        <v>75.747663551401871</v>
      </c>
      <c r="J61" s="17">
        <v>1.3877646990234549</v>
      </c>
      <c r="K61" s="18">
        <v>1.2177407082871108</v>
      </c>
      <c r="L61" s="18">
        <v>1.557788689759799</v>
      </c>
      <c r="M61" s="19">
        <v>24.252336448598129</v>
      </c>
    </row>
    <row r="62" spans="1:13" s="7" customFormat="1" x14ac:dyDescent="0.15">
      <c r="A62" s="131" t="s">
        <v>20</v>
      </c>
      <c r="B62" s="20">
        <v>65</v>
      </c>
      <c r="C62" s="21">
        <v>19.834460617868672</v>
      </c>
      <c r="D62" s="22">
        <v>19.649343212737474</v>
      </c>
      <c r="E62" s="22">
        <v>20.01957802299987</v>
      </c>
      <c r="F62" s="21">
        <v>18.603164161922169</v>
      </c>
      <c r="G62" s="22">
        <v>18.421378188052483</v>
      </c>
      <c r="H62" s="22">
        <v>18.784950135791856</v>
      </c>
      <c r="I62" s="23">
        <v>93.792135416895377</v>
      </c>
      <c r="J62" s="21">
        <v>1.2312964559465041</v>
      </c>
      <c r="K62" s="22">
        <v>1.1510420408828039</v>
      </c>
      <c r="L62" s="22">
        <v>1.3115508710102042</v>
      </c>
      <c r="M62" s="23">
        <v>6.2078645831046249</v>
      </c>
    </row>
    <row r="63" spans="1:13" s="7" customFormat="1" x14ac:dyDescent="0.15">
      <c r="A63" s="140"/>
      <c r="B63" s="20">
        <v>70</v>
      </c>
      <c r="C63" s="21">
        <v>15.872431989705451</v>
      </c>
      <c r="D63" s="22">
        <v>15.702779224847445</v>
      </c>
      <c r="E63" s="22">
        <v>16.042084754563458</v>
      </c>
      <c r="F63" s="21">
        <v>14.619852960169442</v>
      </c>
      <c r="G63" s="22">
        <v>14.450742693455595</v>
      </c>
      <c r="H63" s="22">
        <v>14.78896322688329</v>
      </c>
      <c r="I63" s="23">
        <v>92.108461826464861</v>
      </c>
      <c r="J63" s="21">
        <v>1.2525790295360071</v>
      </c>
      <c r="K63" s="22">
        <v>1.1685184500763595</v>
      </c>
      <c r="L63" s="22">
        <v>1.3366396089956547</v>
      </c>
      <c r="M63" s="23">
        <v>7.8915381735351282</v>
      </c>
    </row>
    <row r="64" spans="1:13" s="7" customFormat="1" x14ac:dyDescent="0.15">
      <c r="A64" s="140"/>
      <c r="B64" s="20">
        <v>75</v>
      </c>
      <c r="C64" s="21">
        <v>12.154377919090383</v>
      </c>
      <c r="D64" s="22">
        <v>12.001561918074922</v>
      </c>
      <c r="E64" s="22">
        <v>12.307193920105844</v>
      </c>
      <c r="F64" s="21">
        <v>10.908206585770138</v>
      </c>
      <c r="G64" s="22">
        <v>10.751125215488104</v>
      </c>
      <c r="H64" s="22">
        <v>11.065287956052172</v>
      </c>
      <c r="I64" s="23">
        <v>89.747140152990184</v>
      </c>
      <c r="J64" s="21">
        <v>1.2461713333202462</v>
      </c>
      <c r="K64" s="22">
        <v>1.1566238615784186</v>
      </c>
      <c r="L64" s="22">
        <v>1.3357188050620739</v>
      </c>
      <c r="M64" s="23">
        <v>10.252859847009825</v>
      </c>
    </row>
    <row r="65" spans="1:13" s="7" customFormat="1" x14ac:dyDescent="0.15">
      <c r="A65" s="140"/>
      <c r="B65" s="20">
        <v>80</v>
      </c>
      <c r="C65" s="21">
        <v>8.6877542669219547</v>
      </c>
      <c r="D65" s="22">
        <v>8.5599838677074249</v>
      </c>
      <c r="E65" s="22">
        <v>8.8155246661364846</v>
      </c>
      <c r="F65" s="21">
        <v>7.4741204300866091</v>
      </c>
      <c r="G65" s="22">
        <v>7.3309014494421074</v>
      </c>
      <c r="H65" s="22">
        <v>7.6173394107311108</v>
      </c>
      <c r="I65" s="23">
        <v>86.030522968908357</v>
      </c>
      <c r="J65" s="21">
        <v>1.2136338368353448</v>
      </c>
      <c r="K65" s="22">
        <v>1.1156448921554731</v>
      </c>
      <c r="L65" s="22">
        <v>1.3116227815152164</v>
      </c>
      <c r="M65" s="23">
        <v>13.969477031091621</v>
      </c>
    </row>
    <row r="66" spans="1:13" s="7" customFormat="1" x14ac:dyDescent="0.15">
      <c r="A66" s="132"/>
      <c r="B66" s="20">
        <v>85</v>
      </c>
      <c r="C66" s="21">
        <v>5.8104643592670868</v>
      </c>
      <c r="D66" s="22">
        <v>5.5148816323858352</v>
      </c>
      <c r="E66" s="22">
        <v>6.1060470861483385</v>
      </c>
      <c r="F66" s="21">
        <v>4.6427461159228116</v>
      </c>
      <c r="G66" s="22">
        <v>4.3804682161875839</v>
      </c>
      <c r="H66" s="22">
        <v>4.9050240156580394</v>
      </c>
      <c r="I66" s="23">
        <v>79.903185509056854</v>
      </c>
      <c r="J66" s="21">
        <v>1.1677182433442757</v>
      </c>
      <c r="K66" s="22">
        <v>1.0391204998812704</v>
      </c>
      <c r="L66" s="22">
        <v>1.2963159868072809</v>
      </c>
      <c r="M66" s="23">
        <v>20.096814490943164</v>
      </c>
    </row>
    <row r="67" spans="1:13" s="7" customFormat="1" x14ac:dyDescent="0.15">
      <c r="A67" s="131" t="s">
        <v>21</v>
      </c>
      <c r="B67" s="8">
        <v>65</v>
      </c>
      <c r="C67" s="9">
        <v>18.897689628281242</v>
      </c>
      <c r="D67" s="10">
        <v>18.556143761889167</v>
      </c>
      <c r="E67" s="10">
        <v>19.239235494673316</v>
      </c>
      <c r="F67" s="9">
        <v>17.191494814411264</v>
      </c>
      <c r="G67" s="10">
        <v>16.87287467708687</v>
      </c>
      <c r="H67" s="10">
        <v>17.510114951735659</v>
      </c>
      <c r="I67" s="11">
        <v>90.971410540489671</v>
      </c>
      <c r="J67" s="9">
        <v>1.7061948138699734</v>
      </c>
      <c r="K67" s="10">
        <v>1.554165736931078</v>
      </c>
      <c r="L67" s="10">
        <v>1.8582238908088689</v>
      </c>
      <c r="M67" s="11">
        <v>9.0285894595103109</v>
      </c>
    </row>
    <row r="68" spans="1:13" s="7" customFormat="1" x14ac:dyDescent="0.15">
      <c r="A68" s="140"/>
      <c r="B68" s="12">
        <v>70</v>
      </c>
      <c r="C68" s="13">
        <v>15.018295415569709</v>
      </c>
      <c r="D68" s="14">
        <v>14.698541814216226</v>
      </c>
      <c r="E68" s="14">
        <v>15.338049016923192</v>
      </c>
      <c r="F68" s="13">
        <v>13.301742936975447</v>
      </c>
      <c r="G68" s="14">
        <v>13.001482061265506</v>
      </c>
      <c r="H68" s="14">
        <v>13.602003812685389</v>
      </c>
      <c r="I68" s="15">
        <v>88.570257601840197</v>
      </c>
      <c r="J68" s="13">
        <v>1.7165524785942616</v>
      </c>
      <c r="K68" s="14">
        <v>1.557476112087538</v>
      </c>
      <c r="L68" s="14">
        <v>1.8756288451009853</v>
      </c>
      <c r="M68" s="15">
        <v>11.429742398159808</v>
      </c>
    </row>
    <row r="69" spans="1:13" s="7" customFormat="1" x14ac:dyDescent="0.15">
      <c r="A69" s="140"/>
      <c r="B69" s="12">
        <v>75</v>
      </c>
      <c r="C69" s="13">
        <v>11.480946964294574</v>
      </c>
      <c r="D69" s="14">
        <v>11.192074342935879</v>
      </c>
      <c r="E69" s="14">
        <v>11.76981958565327</v>
      </c>
      <c r="F69" s="13">
        <v>9.7316195848313782</v>
      </c>
      <c r="G69" s="14">
        <v>9.4534779535970479</v>
      </c>
      <c r="H69" s="14">
        <v>10.009761216065709</v>
      </c>
      <c r="I69" s="15">
        <v>84.763213479658475</v>
      </c>
      <c r="J69" s="13">
        <v>1.7493273794631961</v>
      </c>
      <c r="K69" s="14">
        <v>1.5791551670855815</v>
      </c>
      <c r="L69" s="14">
        <v>1.9194995918408106</v>
      </c>
      <c r="M69" s="15">
        <v>15.236786520341534</v>
      </c>
    </row>
    <row r="70" spans="1:13" s="7" customFormat="1" x14ac:dyDescent="0.15">
      <c r="A70" s="140"/>
      <c r="B70" s="12">
        <v>80</v>
      </c>
      <c r="C70" s="13">
        <v>8.3348610124024276</v>
      </c>
      <c r="D70" s="14">
        <v>8.0989621982416438</v>
      </c>
      <c r="E70" s="14">
        <v>8.5707598265632114</v>
      </c>
      <c r="F70" s="13">
        <v>6.5878734662176557</v>
      </c>
      <c r="G70" s="14">
        <v>6.3375223844261903</v>
      </c>
      <c r="H70" s="14">
        <v>6.8382245480091211</v>
      </c>
      <c r="I70" s="15">
        <v>79.039991865668526</v>
      </c>
      <c r="J70" s="13">
        <v>1.7469875461847721</v>
      </c>
      <c r="K70" s="14">
        <v>1.5609369885388658</v>
      </c>
      <c r="L70" s="14">
        <v>1.9330381038306785</v>
      </c>
      <c r="M70" s="15">
        <v>20.960008134331481</v>
      </c>
    </row>
    <row r="71" spans="1:13" s="7" customFormat="1" x14ac:dyDescent="0.15">
      <c r="A71" s="132"/>
      <c r="B71" s="16">
        <v>85</v>
      </c>
      <c r="C71" s="17">
        <v>5.7659025030776094</v>
      </c>
      <c r="D71" s="18">
        <v>5.2873695688203535</v>
      </c>
      <c r="E71" s="18">
        <v>6.2444354373348654</v>
      </c>
      <c r="F71" s="17">
        <v>4.0504273781950157</v>
      </c>
      <c r="G71" s="18">
        <v>3.6540388399224191</v>
      </c>
      <c r="H71" s="18">
        <v>4.446815916467612</v>
      </c>
      <c r="I71" s="19">
        <v>70.247933884297538</v>
      </c>
      <c r="J71" s="17">
        <v>1.7154751248825946</v>
      </c>
      <c r="K71" s="18">
        <v>1.4617215843891804</v>
      </c>
      <c r="L71" s="18">
        <v>1.9692286653760087</v>
      </c>
      <c r="M71" s="19">
        <v>29.75206611570248</v>
      </c>
    </row>
    <row r="72" spans="1:13" s="7" customFormat="1" x14ac:dyDescent="0.15">
      <c r="A72" s="131" t="s">
        <v>22</v>
      </c>
      <c r="B72" s="12">
        <v>65</v>
      </c>
      <c r="C72" s="13">
        <v>18.346960381552126</v>
      </c>
      <c r="D72" s="14">
        <v>18.027504741455633</v>
      </c>
      <c r="E72" s="14">
        <v>18.666416021648619</v>
      </c>
      <c r="F72" s="13">
        <v>16.83114540172642</v>
      </c>
      <c r="G72" s="14">
        <v>16.533608135797301</v>
      </c>
      <c r="H72" s="14">
        <v>17.128682667655539</v>
      </c>
      <c r="I72" s="15">
        <v>91.738059338974438</v>
      </c>
      <c r="J72" s="13">
        <v>1.5158149798257079</v>
      </c>
      <c r="K72" s="14">
        <v>1.3923264664289201</v>
      </c>
      <c r="L72" s="14">
        <v>1.6393034932224957</v>
      </c>
      <c r="M72" s="15">
        <v>8.2619406610255748</v>
      </c>
    </row>
    <row r="73" spans="1:13" s="7" customFormat="1" x14ac:dyDescent="0.15">
      <c r="A73" s="140"/>
      <c r="B73" s="12">
        <v>70</v>
      </c>
      <c r="C73" s="13">
        <v>14.625448939403165</v>
      </c>
      <c r="D73" s="14">
        <v>14.329426680288199</v>
      </c>
      <c r="E73" s="14">
        <v>14.921471198518132</v>
      </c>
      <c r="F73" s="13">
        <v>13.067279979070449</v>
      </c>
      <c r="G73" s="14">
        <v>12.789864399074006</v>
      </c>
      <c r="H73" s="14">
        <v>13.344695559066892</v>
      </c>
      <c r="I73" s="15">
        <v>89.346180299910145</v>
      </c>
      <c r="J73" s="13">
        <v>1.5581689603327182</v>
      </c>
      <c r="K73" s="14">
        <v>1.4277122303004974</v>
      </c>
      <c r="L73" s="14">
        <v>1.688625690364939</v>
      </c>
      <c r="M73" s="15">
        <v>10.653819700089862</v>
      </c>
    </row>
    <row r="74" spans="1:13" s="7" customFormat="1" x14ac:dyDescent="0.15">
      <c r="A74" s="140"/>
      <c r="B74" s="12">
        <v>75</v>
      </c>
      <c r="C74" s="13">
        <v>11.150109434661447</v>
      </c>
      <c r="D74" s="14">
        <v>10.890506689672364</v>
      </c>
      <c r="E74" s="14">
        <v>11.40971217965053</v>
      </c>
      <c r="F74" s="13">
        <v>9.6380589741119262</v>
      </c>
      <c r="G74" s="14">
        <v>9.3910316923649866</v>
      </c>
      <c r="H74" s="14">
        <v>9.8850862558588659</v>
      </c>
      <c r="I74" s="15">
        <v>86.439142419094722</v>
      </c>
      <c r="J74" s="13">
        <v>1.5120504605495211</v>
      </c>
      <c r="K74" s="14">
        <v>1.3768914156740795</v>
      </c>
      <c r="L74" s="14">
        <v>1.6472095054249627</v>
      </c>
      <c r="M74" s="15">
        <v>13.560857580905274</v>
      </c>
    </row>
    <row r="75" spans="1:13" s="7" customFormat="1" x14ac:dyDescent="0.15">
      <c r="A75" s="140"/>
      <c r="B75" s="12">
        <v>80</v>
      </c>
      <c r="C75" s="13">
        <v>8.0817786531752898</v>
      </c>
      <c r="D75" s="14">
        <v>7.8816800165208969</v>
      </c>
      <c r="E75" s="14">
        <v>8.2818772898296817</v>
      </c>
      <c r="F75" s="13">
        <v>6.573076893981991</v>
      </c>
      <c r="G75" s="14">
        <v>6.364826093323952</v>
      </c>
      <c r="H75" s="14">
        <v>6.78132769464003</v>
      </c>
      <c r="I75" s="15">
        <v>81.332057905340704</v>
      </c>
      <c r="J75" s="13">
        <v>1.5087017591932994</v>
      </c>
      <c r="K75" s="14">
        <v>1.364029631339293</v>
      </c>
      <c r="L75" s="14">
        <v>1.6533738870473058</v>
      </c>
      <c r="M75" s="15">
        <v>18.667942094659303</v>
      </c>
    </row>
    <row r="76" spans="1:13" s="7" customFormat="1" x14ac:dyDescent="0.15">
      <c r="A76" s="132"/>
      <c r="B76" s="12">
        <v>85</v>
      </c>
      <c r="C76" s="13">
        <v>5.4869101081283898</v>
      </c>
      <c r="D76" s="14">
        <v>5.1147898388497941</v>
      </c>
      <c r="E76" s="14">
        <v>5.8590303774069854</v>
      </c>
      <c r="F76" s="13">
        <v>4.0407233651794119</v>
      </c>
      <c r="G76" s="14">
        <v>3.7231665533689284</v>
      </c>
      <c r="H76" s="14">
        <v>4.3582801769898953</v>
      </c>
      <c r="I76" s="15">
        <v>73.642966360856249</v>
      </c>
      <c r="J76" s="13">
        <v>1.4461867429489776</v>
      </c>
      <c r="K76" s="14">
        <v>1.2581339707414505</v>
      </c>
      <c r="L76" s="14">
        <v>1.6342395151565048</v>
      </c>
      <c r="M76" s="15">
        <v>26.357033639143733</v>
      </c>
    </row>
    <row r="77" spans="1:13" s="7" customFormat="1" x14ac:dyDescent="0.15">
      <c r="A77" s="131" t="s">
        <v>23</v>
      </c>
      <c r="B77" s="24">
        <v>65</v>
      </c>
      <c r="C77" s="25">
        <v>19.670076500071264</v>
      </c>
      <c r="D77" s="26">
        <v>19.444015396199376</v>
      </c>
      <c r="E77" s="26">
        <v>19.896137603943153</v>
      </c>
      <c r="F77" s="25">
        <v>18.220391367472168</v>
      </c>
      <c r="G77" s="26">
        <v>18.002307013782072</v>
      </c>
      <c r="H77" s="26">
        <v>18.438475721162263</v>
      </c>
      <c r="I77" s="27">
        <v>92.629997485806186</v>
      </c>
      <c r="J77" s="25">
        <v>1.4496851325990978</v>
      </c>
      <c r="K77" s="26">
        <v>1.3523522941822856</v>
      </c>
      <c r="L77" s="26">
        <v>1.54701797101591</v>
      </c>
      <c r="M77" s="27">
        <v>7.3700025141938088</v>
      </c>
    </row>
    <row r="78" spans="1:13" s="7" customFormat="1" x14ac:dyDescent="0.15">
      <c r="A78" s="140"/>
      <c r="B78" s="20">
        <v>70</v>
      </c>
      <c r="C78" s="21">
        <v>15.808832797117876</v>
      </c>
      <c r="D78" s="22">
        <v>15.603374716087442</v>
      </c>
      <c r="E78" s="22">
        <v>16.014290878148312</v>
      </c>
      <c r="F78" s="21">
        <v>14.333719511202698</v>
      </c>
      <c r="G78" s="22">
        <v>14.132561641618191</v>
      </c>
      <c r="H78" s="22">
        <v>14.534877380787206</v>
      </c>
      <c r="I78" s="23">
        <v>90.669056312720897</v>
      </c>
      <c r="J78" s="21">
        <v>1.4751132859151777</v>
      </c>
      <c r="K78" s="22">
        <v>1.3730466999491562</v>
      </c>
      <c r="L78" s="22">
        <v>1.5771798718811991</v>
      </c>
      <c r="M78" s="23">
        <v>9.3309436872790954</v>
      </c>
    </row>
    <row r="79" spans="1:13" s="7" customFormat="1" x14ac:dyDescent="0.15">
      <c r="A79" s="140"/>
      <c r="B79" s="20">
        <v>75</v>
      </c>
      <c r="C79" s="21">
        <v>12.206677609769031</v>
      </c>
      <c r="D79" s="22">
        <v>12.025148727057182</v>
      </c>
      <c r="E79" s="22">
        <v>12.388206492480879</v>
      </c>
      <c r="F79" s="21">
        <v>10.720109682370412</v>
      </c>
      <c r="G79" s="22">
        <v>10.535982584083225</v>
      </c>
      <c r="H79" s="22">
        <v>10.904236780657598</v>
      </c>
      <c r="I79" s="23">
        <v>87.821682730369517</v>
      </c>
      <c r="J79" s="21">
        <v>1.4865679273986201</v>
      </c>
      <c r="K79" s="22">
        <v>1.37769889288834</v>
      </c>
      <c r="L79" s="22">
        <v>1.5954369619089002</v>
      </c>
      <c r="M79" s="23">
        <v>12.17831726963049</v>
      </c>
    </row>
    <row r="80" spans="1:13" s="7" customFormat="1" x14ac:dyDescent="0.15">
      <c r="A80" s="140"/>
      <c r="B80" s="20">
        <v>80</v>
      </c>
      <c r="C80" s="21">
        <v>9.0280674265127701</v>
      </c>
      <c r="D80" s="22">
        <v>8.8795574814829639</v>
      </c>
      <c r="E80" s="22">
        <v>9.1765773715425762</v>
      </c>
      <c r="F80" s="21">
        <v>7.5459338808185628</v>
      </c>
      <c r="G80" s="22">
        <v>7.3778083230933147</v>
      </c>
      <c r="H80" s="22">
        <v>7.7140594385438108</v>
      </c>
      <c r="I80" s="23">
        <v>83.583047448874623</v>
      </c>
      <c r="J80" s="21">
        <v>1.4821335456942069</v>
      </c>
      <c r="K80" s="22">
        <v>1.3608711327969925</v>
      </c>
      <c r="L80" s="22">
        <v>1.6033959585914213</v>
      </c>
      <c r="M80" s="23">
        <v>16.416952551125373</v>
      </c>
    </row>
    <row r="81" spans="1:13" s="7" customFormat="1" x14ac:dyDescent="0.15">
      <c r="A81" s="132"/>
      <c r="B81" s="28">
        <v>85</v>
      </c>
      <c r="C81" s="29">
        <v>6.3908584650306608</v>
      </c>
      <c r="D81" s="30">
        <v>6.0125955460160885</v>
      </c>
      <c r="E81" s="30">
        <v>6.7691213840452331</v>
      </c>
      <c r="F81" s="29">
        <v>4.9303336296522629</v>
      </c>
      <c r="G81" s="30">
        <v>4.6044844298451411</v>
      </c>
      <c r="H81" s="30">
        <v>5.2561828294593846</v>
      </c>
      <c r="I81" s="31">
        <v>77.146656534954403</v>
      </c>
      <c r="J81" s="29">
        <v>1.4605248353783973</v>
      </c>
      <c r="K81" s="30">
        <v>1.2917252827436907</v>
      </c>
      <c r="L81" s="30">
        <v>1.6293243880131039</v>
      </c>
      <c r="M81" s="31">
        <v>22.85334346504559</v>
      </c>
    </row>
    <row r="82" spans="1:13" s="7" customFormat="1" x14ac:dyDescent="0.15">
      <c r="A82" s="131" t="s">
        <v>24</v>
      </c>
      <c r="B82" s="24">
        <v>65</v>
      </c>
      <c r="C82" s="25">
        <v>20.005549147640838</v>
      </c>
      <c r="D82" s="26">
        <v>19.868755110907284</v>
      </c>
      <c r="E82" s="26">
        <v>20.142343184374393</v>
      </c>
      <c r="F82" s="25">
        <v>18.315755604248643</v>
      </c>
      <c r="G82" s="26">
        <v>18.18385236532022</v>
      </c>
      <c r="H82" s="26">
        <v>18.447658843177067</v>
      </c>
      <c r="I82" s="27">
        <v>91.553375861259653</v>
      </c>
      <c r="J82" s="25">
        <v>1.6897935433921962</v>
      </c>
      <c r="K82" s="26">
        <v>1.624236624720917</v>
      </c>
      <c r="L82" s="26">
        <v>1.7553504620634754</v>
      </c>
      <c r="M82" s="27">
        <v>8.4466241387403542</v>
      </c>
    </row>
    <row r="83" spans="1:13" s="7" customFormat="1" x14ac:dyDescent="0.15">
      <c r="A83" s="140"/>
      <c r="B83" s="20">
        <v>70</v>
      </c>
      <c r="C83" s="21">
        <v>16.039484826071813</v>
      </c>
      <c r="D83" s="22">
        <v>15.913621231710669</v>
      </c>
      <c r="E83" s="22">
        <v>16.165348420432956</v>
      </c>
      <c r="F83" s="21">
        <v>14.333311045995231</v>
      </c>
      <c r="G83" s="22">
        <v>14.210045380019389</v>
      </c>
      <c r="H83" s="22">
        <v>14.456576711971072</v>
      </c>
      <c r="I83" s="23">
        <v>89.362664707888655</v>
      </c>
      <c r="J83" s="21">
        <v>1.7061737800765873</v>
      </c>
      <c r="K83" s="22">
        <v>1.637817535157728</v>
      </c>
      <c r="L83" s="22">
        <v>1.7745300249954465</v>
      </c>
      <c r="M83" s="23">
        <v>10.637335292111384</v>
      </c>
    </row>
    <row r="84" spans="1:13" s="7" customFormat="1" x14ac:dyDescent="0.15">
      <c r="A84" s="140"/>
      <c r="B84" s="20">
        <v>75</v>
      </c>
      <c r="C84" s="21">
        <v>12.33465309105609</v>
      </c>
      <c r="D84" s="22">
        <v>12.221039840873365</v>
      </c>
      <c r="E84" s="22">
        <v>12.448266341238815</v>
      </c>
      <c r="F84" s="21">
        <v>10.629043014251495</v>
      </c>
      <c r="G84" s="22">
        <v>10.513900783835505</v>
      </c>
      <c r="H84" s="22">
        <v>10.744185244667486</v>
      </c>
      <c r="I84" s="23">
        <v>86.172208782739574</v>
      </c>
      <c r="J84" s="21">
        <v>1.7056100768045974</v>
      </c>
      <c r="K84" s="22">
        <v>1.6330915738624399</v>
      </c>
      <c r="L84" s="22">
        <v>1.778128579746755</v>
      </c>
      <c r="M84" s="23">
        <v>13.82779121726044</v>
      </c>
    </row>
    <row r="85" spans="1:13" s="7" customFormat="1" x14ac:dyDescent="0.15">
      <c r="A85" s="140"/>
      <c r="B85" s="20">
        <v>80</v>
      </c>
      <c r="C85" s="21">
        <v>9.0576144277934123</v>
      </c>
      <c r="D85" s="22">
        <v>8.9634359850935539</v>
      </c>
      <c r="E85" s="22">
        <v>9.1517928704932707</v>
      </c>
      <c r="F85" s="21">
        <v>7.359859659799957</v>
      </c>
      <c r="G85" s="22">
        <v>7.2532935594412615</v>
      </c>
      <c r="H85" s="22">
        <v>7.4664257601586526</v>
      </c>
      <c r="I85" s="23">
        <v>81.256049465034934</v>
      </c>
      <c r="J85" s="21">
        <v>1.6977547679934542</v>
      </c>
      <c r="K85" s="22">
        <v>1.6177963036504819</v>
      </c>
      <c r="L85" s="22">
        <v>1.7777132323364264</v>
      </c>
      <c r="M85" s="23">
        <v>18.743950534965041</v>
      </c>
    </row>
    <row r="86" spans="1:13" s="7" customFormat="1" x14ac:dyDescent="0.15">
      <c r="A86" s="132"/>
      <c r="B86" s="28">
        <v>85</v>
      </c>
      <c r="C86" s="29">
        <v>6.3935248966362517</v>
      </c>
      <c r="D86" s="30">
        <v>6.1575998133367973</v>
      </c>
      <c r="E86" s="30">
        <v>6.6294499799357061</v>
      </c>
      <c r="F86" s="29">
        <v>4.7190302808505669</v>
      </c>
      <c r="G86" s="30">
        <v>4.5211533850710488</v>
      </c>
      <c r="H86" s="30">
        <v>4.9169071766300849</v>
      </c>
      <c r="I86" s="31">
        <v>73.80952380952381</v>
      </c>
      <c r="J86" s="29">
        <v>1.674494615785685</v>
      </c>
      <c r="K86" s="30">
        <v>1.5620215218070721</v>
      </c>
      <c r="L86" s="30">
        <v>1.786967709764298</v>
      </c>
      <c r="M86" s="31">
        <v>26.190476190476193</v>
      </c>
    </row>
    <row r="87" spans="1:13" s="7" customFormat="1" x14ac:dyDescent="0.15">
      <c r="A87" s="131" t="s">
        <v>25</v>
      </c>
      <c r="B87" s="8">
        <v>65</v>
      </c>
      <c r="C87" s="9">
        <v>18.367521097292929</v>
      </c>
      <c r="D87" s="10">
        <v>17.860187660634192</v>
      </c>
      <c r="E87" s="10">
        <v>18.874854533951666</v>
      </c>
      <c r="F87" s="9">
        <v>16.830528286054918</v>
      </c>
      <c r="G87" s="10">
        <v>16.363183662194924</v>
      </c>
      <c r="H87" s="10">
        <v>17.297872909914911</v>
      </c>
      <c r="I87" s="11">
        <v>91.63200737270671</v>
      </c>
      <c r="J87" s="9">
        <v>1.5369928112380122</v>
      </c>
      <c r="K87" s="10">
        <v>1.3483259571898225</v>
      </c>
      <c r="L87" s="10">
        <v>1.725659665286202</v>
      </c>
      <c r="M87" s="11">
        <v>8.3679926272932921</v>
      </c>
    </row>
    <row r="88" spans="1:13" s="7" customFormat="1" x14ac:dyDescent="0.15">
      <c r="A88" s="140"/>
      <c r="B88" s="12">
        <v>70</v>
      </c>
      <c r="C88" s="13">
        <v>14.587903581018477</v>
      </c>
      <c r="D88" s="14">
        <v>14.12479745316447</v>
      </c>
      <c r="E88" s="14">
        <v>15.051009708872483</v>
      </c>
      <c r="F88" s="13">
        <v>13.037168402305491</v>
      </c>
      <c r="G88" s="14">
        <v>12.610073463949771</v>
      </c>
      <c r="H88" s="14">
        <v>13.464263340661212</v>
      </c>
      <c r="I88" s="15">
        <v>89.369718752934631</v>
      </c>
      <c r="J88" s="13">
        <v>1.5507351787129855</v>
      </c>
      <c r="K88" s="14">
        <v>1.3542596940701137</v>
      </c>
      <c r="L88" s="14">
        <v>1.7472106633558573</v>
      </c>
      <c r="M88" s="15">
        <v>10.630281247065374</v>
      </c>
    </row>
    <row r="89" spans="1:13" s="7" customFormat="1" x14ac:dyDescent="0.15">
      <c r="A89" s="140"/>
      <c r="B89" s="12">
        <v>75</v>
      </c>
      <c r="C89" s="13">
        <v>11.001269929167783</v>
      </c>
      <c r="D89" s="14">
        <v>10.593759302985022</v>
      </c>
      <c r="E89" s="14">
        <v>11.408780555350544</v>
      </c>
      <c r="F89" s="13">
        <v>9.4575719346276781</v>
      </c>
      <c r="G89" s="14">
        <v>9.0780515598685874</v>
      </c>
      <c r="H89" s="14">
        <v>9.8370923093867688</v>
      </c>
      <c r="I89" s="15">
        <v>85.968001835430996</v>
      </c>
      <c r="J89" s="13">
        <v>1.5436979945401081</v>
      </c>
      <c r="K89" s="14">
        <v>1.3401414428892797</v>
      </c>
      <c r="L89" s="14">
        <v>1.7472545461909366</v>
      </c>
      <c r="M89" s="15">
        <v>14.031998164569032</v>
      </c>
    </row>
    <row r="90" spans="1:13" s="7" customFormat="1" x14ac:dyDescent="0.15">
      <c r="A90" s="140"/>
      <c r="B90" s="12">
        <v>80</v>
      </c>
      <c r="C90" s="13">
        <v>8.0369663186010669</v>
      </c>
      <c r="D90" s="14">
        <v>7.7209488585921839</v>
      </c>
      <c r="E90" s="14">
        <v>8.3529837786099499</v>
      </c>
      <c r="F90" s="13">
        <v>6.4631637223591349</v>
      </c>
      <c r="G90" s="14">
        <v>6.1449518362861424</v>
      </c>
      <c r="H90" s="14">
        <v>6.7813756084321275</v>
      </c>
      <c r="I90" s="15">
        <v>80.417952074783955</v>
      </c>
      <c r="J90" s="13">
        <v>1.5738025962419329</v>
      </c>
      <c r="K90" s="14">
        <v>1.3556616119941514</v>
      </c>
      <c r="L90" s="14">
        <v>1.7919435804897144</v>
      </c>
      <c r="M90" s="15">
        <v>19.582047925216049</v>
      </c>
    </row>
    <row r="91" spans="1:13" s="7" customFormat="1" x14ac:dyDescent="0.15">
      <c r="A91" s="132"/>
      <c r="B91" s="16">
        <v>85</v>
      </c>
      <c r="C91" s="17">
        <v>5.6762052220390213</v>
      </c>
      <c r="D91" s="18">
        <v>5.1090495679989472</v>
      </c>
      <c r="E91" s="18">
        <v>6.2433608760790955</v>
      </c>
      <c r="F91" s="17">
        <v>4.1077209603671152</v>
      </c>
      <c r="G91" s="18">
        <v>3.6310150862161255</v>
      </c>
      <c r="H91" s="18">
        <v>4.584426834518105</v>
      </c>
      <c r="I91" s="19">
        <v>72.367379255740317</v>
      </c>
      <c r="J91" s="17">
        <v>1.568484261671907</v>
      </c>
      <c r="K91" s="18">
        <v>1.2797764686592679</v>
      </c>
      <c r="L91" s="18">
        <v>1.8571920546845462</v>
      </c>
      <c r="M91" s="19">
        <v>27.6326207442597</v>
      </c>
    </row>
    <row r="92" spans="1:13" s="7" customFormat="1" x14ac:dyDescent="0.15">
      <c r="A92" s="131" t="s">
        <v>26</v>
      </c>
      <c r="B92" s="20">
        <v>65</v>
      </c>
      <c r="C92" s="21">
        <v>19.063452244577078</v>
      </c>
      <c r="D92" s="22">
        <v>18.906274902803275</v>
      </c>
      <c r="E92" s="22">
        <v>19.220629586350881</v>
      </c>
      <c r="F92" s="21">
        <v>17.450399015609641</v>
      </c>
      <c r="G92" s="22">
        <v>17.300993722207629</v>
      </c>
      <c r="H92" s="22">
        <v>17.599804309011652</v>
      </c>
      <c r="I92" s="23">
        <v>91.538504105801195</v>
      </c>
      <c r="J92" s="21">
        <v>1.6130532289674371</v>
      </c>
      <c r="K92" s="22">
        <v>1.5418911901857999</v>
      </c>
      <c r="L92" s="22">
        <v>1.6842152677490743</v>
      </c>
      <c r="M92" s="23">
        <v>8.4614958941987926</v>
      </c>
    </row>
    <row r="93" spans="1:13" s="7" customFormat="1" x14ac:dyDescent="0.15">
      <c r="A93" s="140"/>
      <c r="B93" s="20">
        <v>70</v>
      </c>
      <c r="C93" s="21">
        <v>15.259846111912172</v>
      </c>
      <c r="D93" s="22">
        <v>15.114519835176875</v>
      </c>
      <c r="E93" s="22">
        <v>15.405172388647468</v>
      </c>
      <c r="F93" s="21">
        <v>13.616261147517317</v>
      </c>
      <c r="G93" s="22">
        <v>13.476372492001838</v>
      </c>
      <c r="H93" s="22">
        <v>13.756149803032796</v>
      </c>
      <c r="I93" s="23">
        <v>89.229347712020271</v>
      </c>
      <c r="J93" s="21">
        <v>1.6435849643948548</v>
      </c>
      <c r="K93" s="22">
        <v>1.5686047875080174</v>
      </c>
      <c r="L93" s="22">
        <v>1.7185651412816922</v>
      </c>
      <c r="M93" s="23">
        <v>10.770652287979734</v>
      </c>
    </row>
    <row r="94" spans="1:13" s="7" customFormat="1" x14ac:dyDescent="0.15">
      <c r="A94" s="140"/>
      <c r="B94" s="20">
        <v>75</v>
      </c>
      <c r="C94" s="21">
        <v>11.696769808305092</v>
      </c>
      <c r="D94" s="22">
        <v>11.564065517509416</v>
      </c>
      <c r="E94" s="22">
        <v>11.829474099100768</v>
      </c>
      <c r="F94" s="21">
        <v>10.041068973797708</v>
      </c>
      <c r="G94" s="22">
        <v>9.9095550143851021</v>
      </c>
      <c r="H94" s="22">
        <v>10.172582933210315</v>
      </c>
      <c r="I94" s="23">
        <v>85.844802781946001</v>
      </c>
      <c r="J94" s="21">
        <v>1.6557008345073814</v>
      </c>
      <c r="K94" s="22">
        <v>1.5752956350051412</v>
      </c>
      <c r="L94" s="22">
        <v>1.7361060340096215</v>
      </c>
      <c r="M94" s="23">
        <v>14.155197218053988</v>
      </c>
    </row>
    <row r="95" spans="1:13" s="7" customFormat="1" x14ac:dyDescent="0.15">
      <c r="A95" s="140"/>
      <c r="B95" s="20">
        <v>80</v>
      </c>
      <c r="C95" s="21">
        <v>8.5822486266552946</v>
      </c>
      <c r="D95" s="22">
        <v>8.4692777355784798</v>
      </c>
      <c r="E95" s="22">
        <v>8.6952195177321094</v>
      </c>
      <c r="F95" s="21">
        <v>6.9430501306149637</v>
      </c>
      <c r="G95" s="22">
        <v>6.8199743360975562</v>
      </c>
      <c r="H95" s="22">
        <v>7.0661259251323711</v>
      </c>
      <c r="I95" s="23">
        <v>80.900128074253132</v>
      </c>
      <c r="J95" s="21">
        <v>1.6391984960403303</v>
      </c>
      <c r="K95" s="22">
        <v>1.5495601690579019</v>
      </c>
      <c r="L95" s="22">
        <v>1.7288368230227587</v>
      </c>
      <c r="M95" s="23">
        <v>19.099871925746861</v>
      </c>
    </row>
    <row r="96" spans="1:13" s="7" customFormat="1" x14ac:dyDescent="0.15">
      <c r="A96" s="132"/>
      <c r="B96" s="20">
        <v>85</v>
      </c>
      <c r="C96" s="21">
        <v>6.0838986247108702</v>
      </c>
      <c r="D96" s="22">
        <v>5.8283875064110449</v>
      </c>
      <c r="E96" s="22">
        <v>6.3394097430106955</v>
      </c>
      <c r="F96" s="21">
        <v>4.5035428901417234</v>
      </c>
      <c r="G96" s="22">
        <v>4.2871721046708586</v>
      </c>
      <c r="H96" s="22">
        <v>4.7199136756125881</v>
      </c>
      <c r="I96" s="23">
        <v>74.023963381798609</v>
      </c>
      <c r="J96" s="21">
        <v>1.580355734569147</v>
      </c>
      <c r="K96" s="22">
        <v>1.4560666352270328</v>
      </c>
      <c r="L96" s="22">
        <v>1.7046448339112612</v>
      </c>
      <c r="M96" s="23">
        <v>25.976036618201398</v>
      </c>
    </row>
    <row r="97" spans="1:14" s="7" customFormat="1" x14ac:dyDescent="0.15">
      <c r="A97" s="131" t="s">
        <v>27</v>
      </c>
      <c r="B97" s="24">
        <v>65</v>
      </c>
      <c r="C97" s="25">
        <v>20.610564666416657</v>
      </c>
      <c r="D97" s="26">
        <v>20.398370247599477</v>
      </c>
      <c r="E97" s="26">
        <v>20.822759085233837</v>
      </c>
      <c r="F97" s="25">
        <v>18.694069481846</v>
      </c>
      <c r="G97" s="26">
        <v>18.48852203124795</v>
      </c>
      <c r="H97" s="26">
        <v>18.899616932444051</v>
      </c>
      <c r="I97" s="27">
        <v>90.701394087987126</v>
      </c>
      <c r="J97" s="25">
        <v>1.9164951845706524</v>
      </c>
      <c r="K97" s="26">
        <v>1.8078498583578662</v>
      </c>
      <c r="L97" s="26">
        <v>2.0251405107834386</v>
      </c>
      <c r="M97" s="27">
        <v>9.2986059120128566</v>
      </c>
      <c r="N97" s="32"/>
    </row>
    <row r="98" spans="1:14" s="7" customFormat="1" x14ac:dyDescent="0.15">
      <c r="A98" s="140"/>
      <c r="B98" s="20">
        <v>70</v>
      </c>
      <c r="C98" s="21">
        <v>16.635038933823644</v>
      </c>
      <c r="D98" s="22">
        <v>16.441859826631582</v>
      </c>
      <c r="E98" s="22">
        <v>16.828218041015706</v>
      </c>
      <c r="F98" s="21">
        <v>14.69884853145035</v>
      </c>
      <c r="G98" s="22">
        <v>14.507789964864655</v>
      </c>
      <c r="H98" s="22">
        <v>14.889907098036046</v>
      </c>
      <c r="I98" s="23">
        <v>88.360770238797087</v>
      </c>
      <c r="J98" s="21">
        <v>1.9361904023732965</v>
      </c>
      <c r="K98" s="22">
        <v>1.8231861371317137</v>
      </c>
      <c r="L98" s="22">
        <v>2.0491946676148793</v>
      </c>
      <c r="M98" s="23">
        <v>11.639229761202932</v>
      </c>
      <c r="N98" s="32"/>
    </row>
    <row r="99" spans="1:14" s="7" customFormat="1" x14ac:dyDescent="0.15">
      <c r="A99" s="140"/>
      <c r="B99" s="20">
        <v>75</v>
      </c>
      <c r="C99" s="21">
        <v>12.806488299789194</v>
      </c>
      <c r="D99" s="22">
        <v>12.631372836646763</v>
      </c>
      <c r="E99" s="22">
        <v>12.981603762931625</v>
      </c>
      <c r="F99" s="21">
        <v>10.863197186076679</v>
      </c>
      <c r="G99" s="22">
        <v>10.683232814451175</v>
      </c>
      <c r="H99" s="22">
        <v>11.043161557702183</v>
      </c>
      <c r="I99" s="23">
        <v>84.825729987630538</v>
      </c>
      <c r="J99" s="21">
        <v>1.9432911137125133</v>
      </c>
      <c r="K99" s="22">
        <v>1.8242080055558674</v>
      </c>
      <c r="L99" s="22">
        <v>2.0623742218691592</v>
      </c>
      <c r="M99" s="23">
        <v>15.174270012369446</v>
      </c>
      <c r="N99" s="32"/>
    </row>
    <row r="100" spans="1:14" s="7" customFormat="1" x14ac:dyDescent="0.15">
      <c r="A100" s="140"/>
      <c r="B100" s="20">
        <v>80</v>
      </c>
      <c r="C100" s="21">
        <v>9.4764057041110838</v>
      </c>
      <c r="D100" s="22">
        <v>9.3327884235446241</v>
      </c>
      <c r="E100" s="22">
        <v>9.6200229846775436</v>
      </c>
      <c r="F100" s="21">
        <v>7.5685873346779049</v>
      </c>
      <c r="G100" s="22">
        <v>7.4016104935194349</v>
      </c>
      <c r="H100" s="22">
        <v>7.7355641758363749</v>
      </c>
      <c r="I100" s="23">
        <v>79.867700592372032</v>
      </c>
      <c r="J100" s="21">
        <v>1.9078183694331774</v>
      </c>
      <c r="K100" s="22">
        <v>1.7780519196258724</v>
      </c>
      <c r="L100" s="22">
        <v>2.0375848192404824</v>
      </c>
      <c r="M100" s="23">
        <v>20.132299407627954</v>
      </c>
      <c r="N100" s="32"/>
    </row>
    <row r="101" spans="1:14" s="7" customFormat="1" x14ac:dyDescent="0.15">
      <c r="A101" s="132"/>
      <c r="B101" s="28">
        <v>85</v>
      </c>
      <c r="C101" s="29">
        <v>6.5963071084011258</v>
      </c>
      <c r="D101" s="30">
        <v>6.2281006241732007</v>
      </c>
      <c r="E101" s="30">
        <v>6.9645135926290509</v>
      </c>
      <c r="F101" s="29">
        <v>4.8001245813074132</v>
      </c>
      <c r="G101" s="30">
        <v>4.4948311647279349</v>
      </c>
      <c r="H101" s="30">
        <v>5.1054179978868914</v>
      </c>
      <c r="I101" s="31">
        <v>72.769877181641903</v>
      </c>
      <c r="J101" s="29">
        <v>1.7961825270937128</v>
      </c>
      <c r="K101" s="30">
        <v>1.618804157533827</v>
      </c>
      <c r="L101" s="30">
        <v>1.9735608966535987</v>
      </c>
      <c r="M101" s="31">
        <v>27.230122818358112</v>
      </c>
      <c r="N101" s="32"/>
    </row>
    <row r="102" spans="1:14" s="7" customFormat="1" x14ac:dyDescent="0.15">
      <c r="A102" s="131" t="s">
        <v>28</v>
      </c>
      <c r="B102" s="24">
        <v>65</v>
      </c>
      <c r="C102" s="25">
        <v>19.719998523413292</v>
      </c>
      <c r="D102" s="26">
        <v>19.520476365162974</v>
      </c>
      <c r="E102" s="26">
        <v>19.919520681663609</v>
      </c>
      <c r="F102" s="25">
        <v>18.21644997712453</v>
      </c>
      <c r="G102" s="26">
        <v>18.023028733815604</v>
      </c>
      <c r="H102" s="26">
        <v>18.409871220433455</v>
      </c>
      <c r="I102" s="27">
        <v>92.375513900248933</v>
      </c>
      <c r="J102" s="25">
        <v>1.5035485462887641</v>
      </c>
      <c r="K102" s="26">
        <v>1.4144711511087513</v>
      </c>
      <c r="L102" s="26">
        <v>1.5926259414687769</v>
      </c>
      <c r="M102" s="27">
        <v>7.6244860997510768</v>
      </c>
    </row>
    <row r="103" spans="1:14" s="7" customFormat="1" x14ac:dyDescent="0.15">
      <c r="A103" s="140"/>
      <c r="B103" s="20">
        <v>70</v>
      </c>
      <c r="C103" s="21">
        <v>15.95079871764406</v>
      </c>
      <c r="D103" s="22">
        <v>15.773738612775718</v>
      </c>
      <c r="E103" s="22">
        <v>16.127858822512405</v>
      </c>
      <c r="F103" s="21">
        <v>14.414614108097577</v>
      </c>
      <c r="G103" s="22">
        <v>14.23929620204536</v>
      </c>
      <c r="H103" s="22">
        <v>14.589932014149795</v>
      </c>
      <c r="I103" s="23">
        <v>90.369230803174617</v>
      </c>
      <c r="J103" s="21">
        <v>1.5361846095464866</v>
      </c>
      <c r="K103" s="22">
        <v>1.4424373691463099</v>
      </c>
      <c r="L103" s="22">
        <v>1.6299318499466633</v>
      </c>
      <c r="M103" s="23">
        <v>9.6307691968254101</v>
      </c>
    </row>
    <row r="104" spans="1:14" s="7" customFormat="1" x14ac:dyDescent="0.15">
      <c r="A104" s="140"/>
      <c r="B104" s="20">
        <v>75</v>
      </c>
      <c r="C104" s="21">
        <v>12.246357847669071</v>
      </c>
      <c r="D104" s="22">
        <v>12.089126845101394</v>
      </c>
      <c r="E104" s="22">
        <v>12.403588850236748</v>
      </c>
      <c r="F104" s="21">
        <v>10.718460357642924</v>
      </c>
      <c r="G104" s="22">
        <v>10.556826041108781</v>
      </c>
      <c r="H104" s="22">
        <v>10.880094674177066</v>
      </c>
      <c r="I104" s="23">
        <v>87.52365798034424</v>
      </c>
      <c r="J104" s="21">
        <v>1.5278974900261486</v>
      </c>
      <c r="K104" s="22">
        <v>1.4285330790835926</v>
      </c>
      <c r="L104" s="22">
        <v>1.6272619009687046</v>
      </c>
      <c r="M104" s="23">
        <v>12.476342019655773</v>
      </c>
    </row>
    <row r="105" spans="1:14" s="7" customFormat="1" x14ac:dyDescent="0.15">
      <c r="A105" s="140"/>
      <c r="B105" s="20">
        <v>80</v>
      </c>
      <c r="C105" s="21">
        <v>8.9898545359155637</v>
      </c>
      <c r="D105" s="22">
        <v>8.8616089470576913</v>
      </c>
      <c r="E105" s="22">
        <v>9.1181001247734361</v>
      </c>
      <c r="F105" s="21">
        <v>7.4663408073360751</v>
      </c>
      <c r="G105" s="22">
        <v>7.3177874704173798</v>
      </c>
      <c r="H105" s="22">
        <v>7.6148941442547704</v>
      </c>
      <c r="I105" s="23">
        <v>83.052965734953048</v>
      </c>
      <c r="J105" s="21">
        <v>1.5235137285794895</v>
      </c>
      <c r="K105" s="22">
        <v>1.4130519958227348</v>
      </c>
      <c r="L105" s="22">
        <v>1.6339754613362443</v>
      </c>
      <c r="M105" s="23">
        <v>16.947034265046966</v>
      </c>
    </row>
    <row r="106" spans="1:14" s="7" customFormat="1" x14ac:dyDescent="0.15">
      <c r="A106" s="132"/>
      <c r="B106" s="28">
        <v>85</v>
      </c>
      <c r="C106" s="29">
        <v>6.170601266786286</v>
      </c>
      <c r="D106" s="30">
        <v>5.8428476330906705</v>
      </c>
      <c r="E106" s="30">
        <v>6.4983549004819015</v>
      </c>
      <c r="F106" s="29">
        <v>4.6893839273032949</v>
      </c>
      <c r="G106" s="30">
        <v>4.4084799004529129</v>
      </c>
      <c r="H106" s="30">
        <v>4.9702879541536769</v>
      </c>
      <c r="I106" s="31">
        <v>75.995575221238937</v>
      </c>
      <c r="J106" s="29">
        <v>1.4812173394829915</v>
      </c>
      <c r="K106" s="30">
        <v>1.3293723276340161</v>
      </c>
      <c r="L106" s="30">
        <v>1.6330623513319669</v>
      </c>
      <c r="M106" s="31">
        <v>24.004424778761067</v>
      </c>
    </row>
    <row r="107" spans="1:14" s="7" customFormat="1" x14ac:dyDescent="0.15">
      <c r="A107" s="131" t="s">
        <v>29</v>
      </c>
      <c r="B107" s="8">
        <v>65</v>
      </c>
      <c r="C107" s="9">
        <v>20.246468529206723</v>
      </c>
      <c r="D107" s="10">
        <v>20.026200284226558</v>
      </c>
      <c r="E107" s="10">
        <v>20.466736774186888</v>
      </c>
      <c r="F107" s="9">
        <v>18.777955158852137</v>
      </c>
      <c r="G107" s="10">
        <v>18.563288208370309</v>
      </c>
      <c r="H107" s="10">
        <v>18.992622109333965</v>
      </c>
      <c r="I107" s="11">
        <v>92.746817212907189</v>
      </c>
      <c r="J107" s="9">
        <v>1.4685133703545845</v>
      </c>
      <c r="K107" s="10">
        <v>1.3697263477198662</v>
      </c>
      <c r="L107" s="10">
        <v>1.5673003929893028</v>
      </c>
      <c r="M107" s="11">
        <v>7.2531827870928085</v>
      </c>
    </row>
    <row r="108" spans="1:14" s="7" customFormat="1" x14ac:dyDescent="0.15">
      <c r="A108" s="140"/>
      <c r="B108" s="12">
        <v>70</v>
      </c>
      <c r="C108" s="13">
        <v>16.274971864683085</v>
      </c>
      <c r="D108" s="14">
        <v>16.07835018943954</v>
      </c>
      <c r="E108" s="14">
        <v>16.47159353992663</v>
      </c>
      <c r="F108" s="13">
        <v>14.791088403465185</v>
      </c>
      <c r="G108" s="14">
        <v>14.595856153859383</v>
      </c>
      <c r="H108" s="14">
        <v>14.986320653070987</v>
      </c>
      <c r="I108" s="15">
        <v>90.882420728247482</v>
      </c>
      <c r="J108" s="13">
        <v>1.4838834612178995</v>
      </c>
      <c r="K108" s="14">
        <v>1.3811117394881669</v>
      </c>
      <c r="L108" s="14">
        <v>1.5866551829476321</v>
      </c>
      <c r="M108" s="15">
        <v>9.1175792717525201</v>
      </c>
    </row>
    <row r="109" spans="1:14" s="7" customFormat="1" x14ac:dyDescent="0.15">
      <c r="A109" s="140"/>
      <c r="B109" s="12">
        <v>75</v>
      </c>
      <c r="C109" s="13">
        <v>12.448028739090674</v>
      </c>
      <c r="D109" s="14">
        <v>12.272301854200178</v>
      </c>
      <c r="E109" s="14">
        <v>12.62375562398117</v>
      </c>
      <c r="F109" s="13">
        <v>10.969123981283941</v>
      </c>
      <c r="G109" s="14">
        <v>10.788670871966907</v>
      </c>
      <c r="H109" s="14">
        <v>11.149577090600975</v>
      </c>
      <c r="I109" s="15">
        <v>88.119365814423986</v>
      </c>
      <c r="J109" s="13">
        <v>1.478904757806734</v>
      </c>
      <c r="K109" s="14">
        <v>1.3706294691115846</v>
      </c>
      <c r="L109" s="14">
        <v>1.5871800465018835</v>
      </c>
      <c r="M109" s="15">
        <v>11.880634185576017</v>
      </c>
    </row>
    <row r="110" spans="1:14" s="7" customFormat="1" x14ac:dyDescent="0.15">
      <c r="A110" s="140"/>
      <c r="B110" s="12">
        <v>80</v>
      </c>
      <c r="C110" s="13">
        <v>9.0646637799760192</v>
      </c>
      <c r="D110" s="14">
        <v>8.9201411302319187</v>
      </c>
      <c r="E110" s="14">
        <v>9.2091864297201198</v>
      </c>
      <c r="F110" s="13">
        <v>7.606827155883777</v>
      </c>
      <c r="G110" s="14">
        <v>7.4420780614142608</v>
      </c>
      <c r="H110" s="14">
        <v>7.7715762503532932</v>
      </c>
      <c r="I110" s="15">
        <v>83.917366827078283</v>
      </c>
      <c r="J110" s="13">
        <v>1.4578366240922418</v>
      </c>
      <c r="K110" s="14">
        <v>1.3391535620256245</v>
      </c>
      <c r="L110" s="14">
        <v>1.5765196861588591</v>
      </c>
      <c r="M110" s="15">
        <v>16.082633172921703</v>
      </c>
    </row>
    <row r="111" spans="1:14" s="7" customFormat="1" x14ac:dyDescent="0.15">
      <c r="A111" s="132"/>
      <c r="B111" s="16">
        <v>85</v>
      </c>
      <c r="C111" s="17">
        <v>6.1931151359733345</v>
      </c>
      <c r="D111" s="18">
        <v>5.8376842233478561</v>
      </c>
      <c r="E111" s="18">
        <v>6.548546048598813</v>
      </c>
      <c r="F111" s="17">
        <v>4.8157355452424229</v>
      </c>
      <c r="G111" s="18">
        <v>4.5074927781697491</v>
      </c>
      <c r="H111" s="18">
        <v>5.1239783123150966</v>
      </c>
      <c r="I111" s="19">
        <v>77.759502923976612</v>
      </c>
      <c r="J111" s="17">
        <v>1.3773795907309117</v>
      </c>
      <c r="K111" s="18">
        <v>1.2196589073256869</v>
      </c>
      <c r="L111" s="18">
        <v>1.5351002741361364</v>
      </c>
      <c r="M111" s="19">
        <v>22.240497076023395</v>
      </c>
    </row>
    <row r="112" spans="1:14" s="7" customFormat="1" x14ac:dyDescent="0.15">
      <c r="A112" s="131" t="s">
        <v>30</v>
      </c>
      <c r="B112" s="8">
        <v>65</v>
      </c>
      <c r="C112" s="9">
        <v>19.378188190088355</v>
      </c>
      <c r="D112" s="10">
        <v>18.971010773815951</v>
      </c>
      <c r="E112" s="10">
        <v>19.785365606360759</v>
      </c>
      <c r="F112" s="9">
        <v>17.873657781694277</v>
      </c>
      <c r="G112" s="10">
        <v>17.493468879672641</v>
      </c>
      <c r="H112" s="10">
        <v>18.253846683715913</v>
      </c>
      <c r="I112" s="11">
        <v>92.23595934957622</v>
      </c>
      <c r="J112" s="9">
        <v>1.5045304083940811</v>
      </c>
      <c r="K112" s="10">
        <v>1.3544956574186391</v>
      </c>
      <c r="L112" s="10">
        <v>1.6545651593695232</v>
      </c>
      <c r="M112" s="11">
        <v>7.7640406504237856</v>
      </c>
    </row>
    <row r="113" spans="1:13" s="7" customFormat="1" x14ac:dyDescent="0.15">
      <c r="A113" s="140"/>
      <c r="B113" s="12">
        <v>70</v>
      </c>
      <c r="C113" s="13">
        <v>15.480497078911357</v>
      </c>
      <c r="D113" s="14">
        <v>15.107520340176599</v>
      </c>
      <c r="E113" s="14">
        <v>15.853473817646115</v>
      </c>
      <c r="F113" s="13">
        <v>13.983387318760688</v>
      </c>
      <c r="G113" s="14">
        <v>13.634219002916433</v>
      </c>
      <c r="H113" s="14">
        <v>14.332555634604942</v>
      </c>
      <c r="I113" s="15">
        <v>90.329058863425388</v>
      </c>
      <c r="J113" s="13">
        <v>1.4971097601506713</v>
      </c>
      <c r="K113" s="14">
        <v>1.342241463938044</v>
      </c>
      <c r="L113" s="14">
        <v>1.6519780563632986</v>
      </c>
      <c r="M113" s="15">
        <v>9.6709411365746227</v>
      </c>
    </row>
    <row r="114" spans="1:13" s="7" customFormat="1" x14ac:dyDescent="0.15">
      <c r="A114" s="140"/>
      <c r="B114" s="12">
        <v>75</v>
      </c>
      <c r="C114" s="13">
        <v>12.03467418591363</v>
      </c>
      <c r="D114" s="14">
        <v>11.710602238812388</v>
      </c>
      <c r="E114" s="14">
        <v>12.358746133014872</v>
      </c>
      <c r="F114" s="13">
        <v>10.489079619369866</v>
      </c>
      <c r="G114" s="14">
        <v>10.179239517179088</v>
      </c>
      <c r="H114" s="14">
        <v>10.798919721560644</v>
      </c>
      <c r="I114" s="15">
        <v>87.15715487875147</v>
      </c>
      <c r="J114" s="13">
        <v>1.5455945665437649</v>
      </c>
      <c r="K114" s="14">
        <v>1.3807840388225203</v>
      </c>
      <c r="L114" s="14">
        <v>1.7104050942650095</v>
      </c>
      <c r="M114" s="15">
        <v>12.84284512124853</v>
      </c>
    </row>
    <row r="115" spans="1:13" s="7" customFormat="1" x14ac:dyDescent="0.15">
      <c r="A115" s="140"/>
      <c r="B115" s="12">
        <v>80</v>
      </c>
      <c r="C115" s="13">
        <v>8.8761063584432875</v>
      </c>
      <c r="D115" s="14">
        <v>8.6275141491508762</v>
      </c>
      <c r="E115" s="14">
        <v>9.1246985677356989</v>
      </c>
      <c r="F115" s="13">
        <v>7.3430814716375705</v>
      </c>
      <c r="G115" s="14">
        <v>7.0846904020458901</v>
      </c>
      <c r="H115" s="14">
        <v>7.601472541229251</v>
      </c>
      <c r="I115" s="15">
        <v>82.728633199089089</v>
      </c>
      <c r="J115" s="13">
        <v>1.5330248868057184</v>
      </c>
      <c r="K115" s="14">
        <v>1.3585530990245129</v>
      </c>
      <c r="L115" s="14">
        <v>1.7074966745869238</v>
      </c>
      <c r="M115" s="15">
        <v>17.271366800910933</v>
      </c>
    </row>
    <row r="116" spans="1:13" s="7" customFormat="1" x14ac:dyDescent="0.15">
      <c r="A116" s="132"/>
      <c r="B116" s="16">
        <v>85</v>
      </c>
      <c r="C116" s="17">
        <v>6.1355654781313902</v>
      </c>
      <c r="D116" s="18">
        <v>5.6599011170234323</v>
      </c>
      <c r="E116" s="18">
        <v>6.611229839239348</v>
      </c>
      <c r="F116" s="17">
        <v>4.6051665752869146</v>
      </c>
      <c r="G116" s="18">
        <v>4.1996425301787719</v>
      </c>
      <c r="H116" s="18">
        <v>5.0106906203950574</v>
      </c>
      <c r="I116" s="19">
        <v>75.056921675774134</v>
      </c>
      <c r="J116" s="17">
        <v>1.5303989028444762</v>
      </c>
      <c r="K116" s="18">
        <v>1.3044257166742173</v>
      </c>
      <c r="L116" s="18">
        <v>1.7563720890147352</v>
      </c>
      <c r="M116" s="19">
        <v>24.943078324225869</v>
      </c>
    </row>
    <row r="117" spans="1:13" s="7" customFormat="1" x14ac:dyDescent="0.15">
      <c r="A117" s="131" t="s">
        <v>31</v>
      </c>
      <c r="B117" s="8">
        <v>65</v>
      </c>
      <c r="C117" s="9">
        <v>19.38171092644783</v>
      </c>
      <c r="D117" s="10">
        <v>19.136516081832049</v>
      </c>
      <c r="E117" s="10">
        <v>19.626905771063612</v>
      </c>
      <c r="F117" s="9">
        <v>17.773080376494935</v>
      </c>
      <c r="G117" s="10">
        <v>17.535103593067632</v>
      </c>
      <c r="H117" s="10">
        <v>18.011057159922238</v>
      </c>
      <c r="I117" s="11">
        <v>91.700265492259533</v>
      </c>
      <c r="J117" s="9">
        <v>1.608630549952897</v>
      </c>
      <c r="K117" s="10">
        <v>1.4898303672300308</v>
      </c>
      <c r="L117" s="10">
        <v>1.7274307326757632</v>
      </c>
      <c r="M117" s="11">
        <v>8.2997345077404763</v>
      </c>
    </row>
    <row r="118" spans="1:13" s="7" customFormat="1" x14ac:dyDescent="0.15">
      <c r="A118" s="140"/>
      <c r="B118" s="12">
        <v>70</v>
      </c>
      <c r="C118" s="13">
        <v>15.444908095562599</v>
      </c>
      <c r="D118" s="14">
        <v>15.222181238886098</v>
      </c>
      <c r="E118" s="14">
        <v>15.667634952239101</v>
      </c>
      <c r="F118" s="13">
        <v>13.822210520481832</v>
      </c>
      <c r="G118" s="14">
        <v>13.601885373684985</v>
      </c>
      <c r="H118" s="14">
        <v>14.042535667278679</v>
      </c>
      <c r="I118" s="15">
        <v>89.493640460398865</v>
      </c>
      <c r="J118" s="13">
        <v>1.6226975750807673</v>
      </c>
      <c r="K118" s="14">
        <v>1.4985768065628779</v>
      </c>
      <c r="L118" s="14">
        <v>1.7468183435986566</v>
      </c>
      <c r="M118" s="15">
        <v>10.506359539601123</v>
      </c>
    </row>
    <row r="119" spans="1:13" s="7" customFormat="1" x14ac:dyDescent="0.15">
      <c r="A119" s="140"/>
      <c r="B119" s="12">
        <v>75</v>
      </c>
      <c r="C119" s="13">
        <v>11.763758556367289</v>
      </c>
      <c r="D119" s="14">
        <v>11.562403759934067</v>
      </c>
      <c r="E119" s="14">
        <v>11.965113352800511</v>
      </c>
      <c r="F119" s="13">
        <v>10.168146971033222</v>
      </c>
      <c r="G119" s="14">
        <v>9.9616377014696571</v>
      </c>
      <c r="H119" s="14">
        <v>10.374656240596787</v>
      </c>
      <c r="I119" s="15">
        <v>86.436209331494467</v>
      </c>
      <c r="J119" s="13">
        <v>1.5956115853340667</v>
      </c>
      <c r="K119" s="14">
        <v>1.4636289418417585</v>
      </c>
      <c r="L119" s="14">
        <v>1.7275942288263748</v>
      </c>
      <c r="M119" s="15">
        <v>13.563790668505526</v>
      </c>
    </row>
    <row r="120" spans="1:13" s="7" customFormat="1" x14ac:dyDescent="0.15">
      <c r="A120" s="140"/>
      <c r="B120" s="12">
        <v>80</v>
      </c>
      <c r="C120" s="13">
        <v>8.577762263984507</v>
      </c>
      <c r="D120" s="14">
        <v>8.4071519507497001</v>
      </c>
      <c r="E120" s="14">
        <v>8.7483725772193139</v>
      </c>
      <c r="F120" s="13">
        <v>6.9720819974656703</v>
      </c>
      <c r="G120" s="14">
        <v>6.7757130144342765</v>
      </c>
      <c r="H120" s="14">
        <v>7.168450980497064</v>
      </c>
      <c r="I120" s="15">
        <v>81.280895679976879</v>
      </c>
      <c r="J120" s="13">
        <v>1.6056802665188354</v>
      </c>
      <c r="K120" s="14">
        <v>1.4567056440499107</v>
      </c>
      <c r="L120" s="14">
        <v>1.7546548889877602</v>
      </c>
      <c r="M120" s="15">
        <v>18.719104320023103</v>
      </c>
    </row>
    <row r="121" spans="1:13" s="7" customFormat="1" x14ac:dyDescent="0.15">
      <c r="A121" s="132"/>
      <c r="B121" s="16">
        <v>85</v>
      </c>
      <c r="C121" s="17">
        <v>5.8953831531317329</v>
      </c>
      <c r="D121" s="18">
        <v>5.4758800679654742</v>
      </c>
      <c r="E121" s="18">
        <v>6.3148862382979916</v>
      </c>
      <c r="F121" s="17">
        <v>4.361478449270848</v>
      </c>
      <c r="G121" s="18">
        <v>4.0040735183904621</v>
      </c>
      <c r="H121" s="18">
        <v>4.718883380151234</v>
      </c>
      <c r="I121" s="19">
        <v>73.981255093724528</v>
      </c>
      <c r="J121" s="17">
        <v>1.5339047038608846</v>
      </c>
      <c r="K121" s="18">
        <v>1.3257401108313525</v>
      </c>
      <c r="L121" s="18">
        <v>1.7420692968904168</v>
      </c>
      <c r="M121" s="19">
        <v>26.018744906275465</v>
      </c>
    </row>
    <row r="122" spans="1:13" s="7" customFormat="1" x14ac:dyDescent="0.15">
      <c r="A122" s="131" t="s">
        <v>32</v>
      </c>
      <c r="B122" s="8">
        <v>65</v>
      </c>
      <c r="C122" s="9">
        <v>18.785937160142481</v>
      </c>
      <c r="D122" s="10">
        <v>18.516127669359985</v>
      </c>
      <c r="E122" s="10">
        <v>19.055746650924977</v>
      </c>
      <c r="F122" s="9">
        <v>17.275350725272951</v>
      </c>
      <c r="G122" s="10">
        <v>17.02203358270134</v>
      </c>
      <c r="H122" s="10">
        <v>17.528667867844561</v>
      </c>
      <c r="I122" s="11">
        <v>91.958950879094317</v>
      </c>
      <c r="J122" s="9">
        <v>1.5105864348695335</v>
      </c>
      <c r="K122" s="10">
        <v>1.4000888828127154</v>
      </c>
      <c r="L122" s="10">
        <v>1.6210839869263516</v>
      </c>
      <c r="M122" s="11">
        <v>8.0410491209056971</v>
      </c>
    </row>
    <row r="123" spans="1:13" s="7" customFormat="1" x14ac:dyDescent="0.15">
      <c r="A123" s="140"/>
      <c r="B123" s="12">
        <v>70</v>
      </c>
      <c r="C123" s="13">
        <v>14.980475182662868</v>
      </c>
      <c r="D123" s="14">
        <v>14.734650475075055</v>
      </c>
      <c r="E123" s="14">
        <v>15.226299890250681</v>
      </c>
      <c r="F123" s="13">
        <v>13.441104220238104</v>
      </c>
      <c r="G123" s="14">
        <v>13.208456595100914</v>
      </c>
      <c r="H123" s="14">
        <v>13.673751845375294</v>
      </c>
      <c r="I123" s="15">
        <v>89.724151312594529</v>
      </c>
      <c r="J123" s="13">
        <v>1.539370962424766</v>
      </c>
      <c r="K123" s="14">
        <v>1.4234145111693051</v>
      </c>
      <c r="L123" s="14">
        <v>1.655327413680227</v>
      </c>
      <c r="M123" s="15">
        <v>10.27584868740548</v>
      </c>
    </row>
    <row r="124" spans="1:13" s="7" customFormat="1" x14ac:dyDescent="0.15">
      <c r="A124" s="140"/>
      <c r="B124" s="12">
        <v>75</v>
      </c>
      <c r="C124" s="13">
        <v>11.26329558575199</v>
      </c>
      <c r="D124" s="14">
        <v>11.041567000889485</v>
      </c>
      <c r="E124" s="14">
        <v>11.485024170614496</v>
      </c>
      <c r="F124" s="13">
        <v>9.7143694991791243</v>
      </c>
      <c r="G124" s="14">
        <v>9.5002035403862504</v>
      </c>
      <c r="H124" s="14">
        <v>9.9285354579719982</v>
      </c>
      <c r="I124" s="15">
        <v>86.248020619007377</v>
      </c>
      <c r="J124" s="13">
        <v>1.5489260865728662</v>
      </c>
      <c r="K124" s="14">
        <v>1.4266007763274449</v>
      </c>
      <c r="L124" s="14">
        <v>1.6712513968182876</v>
      </c>
      <c r="M124" s="15">
        <v>13.751979380992625</v>
      </c>
    </row>
    <row r="125" spans="1:13" s="7" customFormat="1" x14ac:dyDescent="0.15">
      <c r="A125" s="140"/>
      <c r="B125" s="12">
        <v>80</v>
      </c>
      <c r="C125" s="13">
        <v>8.1378827808005987</v>
      </c>
      <c r="D125" s="14">
        <v>7.9550979982869219</v>
      </c>
      <c r="E125" s="14">
        <v>8.3206675633142755</v>
      </c>
      <c r="F125" s="13">
        <v>6.6497315407806257</v>
      </c>
      <c r="G125" s="14">
        <v>6.4590847855888143</v>
      </c>
      <c r="H125" s="14">
        <v>6.8403782959724371</v>
      </c>
      <c r="I125" s="15">
        <v>81.713287348757191</v>
      </c>
      <c r="J125" s="13">
        <v>1.4881512400199719</v>
      </c>
      <c r="K125" s="14">
        <v>1.3557336682877827</v>
      </c>
      <c r="L125" s="14">
        <v>1.6205688117521611</v>
      </c>
      <c r="M125" s="15">
        <v>18.286712651242791</v>
      </c>
    </row>
    <row r="126" spans="1:13" s="7" customFormat="1" x14ac:dyDescent="0.15">
      <c r="A126" s="132"/>
      <c r="B126" s="16">
        <v>85</v>
      </c>
      <c r="C126" s="17">
        <v>5.5740444011104957</v>
      </c>
      <c r="D126" s="18">
        <v>5.2260941049307048</v>
      </c>
      <c r="E126" s="18">
        <v>5.9219946972902866</v>
      </c>
      <c r="F126" s="17">
        <v>4.0962411235960019</v>
      </c>
      <c r="G126" s="18">
        <v>3.7998802491480008</v>
      </c>
      <c r="H126" s="18">
        <v>4.392601998044003</v>
      </c>
      <c r="I126" s="19">
        <v>73.487773487773495</v>
      </c>
      <c r="J126" s="17">
        <v>1.4778032775144945</v>
      </c>
      <c r="K126" s="18">
        <v>1.3018579707051823</v>
      </c>
      <c r="L126" s="18">
        <v>1.6537485843238067</v>
      </c>
      <c r="M126" s="19">
        <v>26.512226512226515</v>
      </c>
    </row>
    <row r="127" spans="1:13" s="7" customFormat="1" x14ac:dyDescent="0.15">
      <c r="A127" s="131" t="s">
        <v>33</v>
      </c>
      <c r="B127" s="8">
        <v>65</v>
      </c>
      <c r="C127" s="9">
        <v>18.552068186068219</v>
      </c>
      <c r="D127" s="10">
        <v>18.209970361387658</v>
      </c>
      <c r="E127" s="10">
        <v>18.89416601074878</v>
      </c>
      <c r="F127" s="9">
        <v>16.851293651063177</v>
      </c>
      <c r="G127" s="10">
        <v>16.535483674861688</v>
      </c>
      <c r="H127" s="10">
        <v>17.167103627264666</v>
      </c>
      <c r="I127" s="11">
        <v>90.832426239774989</v>
      </c>
      <c r="J127" s="9">
        <v>1.7007745350050434</v>
      </c>
      <c r="K127" s="10">
        <v>1.5611575932508963</v>
      </c>
      <c r="L127" s="10">
        <v>1.8403914767591905</v>
      </c>
      <c r="M127" s="11">
        <v>9.167573760225018</v>
      </c>
    </row>
    <row r="128" spans="1:13" s="7" customFormat="1" x14ac:dyDescent="0.15">
      <c r="A128" s="140"/>
      <c r="B128" s="12">
        <v>70</v>
      </c>
      <c r="C128" s="13">
        <v>14.815395304799473</v>
      </c>
      <c r="D128" s="14">
        <v>14.503606501487409</v>
      </c>
      <c r="E128" s="14">
        <v>15.127184108111537</v>
      </c>
      <c r="F128" s="13">
        <v>13.087591358750657</v>
      </c>
      <c r="G128" s="14">
        <v>12.798006467400427</v>
      </c>
      <c r="H128" s="14">
        <v>13.377176250100888</v>
      </c>
      <c r="I128" s="15">
        <v>88.337780325786568</v>
      </c>
      <c r="J128" s="13">
        <v>1.7278039460488157</v>
      </c>
      <c r="K128" s="14">
        <v>1.581496017262513</v>
      </c>
      <c r="L128" s="14">
        <v>1.8741118748351184</v>
      </c>
      <c r="M128" s="15">
        <v>11.662219674213421</v>
      </c>
    </row>
    <row r="129" spans="1:13" s="7" customFormat="1" x14ac:dyDescent="0.15">
      <c r="A129" s="140"/>
      <c r="B129" s="12">
        <v>75</v>
      </c>
      <c r="C129" s="13">
        <v>11.353834118098785</v>
      </c>
      <c r="D129" s="14">
        <v>11.082050138739781</v>
      </c>
      <c r="E129" s="14">
        <v>11.625618097457789</v>
      </c>
      <c r="F129" s="13">
        <v>9.5961074653496699</v>
      </c>
      <c r="G129" s="14">
        <v>9.3371916244677617</v>
      </c>
      <c r="H129" s="14">
        <v>9.855023306231578</v>
      </c>
      <c r="I129" s="15">
        <v>84.518651281445273</v>
      </c>
      <c r="J129" s="13">
        <v>1.757726652749114</v>
      </c>
      <c r="K129" s="14">
        <v>1.6028572633342379</v>
      </c>
      <c r="L129" s="14">
        <v>1.91259604216399</v>
      </c>
      <c r="M129" s="15">
        <v>15.481348718554713</v>
      </c>
    </row>
    <row r="130" spans="1:13" s="7" customFormat="1" x14ac:dyDescent="0.15">
      <c r="A130" s="140"/>
      <c r="B130" s="12">
        <v>80</v>
      </c>
      <c r="C130" s="13">
        <v>8.2360157023878973</v>
      </c>
      <c r="D130" s="14">
        <v>8.0184828136334154</v>
      </c>
      <c r="E130" s="14">
        <v>8.4535485911423791</v>
      </c>
      <c r="F130" s="13">
        <v>6.4820650105459086</v>
      </c>
      <c r="G130" s="14">
        <v>6.2540121066995118</v>
      </c>
      <c r="H130" s="14">
        <v>6.7101179143923053</v>
      </c>
      <c r="I130" s="15">
        <v>78.703893299602868</v>
      </c>
      <c r="J130" s="13">
        <v>1.7539506918419885</v>
      </c>
      <c r="K130" s="14">
        <v>1.587128175539082</v>
      </c>
      <c r="L130" s="14">
        <v>1.9207732081448949</v>
      </c>
      <c r="M130" s="15">
        <v>21.296106700397129</v>
      </c>
    </row>
    <row r="131" spans="1:13" s="7" customFormat="1" x14ac:dyDescent="0.15">
      <c r="A131" s="132"/>
      <c r="B131" s="16">
        <v>85</v>
      </c>
      <c r="C131" s="17">
        <v>5.7745946441527787</v>
      </c>
      <c r="D131" s="18">
        <v>5.3487230700549651</v>
      </c>
      <c r="E131" s="18">
        <v>6.2004662182505923</v>
      </c>
      <c r="F131" s="17">
        <v>4.1292691586724661</v>
      </c>
      <c r="G131" s="18">
        <v>3.7724025877949794</v>
      </c>
      <c r="H131" s="18">
        <v>4.4861357295499529</v>
      </c>
      <c r="I131" s="19">
        <v>71.507515473032697</v>
      </c>
      <c r="J131" s="17">
        <v>1.6453254854803121</v>
      </c>
      <c r="K131" s="18">
        <v>1.423201980835193</v>
      </c>
      <c r="L131" s="18">
        <v>1.8674489901254312</v>
      </c>
      <c r="M131" s="19">
        <v>28.492484526967289</v>
      </c>
    </row>
    <row r="132" spans="1:13" s="7" customFormat="1" x14ac:dyDescent="0.15">
      <c r="A132" s="131" t="s">
        <v>34</v>
      </c>
      <c r="B132" s="24">
        <v>65</v>
      </c>
      <c r="C132" s="25">
        <v>20.066290702619579</v>
      </c>
      <c r="D132" s="26">
        <v>19.79681909728944</v>
      </c>
      <c r="E132" s="26">
        <v>20.335762307949718</v>
      </c>
      <c r="F132" s="25">
        <v>18.611067958349803</v>
      </c>
      <c r="G132" s="26">
        <v>18.346832646917616</v>
      </c>
      <c r="H132" s="26">
        <v>18.875303269781991</v>
      </c>
      <c r="I132" s="27">
        <v>92.747923540847538</v>
      </c>
      <c r="J132" s="25">
        <v>1.4552227442697752</v>
      </c>
      <c r="K132" s="26">
        <v>1.3245599802614454</v>
      </c>
      <c r="L132" s="26">
        <v>1.5858855082781049</v>
      </c>
      <c r="M132" s="27">
        <v>7.2520764591524696</v>
      </c>
    </row>
    <row r="133" spans="1:13" s="7" customFormat="1" x14ac:dyDescent="0.15">
      <c r="A133" s="140"/>
      <c r="B133" s="20">
        <v>70</v>
      </c>
      <c r="C133" s="21">
        <v>16.038529394763113</v>
      </c>
      <c r="D133" s="22">
        <v>15.782984162750445</v>
      </c>
      <c r="E133" s="22">
        <v>16.294074626775782</v>
      </c>
      <c r="F133" s="21">
        <v>14.560766389478747</v>
      </c>
      <c r="G133" s="22">
        <v>14.306979555803617</v>
      </c>
      <c r="H133" s="22">
        <v>14.814553223153878</v>
      </c>
      <c r="I133" s="23">
        <v>90.786168925394833</v>
      </c>
      <c r="J133" s="21">
        <v>1.4777630052843664</v>
      </c>
      <c r="K133" s="22">
        <v>1.3410476751570695</v>
      </c>
      <c r="L133" s="22">
        <v>1.6144783354116634</v>
      </c>
      <c r="M133" s="23">
        <v>9.2138310746051584</v>
      </c>
    </row>
    <row r="134" spans="1:13" s="7" customFormat="1" x14ac:dyDescent="0.15">
      <c r="A134" s="140"/>
      <c r="B134" s="20">
        <v>75</v>
      </c>
      <c r="C134" s="21">
        <v>12.375719723144417</v>
      </c>
      <c r="D134" s="22">
        <v>12.139308020258531</v>
      </c>
      <c r="E134" s="22">
        <v>12.612131426030304</v>
      </c>
      <c r="F134" s="21">
        <v>10.881056707037581</v>
      </c>
      <c r="G134" s="22">
        <v>10.638928147577541</v>
      </c>
      <c r="H134" s="22">
        <v>11.123185266497622</v>
      </c>
      <c r="I134" s="23">
        <v>87.922617435238166</v>
      </c>
      <c r="J134" s="21">
        <v>1.4946630161068346</v>
      </c>
      <c r="K134" s="22">
        <v>1.3478402787317645</v>
      </c>
      <c r="L134" s="22">
        <v>1.6414857534819047</v>
      </c>
      <c r="M134" s="23">
        <v>12.077382564761828</v>
      </c>
    </row>
    <row r="135" spans="1:13" s="7" customFormat="1" x14ac:dyDescent="0.15">
      <c r="A135" s="140"/>
      <c r="B135" s="20">
        <v>80</v>
      </c>
      <c r="C135" s="21">
        <v>9.1678817012859071</v>
      </c>
      <c r="D135" s="22">
        <v>8.9672287699632438</v>
      </c>
      <c r="E135" s="22">
        <v>9.3685346326085703</v>
      </c>
      <c r="F135" s="21">
        <v>7.6450773649165908</v>
      </c>
      <c r="G135" s="22">
        <v>7.4171029242906084</v>
      </c>
      <c r="H135" s="22">
        <v>7.8730518055425733</v>
      </c>
      <c r="I135" s="23">
        <v>83.389790728258149</v>
      </c>
      <c r="J135" s="21">
        <v>1.5228043363693169</v>
      </c>
      <c r="K135" s="22">
        <v>1.3575247782142914</v>
      </c>
      <c r="L135" s="22">
        <v>1.6880838945243424</v>
      </c>
      <c r="M135" s="23">
        <v>16.610209271741859</v>
      </c>
    </row>
    <row r="136" spans="1:13" s="7" customFormat="1" x14ac:dyDescent="0.15">
      <c r="A136" s="132"/>
      <c r="B136" s="28">
        <v>85</v>
      </c>
      <c r="C136" s="29">
        <v>6.5369512091790876</v>
      </c>
      <c r="D136" s="30">
        <v>6.0132602677703924</v>
      </c>
      <c r="E136" s="30">
        <v>7.0606421505877828</v>
      </c>
      <c r="F136" s="29">
        <v>5.0419991811985954</v>
      </c>
      <c r="G136" s="30">
        <v>4.5926438947736274</v>
      </c>
      <c r="H136" s="30">
        <v>5.4913544676235633</v>
      </c>
      <c r="I136" s="31">
        <v>77.130745203034351</v>
      </c>
      <c r="J136" s="29">
        <v>1.4949520279804918</v>
      </c>
      <c r="K136" s="30">
        <v>1.2645028121002841</v>
      </c>
      <c r="L136" s="30">
        <v>1.7254012438606994</v>
      </c>
      <c r="M136" s="31">
        <v>22.869254796965638</v>
      </c>
    </row>
    <row r="137" spans="1:13" s="7" customFormat="1" x14ac:dyDescent="0.15">
      <c r="A137" s="131" t="s">
        <v>35</v>
      </c>
      <c r="B137" s="8">
        <v>65</v>
      </c>
      <c r="C137" s="9">
        <v>19.769655775897355</v>
      </c>
      <c r="D137" s="10">
        <v>19.510675739099181</v>
      </c>
      <c r="E137" s="10">
        <v>20.02863581269553</v>
      </c>
      <c r="F137" s="9">
        <v>18.397625169570482</v>
      </c>
      <c r="G137" s="10">
        <v>18.143617197612361</v>
      </c>
      <c r="H137" s="10">
        <v>18.651633141528603</v>
      </c>
      <c r="I137" s="11">
        <v>93.059916561624618</v>
      </c>
      <c r="J137" s="9">
        <v>1.3720306063268735</v>
      </c>
      <c r="K137" s="10">
        <v>1.2526593914193329</v>
      </c>
      <c r="L137" s="10">
        <v>1.491401821234414</v>
      </c>
      <c r="M137" s="11">
        <v>6.9400834383753773</v>
      </c>
    </row>
    <row r="138" spans="1:13" s="7" customFormat="1" x14ac:dyDescent="0.15">
      <c r="A138" s="140"/>
      <c r="B138" s="12">
        <v>70</v>
      </c>
      <c r="C138" s="13">
        <v>15.748377662337047</v>
      </c>
      <c r="D138" s="14">
        <v>15.514723151579423</v>
      </c>
      <c r="E138" s="14">
        <v>15.982032173094671</v>
      </c>
      <c r="F138" s="13">
        <v>14.36190032804725</v>
      </c>
      <c r="G138" s="14">
        <v>14.128536943887344</v>
      </c>
      <c r="H138" s="14">
        <v>14.595263712207156</v>
      </c>
      <c r="I138" s="15">
        <v>91.196062451527183</v>
      </c>
      <c r="J138" s="13">
        <v>1.3864773342897965</v>
      </c>
      <c r="K138" s="14">
        <v>1.2621663229972291</v>
      </c>
      <c r="L138" s="14">
        <v>1.5107883455823639</v>
      </c>
      <c r="M138" s="15">
        <v>8.8039375484728133</v>
      </c>
    </row>
    <row r="139" spans="1:13" s="7" customFormat="1" x14ac:dyDescent="0.15">
      <c r="A139" s="140"/>
      <c r="B139" s="12">
        <v>75</v>
      </c>
      <c r="C139" s="13">
        <v>11.968018079765438</v>
      </c>
      <c r="D139" s="14">
        <v>11.755694848777104</v>
      </c>
      <c r="E139" s="14">
        <v>12.180341310753771</v>
      </c>
      <c r="F139" s="13">
        <v>10.580064004179313</v>
      </c>
      <c r="G139" s="14">
        <v>10.360881043450805</v>
      </c>
      <c r="H139" s="14">
        <v>10.799246964907821</v>
      </c>
      <c r="I139" s="15">
        <v>88.402807663427865</v>
      </c>
      <c r="J139" s="13">
        <v>1.3879540755861237</v>
      </c>
      <c r="K139" s="14">
        <v>1.255590824145659</v>
      </c>
      <c r="L139" s="14">
        <v>1.5203173270265884</v>
      </c>
      <c r="M139" s="15">
        <v>11.597192336572125</v>
      </c>
    </row>
    <row r="140" spans="1:13" s="7" customFormat="1" x14ac:dyDescent="0.15">
      <c r="A140" s="140"/>
      <c r="B140" s="12">
        <v>80</v>
      </c>
      <c r="C140" s="13">
        <v>8.6573879073144848</v>
      </c>
      <c r="D140" s="14">
        <v>8.4766348033309153</v>
      </c>
      <c r="E140" s="14">
        <v>8.8381410112980543</v>
      </c>
      <c r="F140" s="13">
        <v>7.2951899857350888</v>
      </c>
      <c r="G140" s="14">
        <v>7.0895522887852955</v>
      </c>
      <c r="H140" s="14">
        <v>7.5008276826848821</v>
      </c>
      <c r="I140" s="15">
        <v>84.265485892938941</v>
      </c>
      <c r="J140" s="13">
        <v>1.3621979215793965</v>
      </c>
      <c r="K140" s="14">
        <v>1.2145830791975589</v>
      </c>
      <c r="L140" s="14">
        <v>1.509812763961234</v>
      </c>
      <c r="M140" s="15">
        <v>15.734514107061065</v>
      </c>
    </row>
    <row r="141" spans="1:13" s="7" customFormat="1" x14ac:dyDescent="0.15">
      <c r="A141" s="132"/>
      <c r="B141" s="16">
        <v>85</v>
      </c>
      <c r="C141" s="17">
        <v>5.8640113623709045</v>
      </c>
      <c r="D141" s="18">
        <v>5.4289891011973044</v>
      </c>
      <c r="E141" s="18">
        <v>6.2990336235445046</v>
      </c>
      <c r="F141" s="17">
        <v>4.5462849744326759</v>
      </c>
      <c r="G141" s="18">
        <v>4.1666662558036522</v>
      </c>
      <c r="H141" s="18">
        <v>4.9259036930616995</v>
      </c>
      <c r="I141" s="19">
        <v>77.528583992963945</v>
      </c>
      <c r="J141" s="17">
        <v>1.3177263879382286</v>
      </c>
      <c r="K141" s="18">
        <v>1.1179320384287614</v>
      </c>
      <c r="L141" s="18">
        <v>1.5175207374476958</v>
      </c>
      <c r="M141" s="19">
        <v>22.471416007036058</v>
      </c>
    </row>
    <row r="142" spans="1:13" s="7" customFormat="1" x14ac:dyDescent="0.15">
      <c r="A142" s="131" t="s">
        <v>36</v>
      </c>
      <c r="B142" s="8">
        <v>65</v>
      </c>
      <c r="C142" s="9">
        <v>19.228084440791321</v>
      </c>
      <c r="D142" s="10">
        <v>18.897965085609378</v>
      </c>
      <c r="E142" s="10">
        <v>19.558203795973263</v>
      </c>
      <c r="F142" s="9">
        <v>17.841850477127291</v>
      </c>
      <c r="G142" s="10">
        <v>17.524704017464465</v>
      </c>
      <c r="H142" s="10">
        <v>18.158996936790118</v>
      </c>
      <c r="I142" s="11">
        <v>92.790576888027331</v>
      </c>
      <c r="J142" s="9">
        <v>1.3862339636640268</v>
      </c>
      <c r="K142" s="10">
        <v>1.2402250914113429</v>
      </c>
      <c r="L142" s="10">
        <v>1.5322428359167108</v>
      </c>
      <c r="M142" s="11">
        <v>7.2094231119726517</v>
      </c>
    </row>
    <row r="143" spans="1:13" s="7" customFormat="1" x14ac:dyDescent="0.15">
      <c r="A143" s="140"/>
      <c r="B143" s="12">
        <v>70</v>
      </c>
      <c r="C143" s="13">
        <v>15.309311263300128</v>
      </c>
      <c r="D143" s="14">
        <v>15.003719488440412</v>
      </c>
      <c r="E143" s="14">
        <v>15.614903038159843</v>
      </c>
      <c r="F143" s="13">
        <v>13.889252461036193</v>
      </c>
      <c r="G143" s="14">
        <v>13.592280987159489</v>
      </c>
      <c r="H143" s="14">
        <v>14.186223934912897</v>
      </c>
      <c r="I143" s="15">
        <v>90.724214970609836</v>
      </c>
      <c r="J143" s="13">
        <v>1.4200588022639364</v>
      </c>
      <c r="K143" s="14">
        <v>1.2665471008241957</v>
      </c>
      <c r="L143" s="14">
        <v>1.5735705037036771</v>
      </c>
      <c r="M143" s="15">
        <v>9.2757850293901711</v>
      </c>
    </row>
    <row r="144" spans="1:13" s="7" customFormat="1" x14ac:dyDescent="0.15">
      <c r="A144" s="140"/>
      <c r="B144" s="12">
        <v>75</v>
      </c>
      <c r="C144" s="13">
        <v>11.578931243629512</v>
      </c>
      <c r="D144" s="14">
        <v>11.300427975471788</v>
      </c>
      <c r="E144" s="14">
        <v>11.857434511787236</v>
      </c>
      <c r="F144" s="13">
        <v>10.15360641344747</v>
      </c>
      <c r="G144" s="14">
        <v>9.8760538732410339</v>
      </c>
      <c r="H144" s="14">
        <v>10.431158953653906</v>
      </c>
      <c r="I144" s="15">
        <v>87.690359324257784</v>
      </c>
      <c r="J144" s="13">
        <v>1.4253248301820398</v>
      </c>
      <c r="K144" s="14">
        <v>1.2618777143099555</v>
      </c>
      <c r="L144" s="14">
        <v>1.5887719460541241</v>
      </c>
      <c r="M144" s="15">
        <v>12.309640675742193</v>
      </c>
    </row>
    <row r="145" spans="1:13" s="7" customFormat="1" x14ac:dyDescent="0.15">
      <c r="A145" s="140"/>
      <c r="B145" s="12">
        <v>80</v>
      </c>
      <c r="C145" s="13">
        <v>8.2177026495257692</v>
      </c>
      <c r="D145" s="14">
        <v>7.9859973978344128</v>
      </c>
      <c r="E145" s="14">
        <v>8.4494079012171266</v>
      </c>
      <c r="F145" s="13">
        <v>6.7731243352481769</v>
      </c>
      <c r="G145" s="14">
        <v>6.5197530926887186</v>
      </c>
      <c r="H145" s="14">
        <v>7.0264955778076352</v>
      </c>
      <c r="I145" s="15">
        <v>82.421141578285798</v>
      </c>
      <c r="J145" s="13">
        <v>1.4445783142775903</v>
      </c>
      <c r="K145" s="14">
        <v>1.2641564536643275</v>
      </c>
      <c r="L145" s="14">
        <v>1.6250001748908531</v>
      </c>
      <c r="M145" s="15">
        <v>17.578858421714184</v>
      </c>
    </row>
    <row r="146" spans="1:13" s="7" customFormat="1" x14ac:dyDescent="0.15">
      <c r="A146" s="132"/>
      <c r="B146" s="16">
        <v>85</v>
      </c>
      <c r="C146" s="17">
        <v>5.4360926564085954</v>
      </c>
      <c r="D146" s="18">
        <v>4.9686623438906121</v>
      </c>
      <c r="E146" s="18">
        <v>5.9035229689265787</v>
      </c>
      <c r="F146" s="17">
        <v>4.1026282937065517</v>
      </c>
      <c r="G146" s="18">
        <v>3.69601461962126</v>
      </c>
      <c r="H146" s="18">
        <v>4.5092419677918434</v>
      </c>
      <c r="I146" s="19">
        <v>75.470168612191955</v>
      </c>
      <c r="J146" s="17">
        <v>1.3334643627020437</v>
      </c>
      <c r="K146" s="18">
        <v>1.1010109731694668</v>
      </c>
      <c r="L146" s="18">
        <v>1.5659177522346206</v>
      </c>
      <c r="M146" s="19">
        <v>24.529831387808045</v>
      </c>
    </row>
    <row r="147" spans="1:13" s="7" customFormat="1" x14ac:dyDescent="0.15">
      <c r="A147" s="131" t="s">
        <v>37</v>
      </c>
      <c r="B147" s="8">
        <v>65</v>
      </c>
      <c r="C147" s="9">
        <v>18.192744415296012</v>
      </c>
      <c r="D147" s="10">
        <v>17.889122461007577</v>
      </c>
      <c r="E147" s="10">
        <v>18.496366369584447</v>
      </c>
      <c r="F147" s="9">
        <v>16.741809168520081</v>
      </c>
      <c r="G147" s="10">
        <v>16.453511481412963</v>
      </c>
      <c r="H147" s="10">
        <v>17.030106855627199</v>
      </c>
      <c r="I147" s="11">
        <v>92.024648872898922</v>
      </c>
      <c r="J147" s="9">
        <v>1.4509352467759313</v>
      </c>
      <c r="K147" s="10">
        <v>1.3199812147299481</v>
      </c>
      <c r="L147" s="10">
        <v>1.5818892788219145</v>
      </c>
      <c r="M147" s="11">
        <v>7.9753511271010904</v>
      </c>
    </row>
    <row r="148" spans="1:13" s="7" customFormat="1" x14ac:dyDescent="0.15">
      <c r="A148" s="140"/>
      <c r="B148" s="12">
        <v>70</v>
      </c>
      <c r="C148" s="13">
        <v>14.470218581373551</v>
      </c>
      <c r="D148" s="14">
        <v>14.184431924381727</v>
      </c>
      <c r="E148" s="14">
        <v>14.756005238365375</v>
      </c>
      <c r="F148" s="13">
        <v>12.995196542870397</v>
      </c>
      <c r="G148" s="14">
        <v>12.721247341729276</v>
      </c>
      <c r="H148" s="14">
        <v>13.269145744011519</v>
      </c>
      <c r="I148" s="15">
        <v>89.806497875561874</v>
      </c>
      <c r="J148" s="13">
        <v>1.4750220385031523</v>
      </c>
      <c r="K148" s="14">
        <v>1.3359706867360015</v>
      </c>
      <c r="L148" s="14">
        <v>1.6140733902703031</v>
      </c>
      <c r="M148" s="15">
        <v>10.193502124438119</v>
      </c>
    </row>
    <row r="149" spans="1:13" s="7" customFormat="1" x14ac:dyDescent="0.15">
      <c r="A149" s="140"/>
      <c r="B149" s="12">
        <v>75</v>
      </c>
      <c r="C149" s="13">
        <v>10.976227141475331</v>
      </c>
      <c r="D149" s="14">
        <v>10.711561944351031</v>
      </c>
      <c r="E149" s="14">
        <v>11.240892338599631</v>
      </c>
      <c r="F149" s="13">
        <v>9.5117156583550724</v>
      </c>
      <c r="G149" s="14">
        <v>9.2522199165695707</v>
      </c>
      <c r="H149" s="14">
        <v>9.7712114001405741</v>
      </c>
      <c r="I149" s="15">
        <v>86.657423682620589</v>
      </c>
      <c r="J149" s="13">
        <v>1.4645114831202575</v>
      </c>
      <c r="K149" s="14">
        <v>1.3147595788614534</v>
      </c>
      <c r="L149" s="14">
        <v>1.6142633873790615</v>
      </c>
      <c r="M149" s="15">
        <v>13.3425763173794</v>
      </c>
    </row>
    <row r="150" spans="1:13" s="7" customFormat="1" x14ac:dyDescent="0.15">
      <c r="A150" s="140"/>
      <c r="B150" s="12">
        <v>80</v>
      </c>
      <c r="C150" s="13">
        <v>8.1408883726798447</v>
      </c>
      <c r="D150" s="14">
        <v>7.9181108176025408</v>
      </c>
      <c r="E150" s="14">
        <v>8.3636659277571486</v>
      </c>
      <c r="F150" s="13">
        <v>6.6573251877989374</v>
      </c>
      <c r="G150" s="14">
        <v>6.4157161853121316</v>
      </c>
      <c r="H150" s="14">
        <v>6.8989341902857433</v>
      </c>
      <c r="I150" s="15">
        <v>81.776396911919051</v>
      </c>
      <c r="J150" s="13">
        <v>1.4835631848809068</v>
      </c>
      <c r="K150" s="14">
        <v>1.3119061496940556</v>
      </c>
      <c r="L150" s="14">
        <v>1.6552202200677579</v>
      </c>
      <c r="M150" s="15">
        <v>18.223603088080946</v>
      </c>
    </row>
    <row r="151" spans="1:13" s="7" customFormat="1" x14ac:dyDescent="0.15">
      <c r="A151" s="132"/>
      <c r="B151" s="16">
        <v>85</v>
      </c>
      <c r="C151" s="17">
        <v>5.4881513427045832</v>
      </c>
      <c r="D151" s="18">
        <v>5.0316154460836628</v>
      </c>
      <c r="E151" s="18">
        <v>5.9446872393255035</v>
      </c>
      <c r="F151" s="17">
        <v>4.1487242613836379</v>
      </c>
      <c r="G151" s="18">
        <v>3.7534647031374653</v>
      </c>
      <c r="H151" s="18">
        <v>4.5439838196298101</v>
      </c>
      <c r="I151" s="19">
        <v>75.594202898550705</v>
      </c>
      <c r="J151" s="17">
        <v>1.3394270813209446</v>
      </c>
      <c r="K151" s="18">
        <v>1.1168497445261518</v>
      </c>
      <c r="L151" s="18">
        <v>1.5620044181157373</v>
      </c>
      <c r="M151" s="19">
        <v>24.405797101449274</v>
      </c>
    </row>
    <row r="152" spans="1:13" s="7" customFormat="1" x14ac:dyDescent="0.15">
      <c r="A152" s="131" t="s">
        <v>38</v>
      </c>
      <c r="B152" s="8">
        <v>65</v>
      </c>
      <c r="C152" s="9">
        <v>19.700283912856428</v>
      </c>
      <c r="D152" s="10">
        <v>19.40296658650028</v>
      </c>
      <c r="E152" s="10">
        <v>19.997601239212575</v>
      </c>
      <c r="F152" s="9">
        <v>18.373903172525093</v>
      </c>
      <c r="G152" s="10">
        <v>18.088183997062814</v>
      </c>
      <c r="H152" s="10">
        <v>18.659622347987373</v>
      </c>
      <c r="I152" s="11">
        <v>93.267199872862051</v>
      </c>
      <c r="J152" s="9">
        <v>1.3263807403313308</v>
      </c>
      <c r="K152" s="10">
        <v>1.1994466276111435</v>
      </c>
      <c r="L152" s="10">
        <v>1.4533148530515181</v>
      </c>
      <c r="M152" s="11">
        <v>6.7328001271379305</v>
      </c>
    </row>
    <row r="153" spans="1:13" s="7" customFormat="1" x14ac:dyDescent="0.15">
      <c r="A153" s="140"/>
      <c r="B153" s="12">
        <v>70</v>
      </c>
      <c r="C153" s="13">
        <v>15.586225706846021</v>
      </c>
      <c r="D153" s="14">
        <v>15.302678733991455</v>
      </c>
      <c r="E153" s="14">
        <v>15.869772679700587</v>
      </c>
      <c r="F153" s="13">
        <v>14.231124772855802</v>
      </c>
      <c r="G153" s="14">
        <v>13.956758827398904</v>
      </c>
      <c r="H153" s="14">
        <v>14.5054907183127</v>
      </c>
      <c r="I153" s="15">
        <v>91.305778836533776</v>
      </c>
      <c r="J153" s="13">
        <v>1.3551009339902178</v>
      </c>
      <c r="K153" s="14">
        <v>1.2227304247117421</v>
      </c>
      <c r="L153" s="14">
        <v>1.4874714432686935</v>
      </c>
      <c r="M153" s="15">
        <v>8.6942211634662101</v>
      </c>
    </row>
    <row r="154" spans="1:13" s="7" customFormat="1" x14ac:dyDescent="0.15">
      <c r="A154" s="140"/>
      <c r="B154" s="12">
        <v>75</v>
      </c>
      <c r="C154" s="13">
        <v>11.800127487233844</v>
      </c>
      <c r="D154" s="14">
        <v>11.541854846094799</v>
      </c>
      <c r="E154" s="14">
        <v>12.05840012837289</v>
      </c>
      <c r="F154" s="13">
        <v>10.460773301910709</v>
      </c>
      <c r="G154" s="14">
        <v>10.206102850487911</v>
      </c>
      <c r="H154" s="14">
        <v>10.715443753333508</v>
      </c>
      <c r="I154" s="15">
        <v>88.649663431415163</v>
      </c>
      <c r="J154" s="13">
        <v>1.339354185323133</v>
      </c>
      <c r="K154" s="14">
        <v>1.2000809322362838</v>
      </c>
      <c r="L154" s="14">
        <v>1.4786274384099822</v>
      </c>
      <c r="M154" s="15">
        <v>11.350336568584828</v>
      </c>
    </row>
    <row r="155" spans="1:13" s="7" customFormat="1" x14ac:dyDescent="0.15">
      <c r="A155" s="140"/>
      <c r="B155" s="12">
        <v>80</v>
      </c>
      <c r="C155" s="13">
        <v>8.3364906504100968</v>
      </c>
      <c r="D155" s="14">
        <v>8.1258649601695101</v>
      </c>
      <c r="E155" s="14">
        <v>8.5471163406506836</v>
      </c>
      <c r="F155" s="13">
        <v>7.0315471712225683</v>
      </c>
      <c r="G155" s="14">
        <v>6.8081773280889406</v>
      </c>
      <c r="H155" s="14">
        <v>7.2549170143561961</v>
      </c>
      <c r="I155" s="15">
        <v>84.346608976004376</v>
      </c>
      <c r="J155" s="13">
        <v>1.3049434791875285</v>
      </c>
      <c r="K155" s="14">
        <v>1.156159091675256</v>
      </c>
      <c r="L155" s="14">
        <v>1.453727866699801</v>
      </c>
      <c r="M155" s="15">
        <v>15.653391023995624</v>
      </c>
    </row>
    <row r="156" spans="1:13" s="7" customFormat="1" x14ac:dyDescent="0.15">
      <c r="A156" s="132"/>
      <c r="B156" s="16">
        <v>85</v>
      </c>
      <c r="C156" s="17">
        <v>5.5557952559802031</v>
      </c>
      <c r="D156" s="18">
        <v>5.1512025358810876</v>
      </c>
      <c r="E156" s="18">
        <v>5.9603879760793186</v>
      </c>
      <c r="F156" s="17">
        <v>4.2868790555402798</v>
      </c>
      <c r="G156" s="18">
        <v>3.9331819786409148</v>
      </c>
      <c r="H156" s="18">
        <v>4.6405761324396444</v>
      </c>
      <c r="I156" s="19">
        <v>77.160493827160494</v>
      </c>
      <c r="J156" s="17">
        <v>1.2689162004399228</v>
      </c>
      <c r="K156" s="18">
        <v>1.0787038578920103</v>
      </c>
      <c r="L156" s="18">
        <v>1.4591285429878353</v>
      </c>
      <c r="M156" s="19">
        <v>22.839506172839506</v>
      </c>
    </row>
    <row r="157" spans="1:13" s="7" customFormat="1" x14ac:dyDescent="0.15">
      <c r="A157" s="131" t="s">
        <v>39</v>
      </c>
      <c r="B157" s="8">
        <v>65</v>
      </c>
      <c r="C157" s="9">
        <v>19.659728157902727</v>
      </c>
      <c r="D157" s="10">
        <v>19.329960432032557</v>
      </c>
      <c r="E157" s="10">
        <v>19.989495883772896</v>
      </c>
      <c r="F157" s="9">
        <v>18.127813393006253</v>
      </c>
      <c r="G157" s="10">
        <v>17.805663277891707</v>
      </c>
      <c r="H157" s="10">
        <v>18.449963508120799</v>
      </c>
      <c r="I157" s="11">
        <v>92.20785377807637</v>
      </c>
      <c r="J157" s="9">
        <v>1.5319147648964737</v>
      </c>
      <c r="K157" s="10">
        <v>1.3683814616123302</v>
      </c>
      <c r="L157" s="10">
        <v>1.6954480681806172</v>
      </c>
      <c r="M157" s="11">
        <v>7.7921462219236322</v>
      </c>
    </row>
    <row r="158" spans="1:13" s="7" customFormat="1" x14ac:dyDescent="0.15">
      <c r="A158" s="140"/>
      <c r="B158" s="12">
        <v>70</v>
      </c>
      <c r="C158" s="13">
        <v>15.59314487828966</v>
      </c>
      <c r="D158" s="14">
        <v>15.287130417828131</v>
      </c>
      <c r="E158" s="14">
        <v>15.89915933875119</v>
      </c>
      <c r="F158" s="13">
        <v>14.049095103626788</v>
      </c>
      <c r="G158" s="14">
        <v>13.74549216357638</v>
      </c>
      <c r="H158" s="14">
        <v>14.352698043677197</v>
      </c>
      <c r="I158" s="15">
        <v>90.097893742957183</v>
      </c>
      <c r="J158" s="13">
        <v>1.5440497746628705</v>
      </c>
      <c r="K158" s="14">
        <v>1.3737450123516233</v>
      </c>
      <c r="L158" s="14">
        <v>1.7143545369741178</v>
      </c>
      <c r="M158" s="15">
        <v>9.9021062570428064</v>
      </c>
    </row>
    <row r="159" spans="1:13" s="7" customFormat="1" x14ac:dyDescent="0.15">
      <c r="A159" s="140"/>
      <c r="B159" s="12">
        <v>75</v>
      </c>
      <c r="C159" s="13">
        <v>11.839843380442289</v>
      </c>
      <c r="D159" s="14">
        <v>11.561379024773537</v>
      </c>
      <c r="E159" s="14">
        <v>12.118307736111042</v>
      </c>
      <c r="F159" s="13">
        <v>10.294962646072273</v>
      </c>
      <c r="G159" s="14">
        <v>10.008990110260285</v>
      </c>
      <c r="H159" s="14">
        <v>10.580935181884261</v>
      </c>
      <c r="I159" s="15">
        <v>86.951848223584307</v>
      </c>
      <c r="J159" s="13">
        <v>1.5448807343700177</v>
      </c>
      <c r="K159" s="14">
        <v>1.3634516692384493</v>
      </c>
      <c r="L159" s="14">
        <v>1.7263097995015861</v>
      </c>
      <c r="M159" s="15">
        <v>13.048151776415704</v>
      </c>
    </row>
    <row r="160" spans="1:13" s="7" customFormat="1" x14ac:dyDescent="0.15">
      <c r="A160" s="140"/>
      <c r="B160" s="12">
        <v>80</v>
      </c>
      <c r="C160" s="13">
        <v>8.3949039072848528</v>
      </c>
      <c r="D160" s="14">
        <v>8.1613136050575985</v>
      </c>
      <c r="E160" s="14">
        <v>8.6284942095121071</v>
      </c>
      <c r="F160" s="13">
        <v>6.872423006799683</v>
      </c>
      <c r="G160" s="14">
        <v>6.6063903146088361</v>
      </c>
      <c r="H160" s="14">
        <v>7.1384556989905299</v>
      </c>
      <c r="I160" s="15">
        <v>81.86422480471748</v>
      </c>
      <c r="J160" s="13">
        <v>1.5224809004851714</v>
      </c>
      <c r="K160" s="14">
        <v>1.323351074744793</v>
      </c>
      <c r="L160" s="14">
        <v>1.7216107262255498</v>
      </c>
      <c r="M160" s="15">
        <v>18.135775195282545</v>
      </c>
    </row>
    <row r="161" spans="1:13" s="7" customFormat="1" x14ac:dyDescent="0.15">
      <c r="A161" s="132"/>
      <c r="B161" s="16">
        <v>85</v>
      </c>
      <c r="C161" s="17">
        <v>5.4056811777393046</v>
      </c>
      <c r="D161" s="18">
        <v>4.8987338721421434</v>
      </c>
      <c r="E161" s="18">
        <v>5.9126284833364657</v>
      </c>
      <c r="F161" s="17">
        <v>3.992269126679028</v>
      </c>
      <c r="G161" s="18">
        <v>3.5565041896421388</v>
      </c>
      <c r="H161" s="18">
        <v>4.4280340637159172</v>
      </c>
      <c r="I161" s="19">
        <v>73.853211009174316</v>
      </c>
      <c r="J161" s="17">
        <v>1.4134120510602768</v>
      </c>
      <c r="K161" s="18">
        <v>1.15401334472782</v>
      </c>
      <c r="L161" s="18">
        <v>1.6728107573927335</v>
      </c>
      <c r="M161" s="19">
        <v>26.146788990825687</v>
      </c>
    </row>
    <row r="162" spans="1:13" s="7" customFormat="1" x14ac:dyDescent="0.15">
      <c r="A162" s="131" t="s">
        <v>40</v>
      </c>
      <c r="B162" s="8">
        <v>65</v>
      </c>
      <c r="C162" s="9">
        <v>18.787246260925677</v>
      </c>
      <c r="D162" s="10">
        <v>18.413068725975055</v>
      </c>
      <c r="E162" s="10">
        <v>19.161423795876299</v>
      </c>
      <c r="F162" s="9">
        <v>17.532319130737708</v>
      </c>
      <c r="G162" s="10">
        <v>17.170376461935589</v>
      </c>
      <c r="H162" s="10">
        <v>17.894261799539827</v>
      </c>
      <c r="I162" s="11">
        <v>93.320324262752621</v>
      </c>
      <c r="J162" s="9">
        <v>1.2549271301879676</v>
      </c>
      <c r="K162" s="10">
        <v>1.0923617915140615</v>
      </c>
      <c r="L162" s="10">
        <v>1.4174924688618737</v>
      </c>
      <c r="M162" s="11">
        <v>6.6796757372473774</v>
      </c>
    </row>
    <row r="163" spans="1:13" s="7" customFormat="1" x14ac:dyDescent="0.15">
      <c r="A163" s="140"/>
      <c r="B163" s="12">
        <v>70</v>
      </c>
      <c r="C163" s="13">
        <v>14.917267998121249</v>
      </c>
      <c r="D163" s="14">
        <v>14.562294485014458</v>
      </c>
      <c r="E163" s="14">
        <v>15.272241511228039</v>
      </c>
      <c r="F163" s="13">
        <v>13.624409477292371</v>
      </c>
      <c r="G163" s="14">
        <v>13.277544603808721</v>
      </c>
      <c r="H163" s="14">
        <v>13.971274350776021</v>
      </c>
      <c r="I163" s="15">
        <v>91.333141423806921</v>
      </c>
      <c r="J163" s="13">
        <v>1.2928585208288803</v>
      </c>
      <c r="K163" s="14">
        <v>1.1206606678290032</v>
      </c>
      <c r="L163" s="14">
        <v>1.4650563738287574</v>
      </c>
      <c r="M163" s="15">
        <v>8.6668585761931016</v>
      </c>
    </row>
    <row r="164" spans="1:13" s="7" customFormat="1" x14ac:dyDescent="0.15">
      <c r="A164" s="140"/>
      <c r="B164" s="12">
        <v>75</v>
      </c>
      <c r="C164" s="13">
        <v>11.309952334178083</v>
      </c>
      <c r="D164" s="14">
        <v>10.978084732640719</v>
      </c>
      <c r="E164" s="14">
        <v>11.641819935715448</v>
      </c>
      <c r="F164" s="13">
        <v>10.016959129476085</v>
      </c>
      <c r="G164" s="14">
        <v>9.6853319466690877</v>
      </c>
      <c r="H164" s="14">
        <v>10.348586312283082</v>
      </c>
      <c r="I164" s="15">
        <v>88.567651158045635</v>
      </c>
      <c r="J164" s="13">
        <v>1.292993204701999</v>
      </c>
      <c r="K164" s="14">
        <v>1.1072558489569588</v>
      </c>
      <c r="L164" s="14">
        <v>1.4787305604470391</v>
      </c>
      <c r="M164" s="15">
        <v>11.432348841954367</v>
      </c>
    </row>
    <row r="165" spans="1:13" s="7" customFormat="1" x14ac:dyDescent="0.15">
      <c r="A165" s="140"/>
      <c r="B165" s="12">
        <v>80</v>
      </c>
      <c r="C165" s="13">
        <v>8.0600546695643516</v>
      </c>
      <c r="D165" s="14">
        <v>7.7745691615046537</v>
      </c>
      <c r="E165" s="14">
        <v>8.3455401776240485</v>
      </c>
      <c r="F165" s="13">
        <v>6.7848049121409515</v>
      </c>
      <c r="G165" s="14">
        <v>6.4765657656825759</v>
      </c>
      <c r="H165" s="14">
        <v>7.0930440585993271</v>
      </c>
      <c r="I165" s="15">
        <v>84.1781500286979</v>
      </c>
      <c r="J165" s="13">
        <v>1.2752497574234016</v>
      </c>
      <c r="K165" s="14">
        <v>1.0684058954877103</v>
      </c>
      <c r="L165" s="14">
        <v>1.482093619359093</v>
      </c>
      <c r="M165" s="15">
        <v>15.821849971302109</v>
      </c>
    </row>
    <row r="166" spans="1:13" s="7" customFormat="1" x14ac:dyDescent="0.15">
      <c r="A166" s="132"/>
      <c r="B166" s="16">
        <v>85</v>
      </c>
      <c r="C166" s="17">
        <v>5.4508178596302175</v>
      </c>
      <c r="D166" s="18">
        <v>4.8632947748947117</v>
      </c>
      <c r="E166" s="18">
        <v>6.0383409443657232</v>
      </c>
      <c r="F166" s="17">
        <v>4.3172406941318977</v>
      </c>
      <c r="G166" s="18">
        <v>3.7957052937614075</v>
      </c>
      <c r="H166" s="18">
        <v>4.8387760945023874</v>
      </c>
      <c r="I166" s="19">
        <v>79.203539823008853</v>
      </c>
      <c r="J166" s="17">
        <v>1.1335771654983195</v>
      </c>
      <c r="K166" s="18">
        <v>0.86827046557949328</v>
      </c>
      <c r="L166" s="18">
        <v>1.3988838654171458</v>
      </c>
      <c r="M166" s="19">
        <v>20.79646017699115</v>
      </c>
    </row>
    <row r="167" spans="1:13" s="7" customFormat="1" x14ac:dyDescent="0.15">
      <c r="A167" s="131" t="s">
        <v>41</v>
      </c>
      <c r="B167" s="8">
        <v>65</v>
      </c>
      <c r="C167" s="9">
        <v>19.131690007087141</v>
      </c>
      <c r="D167" s="10">
        <v>18.78548692162753</v>
      </c>
      <c r="E167" s="10">
        <v>19.477893092546751</v>
      </c>
      <c r="F167" s="9">
        <v>17.499431665985103</v>
      </c>
      <c r="G167" s="10">
        <v>17.181178331361629</v>
      </c>
      <c r="H167" s="10">
        <v>17.817685000608577</v>
      </c>
      <c r="I167" s="11">
        <v>91.468300288697009</v>
      </c>
      <c r="J167" s="9">
        <v>1.6322583411020326</v>
      </c>
      <c r="K167" s="10">
        <v>1.4987966559621526</v>
      </c>
      <c r="L167" s="10">
        <v>1.7657200262419126</v>
      </c>
      <c r="M167" s="11">
        <v>8.5316997113029682</v>
      </c>
    </row>
    <row r="168" spans="1:13" s="7" customFormat="1" x14ac:dyDescent="0.15">
      <c r="A168" s="140"/>
      <c r="B168" s="12">
        <v>70</v>
      </c>
      <c r="C168" s="13">
        <v>15.262571714056842</v>
      </c>
      <c r="D168" s="14">
        <v>14.945288086659511</v>
      </c>
      <c r="E168" s="14">
        <v>15.579855341454172</v>
      </c>
      <c r="F168" s="13">
        <v>13.614534887316905</v>
      </c>
      <c r="G168" s="14">
        <v>13.322487747169177</v>
      </c>
      <c r="H168" s="14">
        <v>13.906582027464633</v>
      </c>
      <c r="I168" s="15">
        <v>89.202102649436895</v>
      </c>
      <c r="J168" s="13">
        <v>1.6480368267399392</v>
      </c>
      <c r="K168" s="14">
        <v>1.5094204316406996</v>
      </c>
      <c r="L168" s="14">
        <v>1.7866532218391789</v>
      </c>
      <c r="M168" s="15">
        <v>10.797897350563115</v>
      </c>
    </row>
    <row r="169" spans="1:13" s="7" customFormat="1" x14ac:dyDescent="0.15">
      <c r="A169" s="140"/>
      <c r="B169" s="12">
        <v>75</v>
      </c>
      <c r="C169" s="13">
        <v>11.699358947222345</v>
      </c>
      <c r="D169" s="14">
        <v>11.419781877417552</v>
      </c>
      <c r="E169" s="14">
        <v>11.978936017027138</v>
      </c>
      <c r="F169" s="13">
        <v>10.009848299421458</v>
      </c>
      <c r="G169" s="14">
        <v>9.748531776292328</v>
      </c>
      <c r="H169" s="14">
        <v>10.271164822550588</v>
      </c>
      <c r="I169" s="15">
        <v>85.558946815611563</v>
      </c>
      <c r="J169" s="13">
        <v>1.6895106478008874</v>
      </c>
      <c r="K169" s="14">
        <v>1.5433171845587006</v>
      </c>
      <c r="L169" s="14">
        <v>1.8357041110430743</v>
      </c>
      <c r="M169" s="15">
        <v>14.44105318438845</v>
      </c>
    </row>
    <row r="170" spans="1:13" s="7" customFormat="1" x14ac:dyDescent="0.15">
      <c r="A170" s="140"/>
      <c r="B170" s="12">
        <v>80</v>
      </c>
      <c r="C170" s="13">
        <v>8.5566807624639356</v>
      </c>
      <c r="D170" s="14">
        <v>8.3337519986029243</v>
      </c>
      <c r="E170" s="14">
        <v>8.779609526324947</v>
      </c>
      <c r="F170" s="13">
        <v>6.8217784796068397</v>
      </c>
      <c r="G170" s="14">
        <v>6.5963605984256972</v>
      </c>
      <c r="H170" s="14">
        <v>7.0471963607879822</v>
      </c>
      <c r="I170" s="15">
        <v>79.724587944572065</v>
      </c>
      <c r="J170" s="13">
        <v>1.7349022828570972</v>
      </c>
      <c r="K170" s="14">
        <v>1.5777876361304655</v>
      </c>
      <c r="L170" s="14">
        <v>1.892016929583729</v>
      </c>
      <c r="M170" s="15">
        <v>20.275412055427953</v>
      </c>
    </row>
    <row r="171" spans="1:13" s="7" customFormat="1" x14ac:dyDescent="0.15">
      <c r="A171" s="132"/>
      <c r="B171" s="16">
        <v>85</v>
      </c>
      <c r="C171" s="17">
        <v>6.1814847850004071</v>
      </c>
      <c r="D171" s="18">
        <v>5.7631230795145196</v>
      </c>
      <c r="E171" s="18">
        <v>6.5998464904862946</v>
      </c>
      <c r="F171" s="17">
        <v>4.4517646048758897</v>
      </c>
      <c r="G171" s="18">
        <v>4.1038776214744672</v>
      </c>
      <c r="H171" s="18">
        <v>4.7996515882773121</v>
      </c>
      <c r="I171" s="19">
        <v>72.017723244717118</v>
      </c>
      <c r="J171" s="17">
        <v>1.7297201801245174</v>
      </c>
      <c r="K171" s="18">
        <v>1.5200737035194594</v>
      </c>
      <c r="L171" s="18">
        <v>1.9393666567295755</v>
      </c>
      <c r="M171" s="19">
        <v>27.982276755282893</v>
      </c>
    </row>
    <row r="172" spans="1:13" s="7" customFormat="1" x14ac:dyDescent="0.15">
      <c r="A172" s="131" t="s">
        <v>42</v>
      </c>
      <c r="B172" s="8">
        <v>65</v>
      </c>
      <c r="C172" s="9">
        <v>18.738927740267194</v>
      </c>
      <c r="D172" s="10">
        <v>18.340198385496997</v>
      </c>
      <c r="E172" s="10">
        <v>19.13765709503739</v>
      </c>
      <c r="F172" s="9">
        <v>17.526659795354551</v>
      </c>
      <c r="G172" s="10">
        <v>17.150341810736915</v>
      </c>
      <c r="H172" s="10">
        <v>17.902977779972186</v>
      </c>
      <c r="I172" s="11">
        <v>93.530750736032459</v>
      </c>
      <c r="J172" s="9">
        <v>1.2122679449126454</v>
      </c>
      <c r="K172" s="10">
        <v>1.0766461029205698</v>
      </c>
      <c r="L172" s="10">
        <v>1.3478897869047211</v>
      </c>
      <c r="M172" s="11">
        <v>6.4692492639675443</v>
      </c>
    </row>
    <row r="173" spans="1:13" s="7" customFormat="1" x14ac:dyDescent="0.15">
      <c r="A173" s="140"/>
      <c r="B173" s="12">
        <v>70</v>
      </c>
      <c r="C173" s="13">
        <v>14.92220239067928</v>
      </c>
      <c r="D173" s="14">
        <v>14.554612564649396</v>
      </c>
      <c r="E173" s="14">
        <v>15.289792216709163</v>
      </c>
      <c r="F173" s="13">
        <v>13.713424642374706</v>
      </c>
      <c r="G173" s="14">
        <v>13.365820321770512</v>
      </c>
      <c r="H173" s="14">
        <v>14.0610289629789</v>
      </c>
      <c r="I173" s="15">
        <v>91.899468210807797</v>
      </c>
      <c r="J173" s="13">
        <v>1.2087777483045716</v>
      </c>
      <c r="K173" s="14">
        <v>1.0675160251191542</v>
      </c>
      <c r="L173" s="14">
        <v>1.350039471489989</v>
      </c>
      <c r="M173" s="15">
        <v>8.1005317891921873</v>
      </c>
    </row>
    <row r="174" spans="1:13" s="7" customFormat="1" x14ac:dyDescent="0.15">
      <c r="A174" s="140"/>
      <c r="B174" s="12">
        <v>75</v>
      </c>
      <c r="C174" s="13">
        <v>11.402671109328562</v>
      </c>
      <c r="D174" s="14">
        <v>11.088452316217104</v>
      </c>
      <c r="E174" s="14">
        <v>11.71688990244002</v>
      </c>
      <c r="F174" s="13">
        <v>10.186482983780925</v>
      </c>
      <c r="G174" s="14">
        <v>9.8853268295525822</v>
      </c>
      <c r="H174" s="14">
        <v>10.487639138009268</v>
      </c>
      <c r="I174" s="15">
        <v>89.334182193918849</v>
      </c>
      <c r="J174" s="13">
        <v>1.2161881255476386</v>
      </c>
      <c r="K174" s="14">
        <v>1.0685624265474685</v>
      </c>
      <c r="L174" s="14">
        <v>1.3638138245478086</v>
      </c>
      <c r="M174" s="15">
        <v>10.665817806081165</v>
      </c>
    </row>
    <row r="175" spans="1:13" s="7" customFormat="1" x14ac:dyDescent="0.15">
      <c r="A175" s="140"/>
      <c r="B175" s="12">
        <v>80</v>
      </c>
      <c r="C175" s="13">
        <v>8.163861507431994</v>
      </c>
      <c r="D175" s="14">
        <v>7.9233932045745883</v>
      </c>
      <c r="E175" s="14">
        <v>8.4043298102893988</v>
      </c>
      <c r="F175" s="13">
        <v>6.930672203019502</v>
      </c>
      <c r="G175" s="14">
        <v>6.6825335403299899</v>
      </c>
      <c r="H175" s="14">
        <v>7.1788108657090142</v>
      </c>
      <c r="I175" s="15">
        <v>84.894534243508986</v>
      </c>
      <c r="J175" s="13">
        <v>1.23318930441249</v>
      </c>
      <c r="K175" s="14">
        <v>1.0739323904418905</v>
      </c>
      <c r="L175" s="14">
        <v>1.3924462183830895</v>
      </c>
      <c r="M175" s="15">
        <v>15.105465756491002</v>
      </c>
    </row>
    <row r="176" spans="1:13" s="7" customFormat="1" x14ac:dyDescent="0.15">
      <c r="A176" s="132"/>
      <c r="B176" s="16">
        <v>85</v>
      </c>
      <c r="C176" s="17">
        <v>5.4246128364296018</v>
      </c>
      <c r="D176" s="18">
        <v>4.9989956158356526</v>
      </c>
      <c r="E176" s="18">
        <v>5.850230057023551</v>
      </c>
      <c r="F176" s="17">
        <v>4.1481481171735979</v>
      </c>
      <c r="G176" s="18">
        <v>3.7759577895308158</v>
      </c>
      <c r="H176" s="18">
        <v>4.5203384448163799</v>
      </c>
      <c r="I176" s="19">
        <v>76.469017094017104</v>
      </c>
      <c r="J176" s="17">
        <v>1.2764647192560041</v>
      </c>
      <c r="K176" s="18">
        <v>1.0699983024139008</v>
      </c>
      <c r="L176" s="18">
        <v>1.4829311360981074</v>
      </c>
      <c r="M176" s="19">
        <v>23.53098290598291</v>
      </c>
    </row>
    <row r="177" spans="1:13" s="7" customFormat="1" x14ac:dyDescent="0.15">
      <c r="A177" s="131" t="s">
        <v>43</v>
      </c>
      <c r="B177" s="8">
        <v>65</v>
      </c>
      <c r="C177" s="9">
        <v>19.078258127704977</v>
      </c>
      <c r="D177" s="10">
        <v>18.799937337060879</v>
      </c>
      <c r="E177" s="10">
        <v>19.356578918349076</v>
      </c>
      <c r="F177" s="9">
        <v>17.78318505629468</v>
      </c>
      <c r="G177" s="10">
        <v>17.520013963145669</v>
      </c>
      <c r="H177" s="10">
        <v>18.046356149443692</v>
      </c>
      <c r="I177" s="11">
        <v>93.211785568989541</v>
      </c>
      <c r="J177" s="9">
        <v>1.2950730714102938</v>
      </c>
      <c r="K177" s="10">
        <v>1.196994938308352</v>
      </c>
      <c r="L177" s="10">
        <v>1.3931512045122356</v>
      </c>
      <c r="M177" s="11">
        <v>6.7882144310104531</v>
      </c>
    </row>
    <row r="178" spans="1:13" s="7" customFormat="1" x14ac:dyDescent="0.15">
      <c r="A178" s="140"/>
      <c r="B178" s="12">
        <v>70</v>
      </c>
      <c r="C178" s="13">
        <v>15.327067212896006</v>
      </c>
      <c r="D178" s="14">
        <v>15.071399201721118</v>
      </c>
      <c r="E178" s="14">
        <v>15.582735224070895</v>
      </c>
      <c r="F178" s="13">
        <v>14.006341128428023</v>
      </c>
      <c r="G178" s="14">
        <v>13.7632675728919</v>
      </c>
      <c r="H178" s="14">
        <v>14.249414683964146</v>
      </c>
      <c r="I178" s="15">
        <v>91.383047610329911</v>
      </c>
      <c r="J178" s="13">
        <v>1.3207260844679831</v>
      </c>
      <c r="K178" s="14">
        <v>1.2176324777724736</v>
      </c>
      <c r="L178" s="14">
        <v>1.4238196911634926</v>
      </c>
      <c r="M178" s="15">
        <v>8.6169523896700895</v>
      </c>
    </row>
    <row r="179" spans="1:13" s="7" customFormat="1" x14ac:dyDescent="0.15">
      <c r="A179" s="140"/>
      <c r="B179" s="12">
        <v>75</v>
      </c>
      <c r="C179" s="13">
        <v>11.774996835937838</v>
      </c>
      <c r="D179" s="14">
        <v>11.552907629450232</v>
      </c>
      <c r="E179" s="14">
        <v>11.997086042425444</v>
      </c>
      <c r="F179" s="13">
        <v>10.445915926065199</v>
      </c>
      <c r="G179" s="14">
        <v>10.230745031041026</v>
      </c>
      <c r="H179" s="14">
        <v>10.661086821089372</v>
      </c>
      <c r="I179" s="15">
        <v>88.712685630485936</v>
      </c>
      <c r="J179" s="13">
        <v>1.329080909872641</v>
      </c>
      <c r="K179" s="14">
        <v>1.2209372245944003</v>
      </c>
      <c r="L179" s="14">
        <v>1.4372245951508817</v>
      </c>
      <c r="M179" s="15">
        <v>11.287314369514089</v>
      </c>
    </row>
    <row r="180" spans="1:13" s="7" customFormat="1" x14ac:dyDescent="0.15">
      <c r="A180" s="140"/>
      <c r="B180" s="12">
        <v>80</v>
      </c>
      <c r="C180" s="13">
        <v>8.7215906218685841</v>
      </c>
      <c r="D180" s="14">
        <v>8.5484462268111958</v>
      </c>
      <c r="E180" s="14">
        <v>8.8947350169259725</v>
      </c>
      <c r="F180" s="13">
        <v>7.4163097875125681</v>
      </c>
      <c r="G180" s="14">
        <v>7.2345702495200106</v>
      </c>
      <c r="H180" s="14">
        <v>7.5980493255051256</v>
      </c>
      <c r="I180" s="15">
        <v>85.033913067610115</v>
      </c>
      <c r="J180" s="13">
        <v>1.3052808343560158</v>
      </c>
      <c r="K180" s="14">
        <v>1.1883990425782343</v>
      </c>
      <c r="L180" s="14">
        <v>1.4221626261337974</v>
      </c>
      <c r="M180" s="15">
        <v>14.966086932389885</v>
      </c>
    </row>
    <row r="181" spans="1:13" s="7" customFormat="1" x14ac:dyDescent="0.15">
      <c r="A181" s="132"/>
      <c r="B181" s="16">
        <v>85</v>
      </c>
      <c r="C181" s="17">
        <v>5.9999470516900066</v>
      </c>
      <c r="D181" s="18">
        <v>5.6580667917862923</v>
      </c>
      <c r="E181" s="18">
        <v>6.3418273115937209</v>
      </c>
      <c r="F181" s="17">
        <v>4.7243268080357543</v>
      </c>
      <c r="G181" s="18">
        <v>4.4248843309736792</v>
      </c>
      <c r="H181" s="18">
        <v>5.0237692850978295</v>
      </c>
      <c r="I181" s="19">
        <v>78.739474987617626</v>
      </c>
      <c r="J181" s="17">
        <v>1.2756202436542525</v>
      </c>
      <c r="K181" s="18">
        <v>1.125676299734155</v>
      </c>
      <c r="L181" s="18">
        <v>1.4255641875743501</v>
      </c>
      <c r="M181" s="19">
        <v>21.260525012382374</v>
      </c>
    </row>
    <row r="182" spans="1:13" s="7" customFormat="1" x14ac:dyDescent="0.15">
      <c r="A182" s="131" t="s">
        <v>44</v>
      </c>
      <c r="B182" s="8">
        <v>65</v>
      </c>
      <c r="C182" s="9">
        <v>18.590102785074791</v>
      </c>
      <c r="D182" s="10">
        <v>18.263246970738987</v>
      </c>
      <c r="E182" s="10">
        <v>18.916958599410595</v>
      </c>
      <c r="F182" s="9">
        <v>17.160787226231129</v>
      </c>
      <c r="G182" s="10">
        <v>16.853372019664594</v>
      </c>
      <c r="H182" s="10">
        <v>17.468202432797664</v>
      </c>
      <c r="I182" s="11">
        <v>92.311416588878686</v>
      </c>
      <c r="J182" s="9">
        <v>1.4293155588436617</v>
      </c>
      <c r="K182" s="10">
        <v>1.3008609623677556</v>
      </c>
      <c r="L182" s="10">
        <v>1.5577701553195678</v>
      </c>
      <c r="M182" s="11">
        <v>7.6885834111213134</v>
      </c>
    </row>
    <row r="183" spans="1:13" s="7" customFormat="1" x14ac:dyDescent="0.15">
      <c r="A183" s="140"/>
      <c r="B183" s="12">
        <v>70</v>
      </c>
      <c r="C183" s="13">
        <v>14.809958063846315</v>
      </c>
      <c r="D183" s="14">
        <v>14.508736648203898</v>
      </c>
      <c r="E183" s="14">
        <v>15.111179479488731</v>
      </c>
      <c r="F183" s="13">
        <v>13.356955726054203</v>
      </c>
      <c r="G183" s="14">
        <v>13.071793429219731</v>
      </c>
      <c r="H183" s="14">
        <v>13.642118022888674</v>
      </c>
      <c r="I183" s="15">
        <v>90.189017878861222</v>
      </c>
      <c r="J183" s="13">
        <v>1.453002337792112</v>
      </c>
      <c r="K183" s="14">
        <v>1.3179332527378569</v>
      </c>
      <c r="L183" s="14">
        <v>1.588071422846367</v>
      </c>
      <c r="M183" s="15">
        <v>9.8109821211387729</v>
      </c>
    </row>
    <row r="184" spans="1:13" s="7" customFormat="1" x14ac:dyDescent="0.15">
      <c r="A184" s="140"/>
      <c r="B184" s="12">
        <v>75</v>
      </c>
      <c r="C184" s="13">
        <v>11.254014824156904</v>
      </c>
      <c r="D184" s="14">
        <v>10.988554787219297</v>
      </c>
      <c r="E184" s="14">
        <v>11.519474861094512</v>
      </c>
      <c r="F184" s="13">
        <v>9.8124831093573874</v>
      </c>
      <c r="G184" s="14">
        <v>9.5562155492387042</v>
      </c>
      <c r="H184" s="14">
        <v>10.068750669476071</v>
      </c>
      <c r="I184" s="15">
        <v>87.190955962620137</v>
      </c>
      <c r="J184" s="13">
        <v>1.4415317147995161</v>
      </c>
      <c r="K184" s="14">
        <v>1.2994848091769462</v>
      </c>
      <c r="L184" s="14">
        <v>1.5835786204220861</v>
      </c>
      <c r="M184" s="15">
        <v>12.809044037379866</v>
      </c>
    </row>
    <row r="185" spans="1:13" s="7" customFormat="1" x14ac:dyDescent="0.15">
      <c r="A185" s="140"/>
      <c r="B185" s="12">
        <v>80</v>
      </c>
      <c r="C185" s="13">
        <v>7.9683233835909268</v>
      </c>
      <c r="D185" s="14">
        <v>7.7556995329624758</v>
      </c>
      <c r="E185" s="14">
        <v>8.1809472342193779</v>
      </c>
      <c r="F185" s="13">
        <v>6.5491921116970655</v>
      </c>
      <c r="G185" s="14">
        <v>6.3268433408524274</v>
      </c>
      <c r="H185" s="14">
        <v>6.7715408825417036</v>
      </c>
      <c r="I185" s="15">
        <v>82.190340381814053</v>
      </c>
      <c r="J185" s="13">
        <v>1.4191312718938605</v>
      </c>
      <c r="K185" s="14">
        <v>1.2666224341002448</v>
      </c>
      <c r="L185" s="14">
        <v>1.5716401096874761</v>
      </c>
      <c r="M185" s="15">
        <v>17.809659618185936</v>
      </c>
    </row>
    <row r="186" spans="1:13" s="7" customFormat="1" x14ac:dyDescent="0.15">
      <c r="A186" s="132"/>
      <c r="B186" s="16">
        <v>85</v>
      </c>
      <c r="C186" s="17">
        <v>5.4079098886318846</v>
      </c>
      <c r="D186" s="18">
        <v>5.0122616694371622</v>
      </c>
      <c r="E186" s="18">
        <v>5.803558107826607</v>
      </c>
      <c r="F186" s="17">
        <v>4.0384067825755698</v>
      </c>
      <c r="G186" s="18">
        <v>3.6966438101528269</v>
      </c>
      <c r="H186" s="18">
        <v>4.3801697549983132</v>
      </c>
      <c r="I186" s="19">
        <v>74.675925925925938</v>
      </c>
      <c r="J186" s="17">
        <v>1.3695031060563154</v>
      </c>
      <c r="K186" s="18">
        <v>1.1706369006889905</v>
      </c>
      <c r="L186" s="18">
        <v>1.5683693114236403</v>
      </c>
      <c r="M186" s="19">
        <v>25.324074074074076</v>
      </c>
    </row>
    <row r="187" spans="1:13" s="7" customFormat="1" x14ac:dyDescent="0.15">
      <c r="A187" s="131" t="s">
        <v>45</v>
      </c>
      <c r="B187" s="8">
        <v>65</v>
      </c>
      <c r="C187" s="9">
        <v>19.218361215942412</v>
      </c>
      <c r="D187" s="10">
        <v>18.864376210757378</v>
      </c>
      <c r="E187" s="10">
        <v>19.572346221127447</v>
      </c>
      <c r="F187" s="9">
        <v>17.577619819784854</v>
      </c>
      <c r="G187" s="10">
        <v>17.248936882516045</v>
      </c>
      <c r="H187" s="10">
        <v>17.906302757053663</v>
      </c>
      <c r="I187" s="11">
        <v>91.46263628973476</v>
      </c>
      <c r="J187" s="9">
        <v>1.6407413961575552</v>
      </c>
      <c r="K187" s="10">
        <v>1.5008152755241471</v>
      </c>
      <c r="L187" s="10">
        <v>1.7806675167909634</v>
      </c>
      <c r="M187" s="11">
        <v>8.5373637102652307</v>
      </c>
    </row>
    <row r="188" spans="1:13" s="7" customFormat="1" x14ac:dyDescent="0.15">
      <c r="A188" s="140"/>
      <c r="B188" s="12">
        <v>70</v>
      </c>
      <c r="C188" s="13">
        <v>15.430884285636262</v>
      </c>
      <c r="D188" s="14">
        <v>15.114526269668653</v>
      </c>
      <c r="E188" s="14">
        <v>15.747242301603871</v>
      </c>
      <c r="F188" s="13">
        <v>13.751825715642518</v>
      </c>
      <c r="G188" s="14">
        <v>13.45594766951732</v>
      </c>
      <c r="H188" s="14">
        <v>14.047703761767716</v>
      </c>
      <c r="I188" s="15">
        <v>89.118844138072589</v>
      </c>
      <c r="J188" s="13">
        <v>1.6790585699937441</v>
      </c>
      <c r="K188" s="14">
        <v>1.5328935848824863</v>
      </c>
      <c r="L188" s="14">
        <v>1.825223555105002</v>
      </c>
      <c r="M188" s="15">
        <v>10.8811558619274</v>
      </c>
    </row>
    <row r="189" spans="1:13" s="7" customFormat="1" x14ac:dyDescent="0.15">
      <c r="A189" s="140"/>
      <c r="B189" s="12">
        <v>75</v>
      </c>
      <c r="C189" s="13">
        <v>11.778724691610472</v>
      </c>
      <c r="D189" s="14">
        <v>11.504397975862197</v>
      </c>
      <c r="E189" s="14">
        <v>12.053051407358748</v>
      </c>
      <c r="F189" s="13">
        <v>10.103194972874471</v>
      </c>
      <c r="G189" s="14">
        <v>9.8412773650418242</v>
      </c>
      <c r="H189" s="14">
        <v>10.365112580707118</v>
      </c>
      <c r="I189" s="15">
        <v>85.774947945515549</v>
      </c>
      <c r="J189" s="13">
        <v>1.6755297187360036</v>
      </c>
      <c r="K189" s="14">
        <v>1.5235962638182377</v>
      </c>
      <c r="L189" s="14">
        <v>1.8274631736537696</v>
      </c>
      <c r="M189" s="15">
        <v>14.225052054484458</v>
      </c>
    </row>
    <row r="190" spans="1:13" s="7" customFormat="1" x14ac:dyDescent="0.15">
      <c r="A190" s="140"/>
      <c r="B190" s="12">
        <v>80</v>
      </c>
      <c r="C190" s="13">
        <v>8.3512774283113327</v>
      </c>
      <c r="D190" s="14">
        <v>8.1380918291351012</v>
      </c>
      <c r="E190" s="14">
        <v>8.5644630274875642</v>
      </c>
      <c r="F190" s="13">
        <v>6.6935962281083787</v>
      </c>
      <c r="G190" s="14">
        <v>6.4720274445120172</v>
      </c>
      <c r="H190" s="14">
        <v>6.9151650117047403</v>
      </c>
      <c r="I190" s="15">
        <v>80.150567210432797</v>
      </c>
      <c r="J190" s="13">
        <v>1.6576812002029544</v>
      </c>
      <c r="K190" s="14">
        <v>1.4992325198751633</v>
      </c>
      <c r="L190" s="14">
        <v>1.8161298805307455</v>
      </c>
      <c r="M190" s="15">
        <v>19.849432789567203</v>
      </c>
    </row>
    <row r="191" spans="1:13" s="7" customFormat="1" x14ac:dyDescent="0.15">
      <c r="A191" s="132"/>
      <c r="B191" s="16">
        <v>85</v>
      </c>
      <c r="C191" s="17">
        <v>5.6095706331842816</v>
      </c>
      <c r="D191" s="18">
        <v>5.2219111708362478</v>
      </c>
      <c r="E191" s="18">
        <v>5.9972300955323155</v>
      </c>
      <c r="F191" s="17">
        <v>4.0032136338624458</v>
      </c>
      <c r="G191" s="18">
        <v>3.6781496277109262</v>
      </c>
      <c r="H191" s="18">
        <v>4.3282776400139653</v>
      </c>
      <c r="I191" s="19">
        <v>71.363993710691815</v>
      </c>
      <c r="J191" s="17">
        <v>1.6063569993218352</v>
      </c>
      <c r="K191" s="18">
        <v>1.4027518693457683</v>
      </c>
      <c r="L191" s="18">
        <v>1.809962129297902</v>
      </c>
      <c r="M191" s="19">
        <v>28.636006289308174</v>
      </c>
    </row>
    <row r="192" spans="1:13" s="7" customFormat="1" x14ac:dyDescent="0.15">
      <c r="A192" s="131" t="s">
        <v>51</v>
      </c>
      <c r="B192" s="8">
        <v>65</v>
      </c>
      <c r="C192" s="9">
        <v>19.12476364479258</v>
      </c>
      <c r="D192" s="10">
        <v>18.774390520176031</v>
      </c>
      <c r="E192" s="10">
        <v>19.475136769409129</v>
      </c>
      <c r="F192" s="9">
        <v>17.553167357582403</v>
      </c>
      <c r="G192" s="10">
        <v>17.224296545993546</v>
      </c>
      <c r="H192" s="10">
        <v>17.88203816917126</v>
      </c>
      <c r="I192" s="11">
        <v>91.782401516694819</v>
      </c>
      <c r="J192" s="9">
        <v>1.5715962872101714</v>
      </c>
      <c r="K192" s="10">
        <v>1.4215521069105996</v>
      </c>
      <c r="L192" s="10">
        <v>1.7216404675097432</v>
      </c>
      <c r="M192" s="11">
        <v>8.2175984833051583</v>
      </c>
    </row>
    <row r="193" spans="1:13" s="7" customFormat="1" x14ac:dyDescent="0.15">
      <c r="A193" s="140"/>
      <c r="B193" s="12">
        <v>70</v>
      </c>
      <c r="C193" s="13">
        <v>15.14184659767675</v>
      </c>
      <c r="D193" s="14">
        <v>14.814524194206715</v>
      </c>
      <c r="E193" s="14">
        <v>15.469169001146785</v>
      </c>
      <c r="F193" s="13">
        <v>13.568235388203039</v>
      </c>
      <c r="G193" s="14">
        <v>13.259333080152887</v>
      </c>
      <c r="H193" s="14">
        <v>13.877137696253191</v>
      </c>
      <c r="I193" s="15">
        <v>89.607534329959776</v>
      </c>
      <c r="J193" s="13">
        <v>1.5736112094737105</v>
      </c>
      <c r="K193" s="14">
        <v>1.4175794358405576</v>
      </c>
      <c r="L193" s="14">
        <v>1.7296429831068634</v>
      </c>
      <c r="M193" s="15">
        <v>10.392465670040227</v>
      </c>
    </row>
    <row r="194" spans="1:13" s="7" customFormat="1" x14ac:dyDescent="0.15">
      <c r="A194" s="140"/>
      <c r="B194" s="12">
        <v>75</v>
      </c>
      <c r="C194" s="13">
        <v>11.496576443277245</v>
      </c>
      <c r="D194" s="14">
        <v>11.200810691933039</v>
      </c>
      <c r="E194" s="14">
        <v>11.792342194621451</v>
      </c>
      <c r="F194" s="13">
        <v>9.8793529558698943</v>
      </c>
      <c r="G194" s="14">
        <v>9.5938217727028245</v>
      </c>
      <c r="H194" s="14">
        <v>10.164884139036964</v>
      </c>
      <c r="I194" s="15">
        <v>85.932999311694729</v>
      </c>
      <c r="J194" s="13">
        <v>1.6172234874073512</v>
      </c>
      <c r="K194" s="14">
        <v>1.4508237788370557</v>
      </c>
      <c r="L194" s="14">
        <v>1.7836231959776467</v>
      </c>
      <c r="M194" s="15">
        <v>14.067000688305267</v>
      </c>
    </row>
    <row r="195" spans="1:13" s="7" customFormat="1" x14ac:dyDescent="0.15">
      <c r="A195" s="140"/>
      <c r="B195" s="12">
        <v>80</v>
      </c>
      <c r="C195" s="13">
        <v>8.3336200030307932</v>
      </c>
      <c r="D195" s="14">
        <v>8.0907956943063475</v>
      </c>
      <c r="E195" s="14">
        <v>8.5764443117552389</v>
      </c>
      <c r="F195" s="13">
        <v>6.7615689562487482</v>
      </c>
      <c r="G195" s="14">
        <v>6.5074348080122864</v>
      </c>
      <c r="H195" s="14">
        <v>7.0157031044852101</v>
      </c>
      <c r="I195" s="15">
        <v>81.136036365825206</v>
      </c>
      <c r="J195" s="13">
        <v>1.5720510467820434</v>
      </c>
      <c r="K195" s="14">
        <v>1.3920521899157228</v>
      </c>
      <c r="L195" s="14">
        <v>1.7520499036483641</v>
      </c>
      <c r="M195" s="15">
        <v>18.863963634174773</v>
      </c>
    </row>
    <row r="196" spans="1:13" s="7" customFormat="1" x14ac:dyDescent="0.15">
      <c r="A196" s="132"/>
      <c r="B196" s="16">
        <v>85</v>
      </c>
      <c r="C196" s="17">
        <v>5.7545814731866871</v>
      </c>
      <c r="D196" s="18">
        <v>5.2680313299359121</v>
      </c>
      <c r="E196" s="18">
        <v>6.2411316164374622</v>
      </c>
      <c r="F196" s="17">
        <v>4.160342179866249</v>
      </c>
      <c r="G196" s="18">
        <v>3.75275338356585</v>
      </c>
      <c r="H196" s="18">
        <v>4.5679309761666476</v>
      </c>
      <c r="I196" s="19">
        <v>72.296173044925126</v>
      </c>
      <c r="J196" s="17">
        <v>1.5942392933204381</v>
      </c>
      <c r="K196" s="18">
        <v>1.3481403267142507</v>
      </c>
      <c r="L196" s="18">
        <v>1.8403382599266256</v>
      </c>
      <c r="M196" s="19">
        <v>27.703826955074874</v>
      </c>
    </row>
    <row r="197" spans="1:13" s="7" customFormat="1" x14ac:dyDescent="0.15">
      <c r="A197" s="131" t="s">
        <v>46</v>
      </c>
      <c r="B197" s="8">
        <v>65</v>
      </c>
      <c r="C197" s="9">
        <v>19.646304227833919</v>
      </c>
      <c r="D197" s="10">
        <v>19.111969942281451</v>
      </c>
      <c r="E197" s="10">
        <v>20.180638513386388</v>
      </c>
      <c r="F197" s="9">
        <v>18.403127664002263</v>
      </c>
      <c r="G197" s="10">
        <v>17.875837433368364</v>
      </c>
      <c r="H197" s="10">
        <v>18.930417894636161</v>
      </c>
      <c r="I197" s="11">
        <v>93.672211580280901</v>
      </c>
      <c r="J197" s="9">
        <v>1.2431765638316583</v>
      </c>
      <c r="K197" s="10">
        <v>1.0037523635253669</v>
      </c>
      <c r="L197" s="10">
        <v>1.4826007641379497</v>
      </c>
      <c r="M197" s="11">
        <v>6.3277884197190977</v>
      </c>
    </row>
    <row r="198" spans="1:13" s="7" customFormat="1" x14ac:dyDescent="0.15">
      <c r="A198" s="140"/>
      <c r="B198" s="12">
        <v>70</v>
      </c>
      <c r="C198" s="13">
        <v>15.691827400161952</v>
      </c>
      <c r="D198" s="14">
        <v>15.199754685552028</v>
      </c>
      <c r="E198" s="14">
        <v>16.183900114771873</v>
      </c>
      <c r="F198" s="13">
        <v>14.437490495523921</v>
      </c>
      <c r="G198" s="14">
        <v>13.944156690288397</v>
      </c>
      <c r="H198" s="14">
        <v>14.930824300759445</v>
      </c>
      <c r="I198" s="15">
        <v>92.00643193013272</v>
      </c>
      <c r="J198" s="13">
        <v>1.2543369046380282</v>
      </c>
      <c r="K198" s="14">
        <v>1.0034757381480395</v>
      </c>
      <c r="L198" s="14">
        <v>1.5051980711280168</v>
      </c>
      <c r="M198" s="15">
        <v>7.9935680698672646</v>
      </c>
    </row>
    <row r="199" spans="1:13" s="7" customFormat="1" x14ac:dyDescent="0.15">
      <c r="A199" s="140"/>
      <c r="B199" s="12">
        <v>75</v>
      </c>
      <c r="C199" s="13">
        <v>12.123014978268888</v>
      </c>
      <c r="D199" s="14">
        <v>11.676980688913391</v>
      </c>
      <c r="E199" s="14">
        <v>12.569049267624385</v>
      </c>
      <c r="F199" s="13">
        <v>10.835604929514052</v>
      </c>
      <c r="G199" s="14">
        <v>10.371534602018956</v>
      </c>
      <c r="H199" s="14">
        <v>11.299675257009147</v>
      </c>
      <c r="I199" s="15">
        <v>89.380446604556838</v>
      </c>
      <c r="J199" s="13">
        <v>1.287410048754837</v>
      </c>
      <c r="K199" s="14">
        <v>1.0152058815299283</v>
      </c>
      <c r="L199" s="14">
        <v>1.5596142159797457</v>
      </c>
      <c r="M199" s="15">
        <v>10.619553395443164</v>
      </c>
    </row>
    <row r="200" spans="1:13" s="7" customFormat="1" x14ac:dyDescent="0.15">
      <c r="A200" s="140"/>
      <c r="B200" s="12">
        <v>80</v>
      </c>
      <c r="C200" s="13">
        <v>8.9339959117812082</v>
      </c>
      <c r="D200" s="14">
        <v>8.5662299151269501</v>
      </c>
      <c r="E200" s="14">
        <v>9.3017619084354664</v>
      </c>
      <c r="F200" s="13">
        <v>7.6675007202772569</v>
      </c>
      <c r="G200" s="14">
        <v>7.239218812128863</v>
      </c>
      <c r="H200" s="14">
        <v>8.0957826284256509</v>
      </c>
      <c r="I200" s="15">
        <v>85.823866453376908</v>
      </c>
      <c r="J200" s="13">
        <v>1.2664951915039513</v>
      </c>
      <c r="K200" s="14">
        <v>0.95987331241264995</v>
      </c>
      <c r="L200" s="14">
        <v>1.5731170705952526</v>
      </c>
      <c r="M200" s="15">
        <v>14.17613354662309</v>
      </c>
    </row>
    <row r="201" spans="1:13" s="7" customFormat="1" x14ac:dyDescent="0.15">
      <c r="A201" s="132"/>
      <c r="B201" s="16">
        <v>85</v>
      </c>
      <c r="C201" s="17">
        <v>5.8234172422480972</v>
      </c>
      <c r="D201" s="18">
        <v>4.9260503511399021</v>
      </c>
      <c r="E201" s="18">
        <v>6.7207841333562923</v>
      </c>
      <c r="F201" s="17">
        <v>4.6143178995779417</v>
      </c>
      <c r="G201" s="18">
        <v>3.8226860561502707</v>
      </c>
      <c r="H201" s="18">
        <v>5.4059497430056132</v>
      </c>
      <c r="I201" s="19">
        <v>79.237288135593218</v>
      </c>
      <c r="J201" s="17">
        <v>1.2090993426701557</v>
      </c>
      <c r="K201" s="18">
        <v>0.81437879314519568</v>
      </c>
      <c r="L201" s="18">
        <v>1.6038198921951157</v>
      </c>
      <c r="M201" s="19">
        <v>20.762711864406779</v>
      </c>
    </row>
    <row r="202" spans="1:13" s="7" customFormat="1" x14ac:dyDescent="0.15">
      <c r="A202" s="131" t="s">
        <v>47</v>
      </c>
      <c r="B202" s="8">
        <v>65</v>
      </c>
      <c r="C202" s="9">
        <v>19.804363356962664</v>
      </c>
      <c r="D202" s="10">
        <v>19.282311468811109</v>
      </c>
      <c r="E202" s="10">
        <v>20.326415245114219</v>
      </c>
      <c r="F202" s="9">
        <v>18.654798651385629</v>
      </c>
      <c r="G202" s="10">
        <v>18.14775711453693</v>
      </c>
      <c r="H202" s="10">
        <v>19.161840188234329</v>
      </c>
      <c r="I202" s="11">
        <v>94.195396818081107</v>
      </c>
      <c r="J202" s="9">
        <v>1.1495647055770395</v>
      </c>
      <c r="K202" s="10">
        <v>0.93884238548241461</v>
      </c>
      <c r="L202" s="10">
        <v>1.3602870256716644</v>
      </c>
      <c r="M202" s="11">
        <v>5.8046031819189201</v>
      </c>
    </row>
    <row r="203" spans="1:13" s="7" customFormat="1" x14ac:dyDescent="0.15">
      <c r="A203" s="140"/>
      <c r="B203" s="12">
        <v>70</v>
      </c>
      <c r="C203" s="13">
        <v>15.537333200624618</v>
      </c>
      <c r="D203" s="14">
        <v>15.032406462202321</v>
      </c>
      <c r="E203" s="14">
        <v>16.042259939046914</v>
      </c>
      <c r="F203" s="13">
        <v>14.386010131789442</v>
      </c>
      <c r="G203" s="14">
        <v>13.893354068739095</v>
      </c>
      <c r="H203" s="14">
        <v>14.87866619483979</v>
      </c>
      <c r="I203" s="15">
        <v>92.589957015346172</v>
      </c>
      <c r="J203" s="13">
        <v>1.1513230688351781</v>
      </c>
      <c r="K203" s="14">
        <v>0.93359447380503635</v>
      </c>
      <c r="L203" s="14">
        <v>1.3690516638653198</v>
      </c>
      <c r="M203" s="15">
        <v>7.4100429846538498</v>
      </c>
    </row>
    <row r="204" spans="1:13" s="7" customFormat="1" x14ac:dyDescent="0.15">
      <c r="A204" s="140"/>
      <c r="B204" s="12">
        <v>75</v>
      </c>
      <c r="C204" s="13">
        <v>11.876661004460496</v>
      </c>
      <c r="D204" s="14">
        <v>11.414979252568314</v>
      </c>
      <c r="E204" s="14">
        <v>12.338342756352679</v>
      </c>
      <c r="F204" s="13">
        <v>10.73393691981852</v>
      </c>
      <c r="G204" s="14">
        <v>10.275171446633276</v>
      </c>
      <c r="H204" s="14">
        <v>11.192702393003763</v>
      </c>
      <c r="I204" s="15">
        <v>90.378406151250715</v>
      </c>
      <c r="J204" s="13">
        <v>1.1427240846419755</v>
      </c>
      <c r="K204" s="14">
        <v>0.91130845349945511</v>
      </c>
      <c r="L204" s="14">
        <v>1.3741397157844959</v>
      </c>
      <c r="M204" s="15">
        <v>9.6215938487492796</v>
      </c>
    </row>
    <row r="205" spans="1:13" s="7" customFormat="1" x14ac:dyDescent="0.15">
      <c r="A205" s="140"/>
      <c r="B205" s="12">
        <v>80</v>
      </c>
      <c r="C205" s="13">
        <v>8.5946147171628073</v>
      </c>
      <c r="D205" s="14">
        <v>8.2156164789963686</v>
      </c>
      <c r="E205" s="14">
        <v>8.9736129553292461</v>
      </c>
      <c r="F205" s="13">
        <v>7.4704773818295322</v>
      </c>
      <c r="G205" s="14">
        <v>7.0656937834286166</v>
      </c>
      <c r="H205" s="14">
        <v>7.8752609802304478</v>
      </c>
      <c r="I205" s="15">
        <v>86.92044527501092</v>
      </c>
      <c r="J205" s="13">
        <v>1.1241373353332738</v>
      </c>
      <c r="K205" s="14">
        <v>0.87039426304579082</v>
      </c>
      <c r="L205" s="14">
        <v>1.3778804076207567</v>
      </c>
      <c r="M205" s="15">
        <v>13.079554724989068</v>
      </c>
    </row>
    <row r="206" spans="1:13" s="7" customFormat="1" x14ac:dyDescent="0.15">
      <c r="A206" s="132"/>
      <c r="B206" s="16">
        <v>85</v>
      </c>
      <c r="C206" s="17">
        <v>5.8540660546551599</v>
      </c>
      <c r="D206" s="18">
        <v>5.0838211924842245</v>
      </c>
      <c r="E206" s="18">
        <v>6.6243109168260954</v>
      </c>
      <c r="F206" s="17">
        <v>4.7766687914047958</v>
      </c>
      <c r="G206" s="18">
        <v>4.0844803334821735</v>
      </c>
      <c r="H206" s="18">
        <v>5.4688572493274181</v>
      </c>
      <c r="I206" s="19">
        <v>81.59574468085107</v>
      </c>
      <c r="J206" s="17">
        <v>1.0773972632503646</v>
      </c>
      <c r="K206" s="18">
        <v>0.75455953991775093</v>
      </c>
      <c r="L206" s="18">
        <v>1.4002349865829782</v>
      </c>
      <c r="M206" s="19">
        <v>18.404255319148938</v>
      </c>
    </row>
    <row r="207" spans="1:13" s="7" customFormat="1" x14ac:dyDescent="0.15">
      <c r="A207" s="131" t="s">
        <v>48</v>
      </c>
      <c r="B207" s="8">
        <v>65</v>
      </c>
      <c r="C207" s="9">
        <v>19.628973099897156</v>
      </c>
      <c r="D207" s="10">
        <v>18.639875094631169</v>
      </c>
      <c r="E207" s="10">
        <v>20.618071105163143</v>
      </c>
      <c r="F207" s="9">
        <v>18.330300481958368</v>
      </c>
      <c r="G207" s="10">
        <v>17.388414444386093</v>
      </c>
      <c r="H207" s="10">
        <v>19.272186519530642</v>
      </c>
      <c r="I207" s="11">
        <v>93.383899344456324</v>
      </c>
      <c r="J207" s="9">
        <v>1.2986726179387909</v>
      </c>
      <c r="K207" s="10">
        <v>0.94313295582767276</v>
      </c>
      <c r="L207" s="10">
        <v>1.6542122800499088</v>
      </c>
      <c r="M207" s="11">
        <v>6.6161006555436925</v>
      </c>
    </row>
    <row r="208" spans="1:13" s="7" customFormat="1" x14ac:dyDescent="0.15">
      <c r="A208" s="140"/>
      <c r="B208" s="12">
        <v>70</v>
      </c>
      <c r="C208" s="13">
        <v>15.881340719154979</v>
      </c>
      <c r="D208" s="14">
        <v>15.004644359773826</v>
      </c>
      <c r="E208" s="14">
        <v>16.758037078536134</v>
      </c>
      <c r="F208" s="13">
        <v>14.557595462415094</v>
      </c>
      <c r="G208" s="14">
        <v>13.715249363037026</v>
      </c>
      <c r="H208" s="14">
        <v>15.399941561793161</v>
      </c>
      <c r="I208" s="15">
        <v>91.664776418131538</v>
      </c>
      <c r="J208" s="13">
        <v>1.3237452567398837</v>
      </c>
      <c r="K208" s="14">
        <v>0.95180019105566416</v>
      </c>
      <c r="L208" s="14">
        <v>1.6956903224241033</v>
      </c>
      <c r="M208" s="15">
        <v>8.3352235818684584</v>
      </c>
    </row>
    <row r="209" spans="1:13" s="7" customFormat="1" x14ac:dyDescent="0.15">
      <c r="A209" s="140"/>
      <c r="B209" s="12">
        <v>75</v>
      </c>
      <c r="C209" s="13">
        <v>11.85337543161978</v>
      </c>
      <c r="D209" s="14">
        <v>11.062251686941302</v>
      </c>
      <c r="E209" s="14">
        <v>12.644499176298257</v>
      </c>
      <c r="F209" s="13">
        <v>10.541174324054811</v>
      </c>
      <c r="G209" s="14">
        <v>9.7700999766448255</v>
      </c>
      <c r="H209" s="14">
        <v>11.312248671464797</v>
      </c>
      <c r="I209" s="15">
        <v>88.929726261225369</v>
      </c>
      <c r="J209" s="13">
        <v>1.3122011075649689</v>
      </c>
      <c r="K209" s="14">
        <v>0.92964878168363929</v>
      </c>
      <c r="L209" s="14">
        <v>1.6947534334462984</v>
      </c>
      <c r="M209" s="15">
        <v>11.070273738774635</v>
      </c>
    </row>
    <row r="210" spans="1:13" s="7" customFormat="1" x14ac:dyDescent="0.15">
      <c r="A210" s="140"/>
      <c r="B210" s="12">
        <v>80</v>
      </c>
      <c r="C210" s="13">
        <v>8.8060637759729463</v>
      </c>
      <c r="D210" s="14">
        <v>8.1753744151310013</v>
      </c>
      <c r="E210" s="14">
        <v>9.4367531368148914</v>
      </c>
      <c r="F210" s="13">
        <v>7.5985326627260426</v>
      </c>
      <c r="G210" s="14">
        <v>6.9431675842981546</v>
      </c>
      <c r="H210" s="14">
        <v>8.2538977411539296</v>
      </c>
      <c r="I210" s="15">
        <v>86.287504338299115</v>
      </c>
      <c r="J210" s="13">
        <v>1.2075311132469024</v>
      </c>
      <c r="K210" s="14">
        <v>0.80180316631674242</v>
      </c>
      <c r="L210" s="14">
        <v>1.6132590601770624</v>
      </c>
      <c r="M210" s="15">
        <v>13.712495661700874</v>
      </c>
    </row>
    <row r="211" spans="1:13" s="7" customFormat="1" x14ac:dyDescent="0.15">
      <c r="A211" s="132"/>
      <c r="B211" s="16">
        <v>85</v>
      </c>
      <c r="C211" s="17">
        <v>6.0622540022933942</v>
      </c>
      <c r="D211" s="18">
        <v>4.8248835547565569</v>
      </c>
      <c r="E211" s="18">
        <v>7.2996244498302314</v>
      </c>
      <c r="F211" s="17">
        <v>4.8133174138579502</v>
      </c>
      <c r="G211" s="18">
        <v>3.72748190254676</v>
      </c>
      <c r="H211" s="18">
        <v>5.8991529251691404</v>
      </c>
      <c r="I211" s="19">
        <v>79.398148148148167</v>
      </c>
      <c r="J211" s="17">
        <v>1.2489365884354446</v>
      </c>
      <c r="K211" s="18">
        <v>0.720905228258651</v>
      </c>
      <c r="L211" s="18">
        <v>1.7769679486122383</v>
      </c>
      <c r="M211" s="19">
        <v>20.601851851851851</v>
      </c>
    </row>
    <row r="212" spans="1:13" s="7" customFormat="1" x14ac:dyDescent="0.15">
      <c r="A212" s="131" t="s">
        <v>49</v>
      </c>
      <c r="B212" s="8">
        <v>65</v>
      </c>
      <c r="C212" s="9">
        <v>19.311000431100709</v>
      </c>
      <c r="D212" s="10">
        <v>18.678045700216767</v>
      </c>
      <c r="E212" s="10">
        <v>19.94395516198465</v>
      </c>
      <c r="F212" s="9">
        <v>18.330402851926049</v>
      </c>
      <c r="G212" s="10">
        <v>17.724425044905434</v>
      </c>
      <c r="H212" s="10">
        <v>18.936380658946664</v>
      </c>
      <c r="I212" s="11">
        <v>94.922077793569983</v>
      </c>
      <c r="J212" s="9">
        <v>0.98059757917465595</v>
      </c>
      <c r="K212" s="10">
        <v>0.79062890876278691</v>
      </c>
      <c r="L212" s="10">
        <v>1.170566249586525</v>
      </c>
      <c r="M212" s="11">
        <v>5.0779222064300003</v>
      </c>
    </row>
    <row r="213" spans="1:13" s="7" customFormat="1" x14ac:dyDescent="0.15">
      <c r="A213" s="140"/>
      <c r="B213" s="12">
        <v>70</v>
      </c>
      <c r="C213" s="13">
        <v>15.734340279661831</v>
      </c>
      <c r="D213" s="14">
        <v>15.170029335743553</v>
      </c>
      <c r="E213" s="14">
        <v>16.298651223580109</v>
      </c>
      <c r="F213" s="13">
        <v>14.721568601013598</v>
      </c>
      <c r="G213" s="14">
        <v>14.178673426318776</v>
      </c>
      <c r="H213" s="14">
        <v>15.264463775708419</v>
      </c>
      <c r="I213" s="15">
        <v>93.563303826870069</v>
      </c>
      <c r="J213" s="13">
        <v>1.0127716786482353</v>
      </c>
      <c r="K213" s="14">
        <v>0.81131599254681386</v>
      </c>
      <c r="L213" s="14">
        <v>1.2142273647496566</v>
      </c>
      <c r="M213" s="15">
        <v>6.4366961731299366</v>
      </c>
    </row>
    <row r="214" spans="1:13" s="7" customFormat="1" x14ac:dyDescent="0.15">
      <c r="A214" s="140"/>
      <c r="B214" s="12">
        <v>75</v>
      </c>
      <c r="C214" s="13">
        <v>11.926081793203444</v>
      </c>
      <c r="D214" s="14">
        <v>11.438904353132907</v>
      </c>
      <c r="E214" s="14">
        <v>12.413259233273982</v>
      </c>
      <c r="F214" s="13">
        <v>10.922269607390747</v>
      </c>
      <c r="G214" s="14">
        <v>10.448353543119262</v>
      </c>
      <c r="H214" s="14">
        <v>11.396185671662233</v>
      </c>
      <c r="I214" s="15">
        <v>91.583051305377097</v>
      </c>
      <c r="J214" s="13">
        <v>1.0038121858126958</v>
      </c>
      <c r="K214" s="14">
        <v>0.79653363860276094</v>
      </c>
      <c r="L214" s="14">
        <v>1.2110907330226306</v>
      </c>
      <c r="M214" s="15">
        <v>8.4169486946228922</v>
      </c>
    </row>
    <row r="215" spans="1:13" s="7" customFormat="1" x14ac:dyDescent="0.15">
      <c r="A215" s="140"/>
      <c r="B215" s="12">
        <v>80</v>
      </c>
      <c r="C215" s="13">
        <v>8.8054764583477851</v>
      </c>
      <c r="D215" s="14">
        <v>8.4507844769430758</v>
      </c>
      <c r="E215" s="14">
        <v>9.1601684397524945</v>
      </c>
      <c r="F215" s="13">
        <v>7.7437164281720783</v>
      </c>
      <c r="G215" s="14">
        <v>7.3672131611933853</v>
      </c>
      <c r="H215" s="14">
        <v>8.1202196951507712</v>
      </c>
      <c r="I215" s="15">
        <v>87.942049073686007</v>
      </c>
      <c r="J215" s="13">
        <v>1.0617600301757069</v>
      </c>
      <c r="K215" s="14">
        <v>0.8322392762700922</v>
      </c>
      <c r="L215" s="14">
        <v>1.2912807840813216</v>
      </c>
      <c r="M215" s="15">
        <v>12.057950926313987</v>
      </c>
    </row>
    <row r="216" spans="1:13" s="7" customFormat="1" x14ac:dyDescent="0.15">
      <c r="A216" s="132"/>
      <c r="B216" s="16">
        <v>85</v>
      </c>
      <c r="C216" s="17">
        <v>5.8636824663012233</v>
      </c>
      <c r="D216" s="18">
        <v>5.1611807122567379</v>
      </c>
      <c r="E216" s="18">
        <v>6.5661842203457086</v>
      </c>
      <c r="F216" s="17">
        <v>4.8069346169822316</v>
      </c>
      <c r="G216" s="18">
        <v>4.1751266938911034</v>
      </c>
      <c r="H216" s="18">
        <v>5.4387425400733598</v>
      </c>
      <c r="I216" s="19">
        <v>81.978085351787783</v>
      </c>
      <c r="J216" s="17">
        <v>1.0567478493189921</v>
      </c>
      <c r="K216" s="18">
        <v>0.76769426286954923</v>
      </c>
      <c r="L216" s="18">
        <v>1.3458014357684349</v>
      </c>
      <c r="M216" s="19">
        <v>18.021914648212224</v>
      </c>
    </row>
    <row r="217" spans="1:13" s="7" customFormat="1" x14ac:dyDescent="0.15">
      <c r="A217" s="131" t="s">
        <v>50</v>
      </c>
      <c r="B217" s="8">
        <v>65</v>
      </c>
      <c r="C217" s="9">
        <v>19.641784383907911</v>
      </c>
      <c r="D217" s="10">
        <v>18.986384843259316</v>
      </c>
      <c r="E217" s="10">
        <v>20.297183924556506</v>
      </c>
      <c r="F217" s="9">
        <v>18.188439571852122</v>
      </c>
      <c r="G217" s="10">
        <v>17.571684628537774</v>
      </c>
      <c r="H217" s="10">
        <v>18.80519451516647</v>
      </c>
      <c r="I217" s="11">
        <v>92.600749587463739</v>
      </c>
      <c r="J217" s="9">
        <v>1.4533448120557821</v>
      </c>
      <c r="K217" s="10">
        <v>1.2080911504396223</v>
      </c>
      <c r="L217" s="10">
        <v>1.6985984736719419</v>
      </c>
      <c r="M217" s="11">
        <v>7.399250412536226</v>
      </c>
    </row>
    <row r="218" spans="1:13" s="7" customFormat="1" x14ac:dyDescent="0.15">
      <c r="A218" s="140"/>
      <c r="B218" s="12">
        <v>70</v>
      </c>
      <c r="C218" s="13">
        <v>15.818881169274258</v>
      </c>
      <c r="D218" s="14">
        <v>15.208488889511798</v>
      </c>
      <c r="E218" s="14">
        <v>16.429273449036717</v>
      </c>
      <c r="F218" s="13">
        <v>14.314547559857687</v>
      </c>
      <c r="G218" s="14">
        <v>13.736450055691131</v>
      </c>
      <c r="H218" s="14">
        <v>14.892645064024242</v>
      </c>
      <c r="I218" s="15">
        <v>90.490265440905475</v>
      </c>
      <c r="J218" s="13">
        <v>1.5043336094165727</v>
      </c>
      <c r="K218" s="14">
        <v>1.2461307681929217</v>
      </c>
      <c r="L218" s="14">
        <v>1.7625364506402237</v>
      </c>
      <c r="M218" s="15">
        <v>9.5097345590945395</v>
      </c>
    </row>
    <row r="219" spans="1:13" s="7" customFormat="1" x14ac:dyDescent="0.15">
      <c r="A219" s="140"/>
      <c r="B219" s="12">
        <v>75</v>
      </c>
      <c r="C219" s="13">
        <v>12.092767277468425</v>
      </c>
      <c r="D219" s="14">
        <v>11.539881118766353</v>
      </c>
      <c r="E219" s="14">
        <v>12.645653436170498</v>
      </c>
      <c r="F219" s="13">
        <v>10.658291429929971</v>
      </c>
      <c r="G219" s="14">
        <v>10.12972372602157</v>
      </c>
      <c r="H219" s="14">
        <v>11.186859133838372</v>
      </c>
      <c r="I219" s="15">
        <v>88.137737090076897</v>
      </c>
      <c r="J219" s="13">
        <v>1.4344758475384529</v>
      </c>
      <c r="K219" s="14">
        <v>1.1701584594886025</v>
      </c>
      <c r="L219" s="14">
        <v>1.6987932355883033</v>
      </c>
      <c r="M219" s="15">
        <v>11.862262909923087</v>
      </c>
    </row>
    <row r="220" spans="1:13" s="7" customFormat="1" x14ac:dyDescent="0.15">
      <c r="A220" s="140"/>
      <c r="B220" s="12">
        <v>80</v>
      </c>
      <c r="C220" s="13">
        <v>9.1229767207867738</v>
      </c>
      <c r="D220" s="14">
        <v>8.6670027792543678</v>
      </c>
      <c r="E220" s="14">
        <v>9.5789506623191798</v>
      </c>
      <c r="F220" s="13">
        <v>7.7240828000301232</v>
      </c>
      <c r="G220" s="14">
        <v>7.2617973768365047</v>
      </c>
      <c r="H220" s="14">
        <v>8.1863682232237416</v>
      </c>
      <c r="I220" s="15">
        <v>84.666255723647083</v>
      </c>
      <c r="J220" s="13">
        <v>1.3988939207566502</v>
      </c>
      <c r="K220" s="14">
        <v>1.1121581735249255</v>
      </c>
      <c r="L220" s="14">
        <v>1.6856296679883749</v>
      </c>
      <c r="M220" s="15">
        <v>15.33374427635291</v>
      </c>
    </row>
    <row r="221" spans="1:13" s="7" customFormat="1" x14ac:dyDescent="0.15">
      <c r="A221" s="132"/>
      <c r="B221" s="16">
        <v>85</v>
      </c>
      <c r="C221" s="17">
        <v>6.8542494724487266</v>
      </c>
      <c r="D221" s="18">
        <v>5.9020078138182201</v>
      </c>
      <c r="E221" s="18">
        <v>7.8064911310792331</v>
      </c>
      <c r="F221" s="17">
        <v>5.3452915662006859</v>
      </c>
      <c r="G221" s="18">
        <v>4.5285404842377517</v>
      </c>
      <c r="H221" s="18">
        <v>6.1620426481636201</v>
      </c>
      <c r="I221" s="19">
        <v>77.985074626865668</v>
      </c>
      <c r="J221" s="17">
        <v>1.5089579062480405</v>
      </c>
      <c r="K221" s="18">
        <v>1.1095019425178529</v>
      </c>
      <c r="L221" s="18">
        <v>1.908413869978228</v>
      </c>
      <c r="M221" s="19">
        <v>22.014925373134329</v>
      </c>
    </row>
    <row r="222" spans="1:13" s="7" customFormat="1" x14ac:dyDescent="0.15">
      <c r="A222" s="131" t="s">
        <v>52</v>
      </c>
      <c r="B222" s="8">
        <v>65</v>
      </c>
      <c r="C222" s="9">
        <v>18.456135144640218</v>
      </c>
      <c r="D222" s="10">
        <v>17.886125610993709</v>
      </c>
      <c r="E222" s="10">
        <v>19.026144678286727</v>
      </c>
      <c r="F222" s="9">
        <v>16.833569518646129</v>
      </c>
      <c r="G222" s="10">
        <v>16.306046042258277</v>
      </c>
      <c r="H222" s="10">
        <v>17.361092995033982</v>
      </c>
      <c r="I222" s="11">
        <v>91.208529774635451</v>
      </c>
      <c r="J222" s="9">
        <v>1.6225656259940897</v>
      </c>
      <c r="K222" s="10">
        <v>1.384817576378057</v>
      </c>
      <c r="L222" s="10">
        <v>1.8603136756101224</v>
      </c>
      <c r="M222" s="11">
        <v>8.7914702253645629</v>
      </c>
    </row>
    <row r="223" spans="1:13" s="7" customFormat="1" x14ac:dyDescent="0.15">
      <c r="A223" s="140"/>
      <c r="B223" s="12">
        <v>70</v>
      </c>
      <c r="C223" s="13">
        <v>15.005238614237008</v>
      </c>
      <c r="D223" s="14">
        <v>14.485820586963559</v>
      </c>
      <c r="E223" s="14">
        <v>15.524656641510457</v>
      </c>
      <c r="F223" s="13">
        <v>13.322601131183941</v>
      </c>
      <c r="G223" s="14">
        <v>12.838236869806492</v>
      </c>
      <c r="H223" s="14">
        <v>13.80696539256139</v>
      </c>
      <c r="I223" s="15">
        <v>88.786333051334637</v>
      </c>
      <c r="J223" s="13">
        <v>1.6826374830530695</v>
      </c>
      <c r="K223" s="14">
        <v>1.4278638348465187</v>
      </c>
      <c r="L223" s="14">
        <v>1.9374111312596203</v>
      </c>
      <c r="M223" s="15">
        <v>11.213666948665374</v>
      </c>
    </row>
    <row r="224" spans="1:13" s="7" customFormat="1" x14ac:dyDescent="0.15">
      <c r="A224" s="140"/>
      <c r="B224" s="12">
        <v>75</v>
      </c>
      <c r="C224" s="13">
        <v>11.302736499520062</v>
      </c>
      <c r="D224" s="14">
        <v>10.836097605616098</v>
      </c>
      <c r="E224" s="14">
        <v>11.769375393424026</v>
      </c>
      <c r="F224" s="13">
        <v>9.6056931906701362</v>
      </c>
      <c r="G224" s="14">
        <v>9.162461315465773</v>
      </c>
      <c r="H224" s="14">
        <v>10.048925065874499</v>
      </c>
      <c r="I224" s="15">
        <v>84.985553640731283</v>
      </c>
      <c r="J224" s="13">
        <v>1.6970433088499242</v>
      </c>
      <c r="K224" s="14">
        <v>1.4287446466285072</v>
      </c>
      <c r="L224" s="14">
        <v>1.9653419710713411</v>
      </c>
      <c r="M224" s="15">
        <v>15.014446359268696</v>
      </c>
    </row>
    <row r="225" spans="1:13" s="7" customFormat="1" x14ac:dyDescent="0.15">
      <c r="A225" s="140"/>
      <c r="B225" s="12">
        <v>80</v>
      </c>
      <c r="C225" s="13">
        <v>8.2178072455609161</v>
      </c>
      <c r="D225" s="14">
        <v>7.8492221994690965</v>
      </c>
      <c r="E225" s="14">
        <v>8.5863922916527358</v>
      </c>
      <c r="F225" s="13">
        <v>6.4640045101825603</v>
      </c>
      <c r="G225" s="14">
        <v>6.0748363596836956</v>
      </c>
      <c r="H225" s="14">
        <v>6.8531726606814249</v>
      </c>
      <c r="I225" s="15">
        <v>78.658507276065365</v>
      </c>
      <c r="J225" s="13">
        <v>1.7538027353783576</v>
      </c>
      <c r="K225" s="14">
        <v>1.4585533141002343</v>
      </c>
      <c r="L225" s="14">
        <v>2.0490521566564808</v>
      </c>
      <c r="M225" s="15">
        <v>21.341492723934653</v>
      </c>
    </row>
    <row r="226" spans="1:13" s="7" customFormat="1" x14ac:dyDescent="0.15">
      <c r="A226" s="132"/>
      <c r="B226" s="16">
        <v>85</v>
      </c>
      <c r="C226" s="17">
        <v>5.5058442164555155</v>
      </c>
      <c r="D226" s="18">
        <v>4.784187642255759</v>
      </c>
      <c r="E226" s="18">
        <v>6.227500790655272</v>
      </c>
      <c r="F226" s="17">
        <v>3.6866617706675817</v>
      </c>
      <c r="G226" s="18">
        <v>3.098020598249593</v>
      </c>
      <c r="H226" s="18">
        <v>4.2753029430855705</v>
      </c>
      <c r="I226" s="19">
        <v>66.959064327485379</v>
      </c>
      <c r="J226" s="17">
        <v>1.8191824457879338</v>
      </c>
      <c r="K226" s="18">
        <v>1.4070455578372836</v>
      </c>
      <c r="L226" s="18">
        <v>2.2313193337385839</v>
      </c>
      <c r="M226" s="19">
        <v>33.040935672514628</v>
      </c>
    </row>
    <row r="227" spans="1:13" s="7" customFormat="1" x14ac:dyDescent="0.15">
      <c r="A227" s="131" t="s">
        <v>53</v>
      </c>
      <c r="B227" s="8">
        <v>65</v>
      </c>
      <c r="C227" s="9">
        <v>19.067301922357569</v>
      </c>
      <c r="D227" s="10">
        <v>18.16652069064018</v>
      </c>
      <c r="E227" s="10">
        <v>19.968083154074957</v>
      </c>
      <c r="F227" s="9">
        <v>17.364132567356677</v>
      </c>
      <c r="G227" s="10">
        <v>16.514377422892942</v>
      </c>
      <c r="H227" s="10">
        <v>18.213887711820412</v>
      </c>
      <c r="I227" s="11">
        <v>91.067591199131201</v>
      </c>
      <c r="J227" s="9">
        <v>1.7031693550008888</v>
      </c>
      <c r="K227" s="10">
        <v>1.3260473150988199</v>
      </c>
      <c r="L227" s="10">
        <v>2.0802913949029578</v>
      </c>
      <c r="M227" s="11">
        <v>8.9324088008687763</v>
      </c>
    </row>
    <row r="228" spans="1:13" s="7" customFormat="1" x14ac:dyDescent="0.15">
      <c r="A228" s="140"/>
      <c r="B228" s="12">
        <v>70</v>
      </c>
      <c r="C228" s="13">
        <v>15.680038310248953</v>
      </c>
      <c r="D228" s="14">
        <v>14.882658887303556</v>
      </c>
      <c r="E228" s="14">
        <v>16.477417733194351</v>
      </c>
      <c r="F228" s="13">
        <v>13.929710652508657</v>
      </c>
      <c r="G228" s="14">
        <v>13.163743311337193</v>
      </c>
      <c r="H228" s="14">
        <v>14.695677993680121</v>
      </c>
      <c r="I228" s="15">
        <v>88.837223333847163</v>
      </c>
      <c r="J228" s="13">
        <v>1.7503276577402958</v>
      </c>
      <c r="K228" s="14">
        <v>1.3484104360572728</v>
      </c>
      <c r="L228" s="14">
        <v>2.1522448794233187</v>
      </c>
      <c r="M228" s="15">
        <v>11.162776666152837</v>
      </c>
    </row>
    <row r="229" spans="1:13" s="7" customFormat="1" x14ac:dyDescent="0.15">
      <c r="A229" s="140"/>
      <c r="B229" s="12">
        <v>75</v>
      </c>
      <c r="C229" s="13">
        <v>12.292181568889012</v>
      </c>
      <c r="D229" s="14">
        <v>11.637321830527762</v>
      </c>
      <c r="E229" s="14">
        <v>12.947041307250261</v>
      </c>
      <c r="F229" s="13">
        <v>10.508280311332781</v>
      </c>
      <c r="G229" s="14">
        <v>9.8445911327215896</v>
      </c>
      <c r="H229" s="14">
        <v>11.171969489943972</v>
      </c>
      <c r="I229" s="15">
        <v>85.487512956437214</v>
      </c>
      <c r="J229" s="13">
        <v>1.7839012575562319</v>
      </c>
      <c r="K229" s="14">
        <v>1.3568283635200236</v>
      </c>
      <c r="L229" s="14">
        <v>2.2109741515924402</v>
      </c>
      <c r="M229" s="15">
        <v>14.512487043562796</v>
      </c>
    </row>
    <row r="230" spans="1:13" s="7" customFormat="1" x14ac:dyDescent="0.15">
      <c r="A230" s="140"/>
      <c r="B230" s="12">
        <v>80</v>
      </c>
      <c r="C230" s="13">
        <v>8.4614196648555087</v>
      </c>
      <c r="D230" s="14">
        <v>7.9402554298898833</v>
      </c>
      <c r="E230" s="14">
        <v>8.9825838998211331</v>
      </c>
      <c r="F230" s="13">
        <v>6.859235977541184</v>
      </c>
      <c r="G230" s="14">
        <v>6.2859409817942336</v>
      </c>
      <c r="H230" s="14">
        <v>7.4325309732881344</v>
      </c>
      <c r="I230" s="15">
        <v>81.064836034915132</v>
      </c>
      <c r="J230" s="13">
        <v>1.602183687314324</v>
      </c>
      <c r="K230" s="14">
        <v>1.1736102563961568</v>
      </c>
      <c r="L230" s="14">
        <v>2.0307571182324913</v>
      </c>
      <c r="M230" s="15">
        <v>18.935163965084854</v>
      </c>
    </row>
    <row r="231" spans="1:13" s="7" customFormat="1" x14ac:dyDescent="0.15">
      <c r="A231" s="132"/>
      <c r="B231" s="16">
        <v>85</v>
      </c>
      <c r="C231" s="17">
        <v>5.5916911532342874</v>
      </c>
      <c r="D231" s="18">
        <v>4.5207520700982542</v>
      </c>
      <c r="E231" s="18">
        <v>6.6626302363703207</v>
      </c>
      <c r="F231" s="17">
        <v>3.9562128584157619</v>
      </c>
      <c r="G231" s="18">
        <v>3.0518849222203079</v>
      </c>
      <c r="H231" s="18">
        <v>4.8605407946112162</v>
      </c>
      <c r="I231" s="19">
        <v>70.751633986928098</v>
      </c>
      <c r="J231" s="17">
        <v>1.6354782948185256</v>
      </c>
      <c r="K231" s="18">
        <v>1.0508385170617722</v>
      </c>
      <c r="L231" s="18">
        <v>2.2201180725752789</v>
      </c>
      <c r="M231" s="19">
        <v>29.248366013071902</v>
      </c>
    </row>
    <row r="232" spans="1:13" s="7" customFormat="1" x14ac:dyDescent="0.15">
      <c r="A232" s="131" t="s">
        <v>54</v>
      </c>
      <c r="B232" s="8">
        <v>65</v>
      </c>
      <c r="C232" s="9">
        <v>18.51413418873981</v>
      </c>
      <c r="D232" s="10">
        <v>18.034834987031097</v>
      </c>
      <c r="E232" s="10">
        <v>18.993433390448523</v>
      </c>
      <c r="F232" s="9">
        <v>17.274643971007617</v>
      </c>
      <c r="G232" s="10">
        <v>16.822155054040753</v>
      </c>
      <c r="H232" s="10">
        <v>17.727132887974481</v>
      </c>
      <c r="I232" s="11">
        <v>93.305167797227895</v>
      </c>
      <c r="J232" s="9">
        <v>1.2394902177321936</v>
      </c>
      <c r="K232" s="10">
        <v>1.0754623736337732</v>
      </c>
      <c r="L232" s="10">
        <v>1.403518061830614</v>
      </c>
      <c r="M232" s="11">
        <v>6.6948322027721092</v>
      </c>
    </row>
    <row r="233" spans="1:13" s="7" customFormat="1" x14ac:dyDescent="0.15">
      <c r="A233" s="140"/>
      <c r="B233" s="12">
        <v>70</v>
      </c>
      <c r="C233" s="13">
        <v>14.675559619311526</v>
      </c>
      <c r="D233" s="14">
        <v>14.231947561861663</v>
      </c>
      <c r="E233" s="14">
        <v>15.11917167676139</v>
      </c>
      <c r="F233" s="13">
        <v>13.407566329008501</v>
      </c>
      <c r="G233" s="14">
        <v>12.986891936231588</v>
      </c>
      <c r="H233" s="14">
        <v>13.828240721785415</v>
      </c>
      <c r="I233" s="15">
        <v>91.3598300630766</v>
      </c>
      <c r="J233" s="13">
        <v>1.267993290303024</v>
      </c>
      <c r="K233" s="14">
        <v>1.0959165555869319</v>
      </c>
      <c r="L233" s="14">
        <v>1.4400700250191161</v>
      </c>
      <c r="M233" s="15">
        <v>8.6401699369233942</v>
      </c>
    </row>
    <row r="234" spans="1:13" s="7" customFormat="1" x14ac:dyDescent="0.15">
      <c r="A234" s="140"/>
      <c r="B234" s="12">
        <v>75</v>
      </c>
      <c r="C234" s="13">
        <v>11.1391133852956</v>
      </c>
      <c r="D234" s="14">
        <v>10.746231525226747</v>
      </c>
      <c r="E234" s="14">
        <v>11.531995245364453</v>
      </c>
      <c r="F234" s="13">
        <v>9.9078754919875927</v>
      </c>
      <c r="G234" s="14">
        <v>9.5310347622065823</v>
      </c>
      <c r="H234" s="14">
        <v>10.284716221768603</v>
      </c>
      <c r="I234" s="15">
        <v>88.946715499517879</v>
      </c>
      <c r="J234" s="13">
        <v>1.2312378933080088</v>
      </c>
      <c r="K234" s="14">
        <v>1.0532872423009343</v>
      </c>
      <c r="L234" s="14">
        <v>1.4091885443150833</v>
      </c>
      <c r="M234" s="15">
        <v>11.05328450048213</v>
      </c>
    </row>
    <row r="235" spans="1:13" s="7" customFormat="1" x14ac:dyDescent="0.15">
      <c r="A235" s="140"/>
      <c r="B235" s="12">
        <v>80</v>
      </c>
      <c r="C235" s="13">
        <v>8.2348820232262767</v>
      </c>
      <c r="D235" s="14">
        <v>7.9388531165593985</v>
      </c>
      <c r="E235" s="14">
        <v>8.5309109298931549</v>
      </c>
      <c r="F235" s="13">
        <v>7.0424064433781171</v>
      </c>
      <c r="G235" s="14">
        <v>6.7374458724860817</v>
      </c>
      <c r="H235" s="14">
        <v>7.3473670142701524</v>
      </c>
      <c r="I235" s="15">
        <v>85.519214768532052</v>
      </c>
      <c r="J235" s="13">
        <v>1.1924755798481583</v>
      </c>
      <c r="K235" s="14">
        <v>1.0044727952428132</v>
      </c>
      <c r="L235" s="14">
        <v>1.3804783644535035</v>
      </c>
      <c r="M235" s="15">
        <v>14.480785231467932</v>
      </c>
    </row>
    <row r="236" spans="1:13" s="7" customFormat="1" x14ac:dyDescent="0.15">
      <c r="A236" s="132"/>
      <c r="B236" s="16">
        <v>85</v>
      </c>
      <c r="C236" s="17">
        <v>5.7081362001571172</v>
      </c>
      <c r="D236" s="18">
        <v>5.1595047701340695</v>
      </c>
      <c r="E236" s="18">
        <v>6.2567676301801649</v>
      </c>
      <c r="F236" s="17">
        <v>4.5379900492858543</v>
      </c>
      <c r="G236" s="18">
        <v>4.0512462964760294</v>
      </c>
      <c r="H236" s="18">
        <v>5.0247338020956791</v>
      </c>
      <c r="I236" s="19">
        <v>79.500381388253231</v>
      </c>
      <c r="J236" s="17">
        <v>1.1701461508712627</v>
      </c>
      <c r="K236" s="18">
        <v>0.92657012203462363</v>
      </c>
      <c r="L236" s="18">
        <v>1.4137221797079018</v>
      </c>
      <c r="M236" s="19">
        <v>20.499618611746762</v>
      </c>
    </row>
    <row r="237" spans="1:13" s="7" customFormat="1" x14ac:dyDescent="0.15">
      <c r="A237" s="131" t="s">
        <v>55</v>
      </c>
      <c r="B237" s="8">
        <v>65</v>
      </c>
      <c r="C237" s="9">
        <v>19.101005082589033</v>
      </c>
      <c r="D237" s="10">
        <v>18.39110053707838</v>
      </c>
      <c r="E237" s="10">
        <v>19.810909628099687</v>
      </c>
      <c r="F237" s="9">
        <v>17.456992378626655</v>
      </c>
      <c r="G237" s="10">
        <v>16.804493382787616</v>
      </c>
      <c r="H237" s="10">
        <v>18.109491374465694</v>
      </c>
      <c r="I237" s="11">
        <v>91.393056559830299</v>
      </c>
      <c r="J237" s="9">
        <v>1.6440127039623755</v>
      </c>
      <c r="K237" s="10">
        <v>1.3547864819990856</v>
      </c>
      <c r="L237" s="10">
        <v>1.9332389259256655</v>
      </c>
      <c r="M237" s="11">
        <v>8.6069434401696885</v>
      </c>
    </row>
    <row r="238" spans="1:13" s="7" customFormat="1" x14ac:dyDescent="0.15">
      <c r="A238" s="140"/>
      <c r="B238" s="12">
        <v>70</v>
      </c>
      <c r="C238" s="13">
        <v>15.121686806575982</v>
      </c>
      <c r="D238" s="14">
        <v>14.461653707337662</v>
      </c>
      <c r="E238" s="14">
        <v>15.781719905814301</v>
      </c>
      <c r="F238" s="13">
        <v>13.461253915111788</v>
      </c>
      <c r="G238" s="14">
        <v>12.853718515492758</v>
      </c>
      <c r="H238" s="14">
        <v>14.068789314730818</v>
      </c>
      <c r="I238" s="15">
        <v>89.019525978132819</v>
      </c>
      <c r="J238" s="13">
        <v>1.6604328914641933</v>
      </c>
      <c r="K238" s="14">
        <v>1.3601233591378303</v>
      </c>
      <c r="L238" s="14">
        <v>1.9607424237905562</v>
      </c>
      <c r="M238" s="15">
        <v>10.980474021867186</v>
      </c>
    </row>
    <row r="239" spans="1:13" s="7" customFormat="1" x14ac:dyDescent="0.15">
      <c r="A239" s="140"/>
      <c r="B239" s="12">
        <v>75</v>
      </c>
      <c r="C239" s="13">
        <v>11.490330950575656</v>
      </c>
      <c r="D239" s="14">
        <v>10.894530781095389</v>
      </c>
      <c r="E239" s="14">
        <v>12.086131120055922</v>
      </c>
      <c r="F239" s="13">
        <v>9.829865074543628</v>
      </c>
      <c r="G239" s="14">
        <v>9.2759542861451756</v>
      </c>
      <c r="H239" s="14">
        <v>10.38377586294208</v>
      </c>
      <c r="I239" s="15">
        <v>85.549016097322777</v>
      </c>
      <c r="J239" s="13">
        <v>1.6604658760320277</v>
      </c>
      <c r="K239" s="14">
        <v>1.3455303540332264</v>
      </c>
      <c r="L239" s="14">
        <v>1.9754013980308289</v>
      </c>
      <c r="M239" s="15">
        <v>14.450983902677232</v>
      </c>
    </row>
    <row r="240" spans="1:13" s="7" customFormat="1" x14ac:dyDescent="0.15">
      <c r="A240" s="140"/>
      <c r="B240" s="12">
        <v>80</v>
      </c>
      <c r="C240" s="13">
        <v>8.226587523390533</v>
      </c>
      <c r="D240" s="14">
        <v>7.7158062328866919</v>
      </c>
      <c r="E240" s="14">
        <v>8.7373688138943741</v>
      </c>
      <c r="F240" s="13">
        <v>6.5116232938621756</v>
      </c>
      <c r="G240" s="14">
        <v>6.0086451921613211</v>
      </c>
      <c r="H240" s="14">
        <v>7.0146013955630302</v>
      </c>
      <c r="I240" s="15">
        <v>79.153394713759198</v>
      </c>
      <c r="J240" s="13">
        <v>1.714964229528358</v>
      </c>
      <c r="K240" s="14">
        <v>1.3724006155231663</v>
      </c>
      <c r="L240" s="14">
        <v>2.05752784353355</v>
      </c>
      <c r="M240" s="15">
        <v>20.846605286240813</v>
      </c>
    </row>
    <row r="241" spans="1:14" s="7" customFormat="1" x14ac:dyDescent="0.15">
      <c r="A241" s="132"/>
      <c r="B241" s="16">
        <v>85</v>
      </c>
      <c r="C241" s="17">
        <v>6.3259173839108369</v>
      </c>
      <c r="D241" s="18">
        <v>5.3539431366335055</v>
      </c>
      <c r="E241" s="18">
        <v>7.2978916311881683</v>
      </c>
      <c r="F241" s="17">
        <v>4.5741248775970664</v>
      </c>
      <c r="G241" s="18">
        <v>3.7667813924717883</v>
      </c>
      <c r="H241" s="18">
        <v>5.3814683627223445</v>
      </c>
      <c r="I241" s="19">
        <v>72.307692307692307</v>
      </c>
      <c r="J241" s="17">
        <v>1.7517925063137703</v>
      </c>
      <c r="K241" s="18">
        <v>1.2718895752700137</v>
      </c>
      <c r="L241" s="18">
        <v>2.2316954373575268</v>
      </c>
      <c r="M241" s="19">
        <v>27.692307692307693</v>
      </c>
    </row>
    <row r="242" spans="1:14" s="7" customFormat="1" x14ac:dyDescent="0.15">
      <c r="A242" s="131" t="s">
        <v>56</v>
      </c>
      <c r="B242" s="8">
        <v>65</v>
      </c>
      <c r="C242" s="9">
        <v>20.325214620181924</v>
      </c>
      <c r="D242" s="10">
        <v>19.499697521343425</v>
      </c>
      <c r="E242" s="10">
        <v>21.150731719020424</v>
      </c>
      <c r="F242" s="9">
        <v>18.767864242569203</v>
      </c>
      <c r="G242" s="10">
        <v>17.986237060669573</v>
      </c>
      <c r="H242" s="10">
        <v>19.549491424468833</v>
      </c>
      <c r="I242" s="11">
        <v>92.33784042769048</v>
      </c>
      <c r="J242" s="9">
        <v>1.5573503776127247</v>
      </c>
      <c r="K242" s="10">
        <v>1.2066087479707754</v>
      </c>
      <c r="L242" s="10">
        <v>1.9080920072546739</v>
      </c>
      <c r="M242" s="11">
        <v>7.6621595723095268</v>
      </c>
    </row>
    <row r="243" spans="1:14" s="7" customFormat="1" x14ac:dyDescent="0.15">
      <c r="A243" s="140"/>
      <c r="B243" s="12">
        <v>70</v>
      </c>
      <c r="C243" s="13">
        <v>16.072485794279029</v>
      </c>
      <c r="D243" s="14">
        <v>15.303534856629113</v>
      </c>
      <c r="E243" s="14">
        <v>16.841436731928944</v>
      </c>
      <c r="F243" s="13">
        <v>14.508026080208868</v>
      </c>
      <c r="G243" s="14">
        <v>13.775714781311251</v>
      </c>
      <c r="H243" s="14">
        <v>15.240337379106485</v>
      </c>
      <c r="I243" s="15">
        <v>90.266224315923623</v>
      </c>
      <c r="J243" s="13">
        <v>1.5644597140701582</v>
      </c>
      <c r="K243" s="14">
        <v>1.2045884002188894</v>
      </c>
      <c r="L243" s="14">
        <v>1.924331027921427</v>
      </c>
      <c r="M243" s="15">
        <v>9.7337756840763525</v>
      </c>
    </row>
    <row r="244" spans="1:14" s="7" customFormat="1" x14ac:dyDescent="0.15">
      <c r="A244" s="140"/>
      <c r="B244" s="12">
        <v>75</v>
      </c>
      <c r="C244" s="13">
        <v>12.318285792853526</v>
      </c>
      <c r="D244" s="14">
        <v>11.636534645563396</v>
      </c>
      <c r="E244" s="14">
        <v>13.000036940143657</v>
      </c>
      <c r="F244" s="13">
        <v>10.77866389794983</v>
      </c>
      <c r="G244" s="14">
        <v>10.116477263484205</v>
      </c>
      <c r="H244" s="14">
        <v>11.440850532415455</v>
      </c>
      <c r="I244" s="15">
        <v>87.501329967543768</v>
      </c>
      <c r="J244" s="13">
        <v>1.5396218949036991</v>
      </c>
      <c r="K244" s="14">
        <v>1.1642611032819743</v>
      </c>
      <c r="L244" s="14">
        <v>1.9149826865254238</v>
      </c>
      <c r="M244" s="15">
        <v>12.498670032456246</v>
      </c>
    </row>
    <row r="245" spans="1:14" s="7" customFormat="1" x14ac:dyDescent="0.15">
      <c r="A245" s="140"/>
      <c r="B245" s="12">
        <v>80</v>
      </c>
      <c r="C245" s="13">
        <v>8.8451322702299251</v>
      </c>
      <c r="D245" s="14">
        <v>8.3181681124897437</v>
      </c>
      <c r="E245" s="14">
        <v>9.3720964279701064</v>
      </c>
      <c r="F245" s="13">
        <v>7.2553046239505443</v>
      </c>
      <c r="G245" s="14">
        <v>6.6906448722218608</v>
      </c>
      <c r="H245" s="14">
        <v>7.8199643756792279</v>
      </c>
      <c r="I245" s="15">
        <v>82.025959615886507</v>
      </c>
      <c r="J245" s="13">
        <v>1.5898276462793808</v>
      </c>
      <c r="K245" s="14">
        <v>1.1874209087289525</v>
      </c>
      <c r="L245" s="14">
        <v>1.9922343838298091</v>
      </c>
      <c r="M245" s="15">
        <v>17.974040384113486</v>
      </c>
    </row>
    <row r="246" spans="1:14" s="7" customFormat="1" x14ac:dyDescent="0.15">
      <c r="A246" s="132"/>
      <c r="B246" s="16">
        <v>85</v>
      </c>
      <c r="C246" s="17">
        <v>5.9820732469482847</v>
      </c>
      <c r="D246" s="18">
        <v>4.9173755814560067</v>
      </c>
      <c r="E246" s="18">
        <v>7.0467709124405626</v>
      </c>
      <c r="F246" s="17">
        <v>4.3816062817559809</v>
      </c>
      <c r="G246" s="18">
        <v>3.4812113246019978</v>
      </c>
      <c r="H246" s="18">
        <v>5.282001238909964</v>
      </c>
      <c r="I246" s="19">
        <v>73.245614035087726</v>
      </c>
      <c r="J246" s="17">
        <v>1.6004669651923036</v>
      </c>
      <c r="K246" s="18">
        <v>1.0678364220220029</v>
      </c>
      <c r="L246" s="18">
        <v>2.1330975083626043</v>
      </c>
      <c r="M246" s="19">
        <v>26.75438596491227</v>
      </c>
    </row>
    <row r="247" spans="1:14" s="7" customFormat="1" x14ac:dyDescent="0.15">
      <c r="A247" s="131" t="s">
        <v>57</v>
      </c>
      <c r="B247" s="8">
        <v>65</v>
      </c>
      <c r="C247" s="9">
        <v>19.462385686103694</v>
      </c>
      <c r="D247" s="10">
        <v>18.827078214105043</v>
      </c>
      <c r="E247" s="10">
        <v>20.097693158102345</v>
      </c>
      <c r="F247" s="9">
        <v>17.742059207502916</v>
      </c>
      <c r="G247" s="10">
        <v>17.148347429493359</v>
      </c>
      <c r="H247" s="10">
        <v>18.335770985512472</v>
      </c>
      <c r="I247" s="11">
        <v>91.160762578921123</v>
      </c>
      <c r="J247" s="9">
        <v>1.7203264786007759</v>
      </c>
      <c r="K247" s="10">
        <v>1.4439343171793089</v>
      </c>
      <c r="L247" s="10">
        <v>1.996718640022243</v>
      </c>
      <c r="M247" s="11">
        <v>8.8392374210788738</v>
      </c>
    </row>
    <row r="248" spans="1:14" s="7" customFormat="1" x14ac:dyDescent="0.15">
      <c r="A248" s="140"/>
      <c r="B248" s="12">
        <v>70</v>
      </c>
      <c r="C248" s="13">
        <v>15.601406885643161</v>
      </c>
      <c r="D248" s="14">
        <v>15.018966687317807</v>
      </c>
      <c r="E248" s="14">
        <v>16.183847083968516</v>
      </c>
      <c r="F248" s="13">
        <v>13.895411281205675</v>
      </c>
      <c r="G248" s="14">
        <v>13.347635285816274</v>
      </c>
      <c r="H248" s="14">
        <v>14.443187276595076</v>
      </c>
      <c r="I248" s="15">
        <v>89.065116902967318</v>
      </c>
      <c r="J248" s="13">
        <v>1.7059956044374862</v>
      </c>
      <c r="K248" s="14">
        <v>1.4189216187106295</v>
      </c>
      <c r="L248" s="14">
        <v>1.9930695901643429</v>
      </c>
      <c r="M248" s="15">
        <v>10.934883097032678</v>
      </c>
    </row>
    <row r="249" spans="1:14" s="7" customFormat="1" x14ac:dyDescent="0.15">
      <c r="A249" s="140"/>
      <c r="B249" s="12">
        <v>75</v>
      </c>
      <c r="C249" s="13">
        <v>11.837032158823025</v>
      </c>
      <c r="D249" s="14">
        <v>11.317095504599507</v>
      </c>
      <c r="E249" s="14">
        <v>12.356968813046542</v>
      </c>
      <c r="F249" s="13">
        <v>10.096220916500698</v>
      </c>
      <c r="G249" s="14">
        <v>9.595629762723199</v>
      </c>
      <c r="H249" s="14">
        <v>10.596812070278197</v>
      </c>
      <c r="I249" s="15">
        <v>85.293515984707625</v>
      </c>
      <c r="J249" s="13">
        <v>1.7408112423223254</v>
      </c>
      <c r="K249" s="14">
        <v>1.438312271659721</v>
      </c>
      <c r="L249" s="14">
        <v>2.0433102129849301</v>
      </c>
      <c r="M249" s="15">
        <v>14.70648401529237</v>
      </c>
    </row>
    <row r="250" spans="1:14" s="7" customFormat="1" x14ac:dyDescent="0.15">
      <c r="A250" s="140"/>
      <c r="B250" s="12">
        <v>80</v>
      </c>
      <c r="C250" s="13">
        <v>8.6733996611892525</v>
      </c>
      <c r="D250" s="14">
        <v>8.2683401013864959</v>
      </c>
      <c r="E250" s="14">
        <v>9.0784592209920092</v>
      </c>
      <c r="F250" s="13">
        <v>6.8795716974078251</v>
      </c>
      <c r="G250" s="14">
        <v>6.4414314376877781</v>
      </c>
      <c r="H250" s="14">
        <v>7.3177119571278721</v>
      </c>
      <c r="I250" s="15">
        <v>79.318052507043518</v>
      </c>
      <c r="J250" s="13">
        <v>1.7938279637814294</v>
      </c>
      <c r="K250" s="14">
        <v>1.4627623981658771</v>
      </c>
      <c r="L250" s="14">
        <v>2.1248935293969815</v>
      </c>
      <c r="M250" s="15">
        <v>20.681947492956514</v>
      </c>
    </row>
    <row r="251" spans="1:14" s="7" customFormat="1" x14ac:dyDescent="0.15">
      <c r="A251" s="132"/>
      <c r="B251" s="16">
        <v>85</v>
      </c>
      <c r="C251" s="17">
        <v>5.7795132865864804</v>
      </c>
      <c r="D251" s="18">
        <v>4.9466996537262062</v>
      </c>
      <c r="E251" s="18">
        <v>6.6123269194467547</v>
      </c>
      <c r="F251" s="17">
        <v>4.0120146060394983</v>
      </c>
      <c r="G251" s="18">
        <v>3.3304228611165936</v>
      </c>
      <c r="H251" s="18">
        <v>4.6936063509624031</v>
      </c>
      <c r="I251" s="19">
        <v>69.417862838915468</v>
      </c>
      <c r="J251" s="17">
        <v>1.7674986805469819</v>
      </c>
      <c r="K251" s="18">
        <v>1.3256717406218792</v>
      </c>
      <c r="L251" s="18">
        <v>2.2093256204720846</v>
      </c>
      <c r="M251" s="19">
        <v>30.582137161084532</v>
      </c>
    </row>
    <row r="252" spans="1:14" s="7" customFormat="1" x14ac:dyDescent="0.15">
      <c r="A252" s="131" t="s">
        <v>58</v>
      </c>
      <c r="B252" s="12">
        <v>65</v>
      </c>
      <c r="C252" s="13">
        <v>18.574797095114519</v>
      </c>
      <c r="D252" s="14">
        <v>17.904786346310811</v>
      </c>
      <c r="E252" s="14">
        <v>19.244807843918228</v>
      </c>
      <c r="F252" s="13">
        <v>17.009496771142945</v>
      </c>
      <c r="G252" s="14">
        <v>16.387566397967031</v>
      </c>
      <c r="H252" s="14">
        <v>17.631427144318859</v>
      </c>
      <c r="I252" s="15">
        <v>91.572988302610995</v>
      </c>
      <c r="J252" s="13">
        <v>1.5653003239715704</v>
      </c>
      <c r="K252" s="14">
        <v>1.3043286687432152</v>
      </c>
      <c r="L252" s="14">
        <v>1.8262719791999256</v>
      </c>
      <c r="M252" s="15">
        <v>8.4270116973889877</v>
      </c>
      <c r="N252" s="33"/>
    </row>
    <row r="253" spans="1:14" s="7" customFormat="1" x14ac:dyDescent="0.15">
      <c r="A253" s="140"/>
      <c r="B253" s="12">
        <v>70</v>
      </c>
      <c r="C253" s="13">
        <v>15.21053388965589</v>
      </c>
      <c r="D253" s="14">
        <v>14.610445803341266</v>
      </c>
      <c r="E253" s="14">
        <v>15.810621975970514</v>
      </c>
      <c r="F253" s="13">
        <v>13.59130805378488</v>
      </c>
      <c r="G253" s="14">
        <v>13.030015445826836</v>
      </c>
      <c r="H253" s="14">
        <v>14.152600661742925</v>
      </c>
      <c r="I253" s="15">
        <v>89.354575929960063</v>
      </c>
      <c r="J253" s="13">
        <v>1.6192258358710088</v>
      </c>
      <c r="K253" s="14">
        <v>1.3399084420813381</v>
      </c>
      <c r="L253" s="14">
        <v>1.8985432296606795</v>
      </c>
      <c r="M253" s="15">
        <v>10.645424070039928</v>
      </c>
      <c r="N253" s="33"/>
    </row>
    <row r="254" spans="1:14" s="7" customFormat="1" x14ac:dyDescent="0.15">
      <c r="A254" s="140"/>
      <c r="B254" s="12">
        <v>75</v>
      </c>
      <c r="C254" s="13">
        <v>11.398090150771161</v>
      </c>
      <c r="D254" s="14">
        <v>10.853460253819938</v>
      </c>
      <c r="E254" s="14">
        <v>11.942720047722384</v>
      </c>
      <c r="F254" s="13">
        <v>9.7828559883518711</v>
      </c>
      <c r="G254" s="14">
        <v>9.2664033851900438</v>
      </c>
      <c r="H254" s="14">
        <v>10.299308591513698</v>
      </c>
      <c r="I254" s="15">
        <v>85.828905184523322</v>
      </c>
      <c r="J254" s="13">
        <v>1.6152341624192892</v>
      </c>
      <c r="K254" s="14">
        <v>1.3245410122864523</v>
      </c>
      <c r="L254" s="14">
        <v>1.9059273125521261</v>
      </c>
      <c r="M254" s="15">
        <v>14.171094815476673</v>
      </c>
      <c r="N254" s="33"/>
    </row>
    <row r="255" spans="1:14" s="7" customFormat="1" x14ac:dyDescent="0.15">
      <c r="A255" s="140"/>
      <c r="B255" s="12">
        <v>80</v>
      </c>
      <c r="C255" s="13">
        <v>8.2852377821003849</v>
      </c>
      <c r="D255" s="14">
        <v>7.8296248251145517</v>
      </c>
      <c r="E255" s="14">
        <v>8.740850739086218</v>
      </c>
      <c r="F255" s="13">
        <v>6.6816970316990147</v>
      </c>
      <c r="G255" s="14">
        <v>6.2186691975632291</v>
      </c>
      <c r="H255" s="14">
        <v>7.1447248658348004</v>
      </c>
      <c r="I255" s="15">
        <v>80.64580893664035</v>
      </c>
      <c r="J255" s="13">
        <v>1.6035407504013699</v>
      </c>
      <c r="K255" s="14">
        <v>1.2878790262293986</v>
      </c>
      <c r="L255" s="14">
        <v>1.9192024745733411</v>
      </c>
      <c r="M255" s="15">
        <v>19.35419106335965</v>
      </c>
      <c r="N255" s="33"/>
    </row>
    <row r="256" spans="1:14" s="7" customFormat="1" x14ac:dyDescent="0.15">
      <c r="A256" s="132"/>
      <c r="B256" s="12">
        <v>85</v>
      </c>
      <c r="C256" s="13">
        <v>6.102287755138728</v>
      </c>
      <c r="D256" s="14">
        <v>5.2209862203065054</v>
      </c>
      <c r="E256" s="14">
        <v>6.9835892899709506</v>
      </c>
      <c r="F256" s="13">
        <v>4.5143496679131623</v>
      </c>
      <c r="G256" s="14">
        <v>3.769391596090895</v>
      </c>
      <c r="H256" s="14">
        <v>5.25930773973543</v>
      </c>
      <c r="I256" s="15">
        <v>73.977987421383645</v>
      </c>
      <c r="J256" s="13">
        <v>1.5879380872255653</v>
      </c>
      <c r="K256" s="14">
        <v>1.1607471239801663</v>
      </c>
      <c r="L256" s="14">
        <v>2.0151290504709642</v>
      </c>
      <c r="M256" s="15">
        <v>26.022012578616355</v>
      </c>
      <c r="N256" s="33"/>
    </row>
    <row r="257" spans="1:13" s="7" customFormat="1" x14ac:dyDescent="0.15">
      <c r="A257" s="131" t="s">
        <v>59</v>
      </c>
      <c r="B257" s="8">
        <v>65</v>
      </c>
      <c r="C257" s="9">
        <v>19.711320739909034</v>
      </c>
      <c r="D257" s="10">
        <v>18.830134670146506</v>
      </c>
      <c r="E257" s="10">
        <v>20.592506809671562</v>
      </c>
      <c r="F257" s="9">
        <v>18.12064202332164</v>
      </c>
      <c r="G257" s="10">
        <v>17.290266158687665</v>
      </c>
      <c r="H257" s="10">
        <v>18.951017887955615</v>
      </c>
      <c r="I257" s="11">
        <v>91.930126156555374</v>
      </c>
      <c r="J257" s="9">
        <v>1.590678716587395</v>
      </c>
      <c r="K257" s="10">
        <v>1.2310445373024927</v>
      </c>
      <c r="L257" s="10">
        <v>1.9503128958722973</v>
      </c>
      <c r="M257" s="11">
        <v>8.0698738434446255</v>
      </c>
    </row>
    <row r="258" spans="1:13" s="7" customFormat="1" x14ac:dyDescent="0.15">
      <c r="A258" s="140"/>
      <c r="B258" s="12">
        <v>70</v>
      </c>
      <c r="C258" s="13">
        <v>15.81086095057154</v>
      </c>
      <c r="D258" s="14">
        <v>14.980379181139975</v>
      </c>
      <c r="E258" s="14">
        <v>16.641342720003106</v>
      </c>
      <c r="F258" s="13">
        <v>14.221007439770274</v>
      </c>
      <c r="G258" s="14">
        <v>13.43399486981332</v>
      </c>
      <c r="H258" s="14">
        <v>15.008020009727227</v>
      </c>
      <c r="I258" s="15">
        <v>89.944548144648664</v>
      </c>
      <c r="J258" s="13">
        <v>1.5898535108012679</v>
      </c>
      <c r="K258" s="14">
        <v>1.2150279097231851</v>
      </c>
      <c r="L258" s="14">
        <v>1.9646791118793507</v>
      </c>
      <c r="M258" s="15">
        <v>10.05545185535135</v>
      </c>
    </row>
    <row r="259" spans="1:13" s="7" customFormat="1" x14ac:dyDescent="0.15">
      <c r="A259" s="140"/>
      <c r="B259" s="12">
        <v>75</v>
      </c>
      <c r="C259" s="13">
        <v>12.265388530877759</v>
      </c>
      <c r="D259" s="14">
        <v>11.538630290015101</v>
      </c>
      <c r="E259" s="14">
        <v>12.992146771740417</v>
      </c>
      <c r="F259" s="13">
        <v>10.671692307104903</v>
      </c>
      <c r="G259" s="14">
        <v>9.9664703342797623</v>
      </c>
      <c r="H259" s="14">
        <v>11.376914279930045</v>
      </c>
      <c r="I259" s="15">
        <v>87.006557356411733</v>
      </c>
      <c r="J259" s="13">
        <v>1.5936962237728565</v>
      </c>
      <c r="K259" s="14">
        <v>1.1993945330002789</v>
      </c>
      <c r="L259" s="14">
        <v>1.9879979145454341</v>
      </c>
      <c r="M259" s="15">
        <v>12.993442643588276</v>
      </c>
    </row>
    <row r="260" spans="1:13" s="7" customFormat="1" x14ac:dyDescent="0.15">
      <c r="A260" s="140"/>
      <c r="B260" s="12">
        <v>80</v>
      </c>
      <c r="C260" s="13">
        <v>9.1266644554688838</v>
      </c>
      <c r="D260" s="14">
        <v>8.5685740830255828</v>
      </c>
      <c r="E260" s="14">
        <v>9.6847548279121849</v>
      </c>
      <c r="F260" s="13">
        <v>7.5151582687331731</v>
      </c>
      <c r="G260" s="14">
        <v>6.9125279555021528</v>
      </c>
      <c r="H260" s="14">
        <v>8.1177885819641933</v>
      </c>
      <c r="I260" s="15">
        <v>82.342878993759186</v>
      </c>
      <c r="J260" s="13">
        <v>1.6115061867357101</v>
      </c>
      <c r="K260" s="14">
        <v>1.1829527671859519</v>
      </c>
      <c r="L260" s="14">
        <v>2.0400596062854683</v>
      </c>
      <c r="M260" s="15">
        <v>17.657121006240814</v>
      </c>
    </row>
    <row r="261" spans="1:13" s="7" customFormat="1" x14ac:dyDescent="0.15">
      <c r="A261" s="132"/>
      <c r="B261" s="16">
        <v>85</v>
      </c>
      <c r="C261" s="17">
        <v>6.1945560236013062</v>
      </c>
      <c r="D261" s="18">
        <v>5.0225924147423404</v>
      </c>
      <c r="E261" s="18">
        <v>7.366519632460272</v>
      </c>
      <c r="F261" s="17">
        <v>4.5934891346887285</v>
      </c>
      <c r="G261" s="18">
        <v>3.6055717082739429</v>
      </c>
      <c r="H261" s="18">
        <v>5.5814065611035142</v>
      </c>
      <c r="I261" s="19">
        <v>74.153645833333329</v>
      </c>
      <c r="J261" s="17">
        <v>1.6010668889125768</v>
      </c>
      <c r="K261" s="18">
        <v>1.0420670515865158</v>
      </c>
      <c r="L261" s="18">
        <v>2.1600667262386377</v>
      </c>
      <c r="M261" s="19">
        <v>25.846354166666657</v>
      </c>
    </row>
    <row r="262" spans="1:13" s="7" customFormat="1" x14ac:dyDescent="0.15">
      <c r="A262" s="131" t="s">
        <v>60</v>
      </c>
      <c r="B262" s="8">
        <v>65</v>
      </c>
      <c r="C262" s="9">
        <v>19.565132452216691</v>
      </c>
      <c r="D262" s="10">
        <v>18.758944318489629</v>
      </c>
      <c r="E262" s="10">
        <v>20.371320585943753</v>
      </c>
      <c r="F262" s="9">
        <v>18.187252146282432</v>
      </c>
      <c r="G262" s="10">
        <v>17.426690617693346</v>
      </c>
      <c r="H262" s="10">
        <v>18.947813674871519</v>
      </c>
      <c r="I262" s="11">
        <v>92.957470084603756</v>
      </c>
      <c r="J262" s="9">
        <v>1.377880305934263</v>
      </c>
      <c r="K262" s="10">
        <v>1.0954982596807392</v>
      </c>
      <c r="L262" s="10">
        <v>1.6602623521877868</v>
      </c>
      <c r="M262" s="11">
        <v>7.0425299153962628</v>
      </c>
    </row>
    <row r="263" spans="1:13" s="7" customFormat="1" x14ac:dyDescent="0.15">
      <c r="A263" s="140"/>
      <c r="B263" s="12">
        <v>70</v>
      </c>
      <c r="C263" s="13">
        <v>15.970294176627581</v>
      </c>
      <c r="D263" s="14">
        <v>15.24860809829236</v>
      </c>
      <c r="E263" s="14">
        <v>16.691980254962804</v>
      </c>
      <c r="F263" s="13">
        <v>14.522737915279619</v>
      </c>
      <c r="G263" s="14">
        <v>13.835573794861952</v>
      </c>
      <c r="H263" s="14">
        <v>15.209902035697285</v>
      </c>
      <c r="I263" s="15">
        <v>90.935944915363848</v>
      </c>
      <c r="J263" s="13">
        <v>1.4475562613479627</v>
      </c>
      <c r="K263" s="14">
        <v>1.1474937059151027</v>
      </c>
      <c r="L263" s="14">
        <v>1.7476188167808226</v>
      </c>
      <c r="M263" s="15">
        <v>9.0640550846361467</v>
      </c>
    </row>
    <row r="264" spans="1:13" s="7" customFormat="1" x14ac:dyDescent="0.15">
      <c r="A264" s="140"/>
      <c r="B264" s="12">
        <v>75</v>
      </c>
      <c r="C264" s="13">
        <v>12.553345852243442</v>
      </c>
      <c r="D264" s="14">
        <v>11.959426898099036</v>
      </c>
      <c r="E264" s="14">
        <v>13.147264806387849</v>
      </c>
      <c r="F264" s="13">
        <v>11.066818736879526</v>
      </c>
      <c r="G264" s="14">
        <v>10.482061665398181</v>
      </c>
      <c r="H264" s="14">
        <v>11.651575808360871</v>
      </c>
      <c r="I264" s="15">
        <v>88.15831944040437</v>
      </c>
      <c r="J264" s="13">
        <v>1.4865271153639166</v>
      </c>
      <c r="K264" s="14">
        <v>1.1691167310801536</v>
      </c>
      <c r="L264" s="14">
        <v>1.8039374996476796</v>
      </c>
      <c r="M264" s="15">
        <v>11.841680559595634</v>
      </c>
    </row>
    <row r="265" spans="1:13" s="7" customFormat="1" x14ac:dyDescent="0.15">
      <c r="A265" s="140"/>
      <c r="B265" s="12">
        <v>80</v>
      </c>
      <c r="C265" s="13">
        <v>8.9889991409260173</v>
      </c>
      <c r="D265" s="14">
        <v>8.5463868659381976</v>
      </c>
      <c r="E265" s="14">
        <v>9.4316114159138369</v>
      </c>
      <c r="F265" s="13">
        <v>7.5224645687842377</v>
      </c>
      <c r="G265" s="14">
        <v>7.0404295151626268</v>
      </c>
      <c r="H265" s="14">
        <v>8.0044996224058487</v>
      </c>
      <c r="I265" s="15">
        <v>83.685229588411076</v>
      </c>
      <c r="J265" s="13">
        <v>1.4665345721417802</v>
      </c>
      <c r="K265" s="14">
        <v>1.1366070797781702</v>
      </c>
      <c r="L265" s="14">
        <v>1.7964620645053901</v>
      </c>
      <c r="M265" s="15">
        <v>16.31477041158892</v>
      </c>
    </row>
    <row r="266" spans="1:13" s="7" customFormat="1" x14ac:dyDescent="0.15">
      <c r="A266" s="132"/>
      <c r="B266" s="16">
        <v>85</v>
      </c>
      <c r="C266" s="17">
        <v>5.879242560714725</v>
      </c>
      <c r="D266" s="18">
        <v>5.0333161108380722</v>
      </c>
      <c r="E266" s="18">
        <v>6.7251690105913777</v>
      </c>
      <c r="F266" s="17">
        <v>4.6183390166020493</v>
      </c>
      <c r="G266" s="18">
        <v>3.8732743639727825</v>
      </c>
      <c r="H266" s="18">
        <v>5.3634036692313156</v>
      </c>
      <c r="I266" s="19">
        <v>78.55329949238579</v>
      </c>
      <c r="J266" s="17">
        <v>1.2609035441126761</v>
      </c>
      <c r="K266" s="18">
        <v>0.87818780775151295</v>
      </c>
      <c r="L266" s="18">
        <v>1.6436192804738394</v>
      </c>
      <c r="M266" s="19">
        <v>21.446700507614221</v>
      </c>
    </row>
    <row r="267" spans="1:13" s="7" customFormat="1" x14ac:dyDescent="0.15">
      <c r="A267" s="131" t="s">
        <v>61</v>
      </c>
      <c r="B267" s="8">
        <v>65</v>
      </c>
      <c r="C267" s="9">
        <v>19.398682064438251</v>
      </c>
      <c r="D267" s="10">
        <v>18.644127805297448</v>
      </c>
      <c r="E267" s="10">
        <v>20.153236323579055</v>
      </c>
      <c r="F267" s="9">
        <v>17.772248135151752</v>
      </c>
      <c r="G267" s="10">
        <v>17.070119077714441</v>
      </c>
      <c r="H267" s="10">
        <v>18.474377192589063</v>
      </c>
      <c r="I267" s="11">
        <v>91.615750369618738</v>
      </c>
      <c r="J267" s="9">
        <v>1.6264339292864969</v>
      </c>
      <c r="K267" s="10">
        <v>1.3479069229144969</v>
      </c>
      <c r="L267" s="10">
        <v>1.9049609356584969</v>
      </c>
      <c r="M267" s="11">
        <v>8.3842496303812446</v>
      </c>
    </row>
    <row r="268" spans="1:13" s="7" customFormat="1" x14ac:dyDescent="0.15">
      <c r="A268" s="140"/>
      <c r="B268" s="12">
        <v>70</v>
      </c>
      <c r="C268" s="13">
        <v>15.138734598299633</v>
      </c>
      <c r="D268" s="14">
        <v>14.416971148158659</v>
      </c>
      <c r="E268" s="14">
        <v>15.860498048440608</v>
      </c>
      <c r="F268" s="13">
        <v>13.56012107030668</v>
      </c>
      <c r="G268" s="14">
        <v>12.888371592326225</v>
      </c>
      <c r="H268" s="14">
        <v>14.231870548287135</v>
      </c>
      <c r="I268" s="15">
        <v>89.572354824357234</v>
      </c>
      <c r="J268" s="13">
        <v>1.5786135279929576</v>
      </c>
      <c r="K268" s="14">
        <v>1.2966588810460216</v>
      </c>
      <c r="L268" s="14">
        <v>1.8605681749398937</v>
      </c>
      <c r="M268" s="15">
        <v>10.427645175642789</v>
      </c>
    </row>
    <row r="269" spans="1:13" s="7" customFormat="1" x14ac:dyDescent="0.15">
      <c r="A269" s="140"/>
      <c r="B269" s="12">
        <v>75</v>
      </c>
      <c r="C269" s="13">
        <v>11.829922279198801</v>
      </c>
      <c r="D269" s="14">
        <v>11.201983582895169</v>
      </c>
      <c r="E269" s="14">
        <v>12.457860975502433</v>
      </c>
      <c r="F269" s="13">
        <v>10.274783964280603</v>
      </c>
      <c r="G269" s="14">
        <v>9.6817518191015495</v>
      </c>
      <c r="H269" s="14">
        <v>10.867816109459657</v>
      </c>
      <c r="I269" s="15">
        <v>86.85419668688202</v>
      </c>
      <c r="J269" s="13">
        <v>1.5551383149181977</v>
      </c>
      <c r="K269" s="14">
        <v>1.2638660680521985</v>
      </c>
      <c r="L269" s="14">
        <v>1.8464105617841968</v>
      </c>
      <c r="M269" s="15">
        <v>13.145803313117977</v>
      </c>
    </row>
    <row r="270" spans="1:13" s="7" customFormat="1" x14ac:dyDescent="0.15">
      <c r="A270" s="140"/>
      <c r="B270" s="12">
        <v>80</v>
      </c>
      <c r="C270" s="13">
        <v>8.9678180944031567</v>
      </c>
      <c r="D270" s="14">
        <v>8.5306187943217164</v>
      </c>
      <c r="E270" s="14">
        <v>9.4050173944845969</v>
      </c>
      <c r="F270" s="13">
        <v>7.4749838324318976</v>
      </c>
      <c r="G270" s="14">
        <v>7.0218465712085694</v>
      </c>
      <c r="H270" s="14">
        <v>7.9281210936552258</v>
      </c>
      <c r="I270" s="15">
        <v>83.353428378493305</v>
      </c>
      <c r="J270" s="13">
        <v>1.4928342619712605</v>
      </c>
      <c r="K270" s="14">
        <v>1.1972655682134099</v>
      </c>
      <c r="L270" s="14">
        <v>1.788402955729111</v>
      </c>
      <c r="M270" s="15">
        <v>16.646571621506716</v>
      </c>
    </row>
    <row r="271" spans="1:13" s="7" customFormat="1" x14ac:dyDescent="0.15">
      <c r="A271" s="132"/>
      <c r="B271" s="16">
        <v>85</v>
      </c>
      <c r="C271" s="17">
        <v>6.093665547310545</v>
      </c>
      <c r="D271" s="18">
        <v>5.3156693430388255</v>
      </c>
      <c r="E271" s="18">
        <v>6.8716617515822644</v>
      </c>
      <c r="F271" s="17">
        <v>4.7266385238649731</v>
      </c>
      <c r="G271" s="18">
        <v>4.0527658360076124</v>
      </c>
      <c r="H271" s="18">
        <v>5.4005112117223337</v>
      </c>
      <c r="I271" s="19">
        <v>77.566425120772948</v>
      </c>
      <c r="J271" s="17">
        <v>1.3670270234455721</v>
      </c>
      <c r="K271" s="18">
        <v>1.0200438330649386</v>
      </c>
      <c r="L271" s="18">
        <v>1.7140102138262057</v>
      </c>
      <c r="M271" s="19">
        <v>22.433574879227052</v>
      </c>
    </row>
    <row r="272" spans="1:13" s="7" customFormat="1" x14ac:dyDescent="0.15">
      <c r="A272" s="131" t="s">
        <v>62</v>
      </c>
      <c r="B272" s="8">
        <v>65</v>
      </c>
      <c r="C272" s="9">
        <v>19.737846118164825</v>
      </c>
      <c r="D272" s="10">
        <v>19.010585695767762</v>
      </c>
      <c r="E272" s="10">
        <v>20.465106540561887</v>
      </c>
      <c r="F272" s="9">
        <v>18.392415678402724</v>
      </c>
      <c r="G272" s="10">
        <v>17.703953963175206</v>
      </c>
      <c r="H272" s="10">
        <v>19.080877393630242</v>
      </c>
      <c r="I272" s="11">
        <v>93.183499193846203</v>
      </c>
      <c r="J272" s="9">
        <v>1.3454304397621002</v>
      </c>
      <c r="K272" s="10">
        <v>1.0797904917675363</v>
      </c>
      <c r="L272" s="10">
        <v>1.6110703877566641</v>
      </c>
      <c r="M272" s="11">
        <v>6.8165008061537913</v>
      </c>
    </row>
    <row r="273" spans="1:13" s="7" customFormat="1" x14ac:dyDescent="0.15">
      <c r="A273" s="140"/>
      <c r="B273" s="12">
        <v>70</v>
      </c>
      <c r="C273" s="13">
        <v>15.895256403718175</v>
      </c>
      <c r="D273" s="14">
        <v>15.247293124392097</v>
      </c>
      <c r="E273" s="14">
        <v>16.543219683044253</v>
      </c>
      <c r="F273" s="13">
        <v>14.519944013148606</v>
      </c>
      <c r="G273" s="14">
        <v>13.901975228950789</v>
      </c>
      <c r="H273" s="14">
        <v>15.137912797346424</v>
      </c>
      <c r="I273" s="15">
        <v>91.347655202039647</v>
      </c>
      <c r="J273" s="13">
        <v>1.3753123905695679</v>
      </c>
      <c r="K273" s="14">
        <v>1.0979614872085999</v>
      </c>
      <c r="L273" s="14">
        <v>1.6526632939305359</v>
      </c>
      <c r="M273" s="15">
        <v>8.6523447979603425</v>
      </c>
    </row>
    <row r="274" spans="1:13" s="7" customFormat="1" x14ac:dyDescent="0.15">
      <c r="A274" s="140"/>
      <c r="B274" s="12">
        <v>75</v>
      </c>
      <c r="C274" s="13">
        <v>12.009577174525516</v>
      </c>
      <c r="D274" s="14">
        <v>11.429285297373101</v>
      </c>
      <c r="E274" s="14">
        <v>12.589869051677931</v>
      </c>
      <c r="F274" s="13">
        <v>10.645206746874814</v>
      </c>
      <c r="G274" s="14">
        <v>10.083820182219235</v>
      </c>
      <c r="H274" s="14">
        <v>11.206593311530394</v>
      </c>
      <c r="I274" s="15">
        <v>88.639313376121365</v>
      </c>
      <c r="J274" s="13">
        <v>1.3643704276507018</v>
      </c>
      <c r="K274" s="14">
        <v>1.0772572866439476</v>
      </c>
      <c r="L274" s="14">
        <v>1.651483568657456</v>
      </c>
      <c r="M274" s="15">
        <v>11.360686623878633</v>
      </c>
    </row>
    <row r="275" spans="1:13" s="7" customFormat="1" x14ac:dyDescent="0.15">
      <c r="A275" s="140"/>
      <c r="B275" s="12">
        <v>80</v>
      </c>
      <c r="C275" s="13">
        <v>9.0108865677399521</v>
      </c>
      <c r="D275" s="14">
        <v>8.5807111530623388</v>
      </c>
      <c r="E275" s="14">
        <v>9.4410619824175654</v>
      </c>
      <c r="F275" s="13">
        <v>7.6047420768923537</v>
      </c>
      <c r="G275" s="14">
        <v>7.1416007782710933</v>
      </c>
      <c r="H275" s="14">
        <v>8.067883375513615</v>
      </c>
      <c r="I275" s="15">
        <v>84.395048364255715</v>
      </c>
      <c r="J275" s="13">
        <v>1.4061444908475971</v>
      </c>
      <c r="K275" s="14">
        <v>1.0901471855768412</v>
      </c>
      <c r="L275" s="14">
        <v>1.7221417961183529</v>
      </c>
      <c r="M275" s="15">
        <v>15.604951635744277</v>
      </c>
    </row>
    <row r="276" spans="1:13" s="7" customFormat="1" x14ac:dyDescent="0.15">
      <c r="A276" s="132"/>
      <c r="B276" s="16">
        <v>85</v>
      </c>
      <c r="C276" s="17">
        <v>6.0428725822650975</v>
      </c>
      <c r="D276" s="18">
        <v>5.1412276598642794</v>
      </c>
      <c r="E276" s="18">
        <v>6.9445175046659156</v>
      </c>
      <c r="F276" s="17">
        <v>4.6169142006414852</v>
      </c>
      <c r="G276" s="18">
        <v>3.8424719932794327</v>
      </c>
      <c r="H276" s="18">
        <v>5.3913564080035377</v>
      </c>
      <c r="I276" s="19">
        <v>76.402640264026402</v>
      </c>
      <c r="J276" s="17">
        <v>1.4259583816236121</v>
      </c>
      <c r="K276" s="18">
        <v>1.0130745712380507</v>
      </c>
      <c r="L276" s="18">
        <v>1.8388421920091735</v>
      </c>
      <c r="M276" s="19">
        <v>23.597359735973598</v>
      </c>
    </row>
    <row r="277" spans="1:13" s="7" customFormat="1" x14ac:dyDescent="0.15">
      <c r="A277" s="131" t="s">
        <v>63</v>
      </c>
      <c r="B277" s="8">
        <v>65</v>
      </c>
      <c r="C277" s="9">
        <v>18.577550594730614</v>
      </c>
      <c r="D277" s="10">
        <v>17.818774949329665</v>
      </c>
      <c r="E277" s="10">
        <v>19.336326240131562</v>
      </c>
      <c r="F277" s="9">
        <v>16.777428555268937</v>
      </c>
      <c r="G277" s="10">
        <v>16.08162300461413</v>
      </c>
      <c r="H277" s="10">
        <v>17.473234105923744</v>
      </c>
      <c r="I277" s="11">
        <v>90.310229379904001</v>
      </c>
      <c r="J277" s="9">
        <v>1.8001220394616766</v>
      </c>
      <c r="K277" s="10">
        <v>1.5056658480160194</v>
      </c>
      <c r="L277" s="10">
        <v>2.0945782309073335</v>
      </c>
      <c r="M277" s="11">
        <v>9.6897706200960005</v>
      </c>
    </row>
    <row r="278" spans="1:13" s="7" customFormat="1" x14ac:dyDescent="0.15">
      <c r="A278" s="140"/>
      <c r="B278" s="12">
        <v>70</v>
      </c>
      <c r="C278" s="13">
        <v>15.175191463191117</v>
      </c>
      <c r="D278" s="14">
        <v>14.502968225302405</v>
      </c>
      <c r="E278" s="14">
        <v>15.847414701079829</v>
      </c>
      <c r="F278" s="13">
        <v>13.289282303114497</v>
      </c>
      <c r="G278" s="14">
        <v>12.666237095428027</v>
      </c>
      <c r="H278" s="14">
        <v>13.912327510800967</v>
      </c>
      <c r="I278" s="15">
        <v>87.57241933552487</v>
      </c>
      <c r="J278" s="13">
        <v>1.8859091600766211</v>
      </c>
      <c r="K278" s="14">
        <v>1.5725371100860801</v>
      </c>
      <c r="L278" s="14">
        <v>2.1992812100671619</v>
      </c>
      <c r="M278" s="15">
        <v>12.427580664475139</v>
      </c>
    </row>
    <row r="279" spans="1:13" s="7" customFormat="1" x14ac:dyDescent="0.15">
      <c r="A279" s="140"/>
      <c r="B279" s="12">
        <v>75</v>
      </c>
      <c r="C279" s="13">
        <v>11.830706022747275</v>
      </c>
      <c r="D279" s="14">
        <v>11.26012049310776</v>
      </c>
      <c r="E279" s="14">
        <v>12.401291552386791</v>
      </c>
      <c r="F279" s="13">
        <v>9.9337151902657315</v>
      </c>
      <c r="G279" s="14">
        <v>9.388581510350825</v>
      </c>
      <c r="H279" s="14">
        <v>10.478848870180638</v>
      </c>
      <c r="I279" s="15">
        <v>83.965531483631324</v>
      </c>
      <c r="J279" s="13">
        <v>1.8969908324815432</v>
      </c>
      <c r="K279" s="14">
        <v>1.5690671589028411</v>
      </c>
      <c r="L279" s="14">
        <v>2.2249145060602453</v>
      </c>
      <c r="M279" s="15">
        <v>16.034468516368662</v>
      </c>
    </row>
    <row r="280" spans="1:13" s="7" customFormat="1" x14ac:dyDescent="0.15">
      <c r="A280" s="140"/>
      <c r="B280" s="12">
        <v>80</v>
      </c>
      <c r="C280" s="13">
        <v>8.5510440039683679</v>
      </c>
      <c r="D280" s="14">
        <v>8.116099892482616</v>
      </c>
      <c r="E280" s="14">
        <v>8.9859881154541199</v>
      </c>
      <c r="F280" s="13">
        <v>6.7179100811081423</v>
      </c>
      <c r="G280" s="14">
        <v>6.2572603230213435</v>
      </c>
      <c r="H280" s="14">
        <v>7.178559839194941</v>
      </c>
      <c r="I280" s="15">
        <v>78.562454806576781</v>
      </c>
      <c r="J280" s="13">
        <v>1.8331339228602253</v>
      </c>
      <c r="K280" s="14">
        <v>1.4940641099634144</v>
      </c>
      <c r="L280" s="14">
        <v>2.1722037357570363</v>
      </c>
      <c r="M280" s="15">
        <v>21.437545193423219</v>
      </c>
    </row>
    <row r="281" spans="1:13" s="7" customFormat="1" x14ac:dyDescent="0.15">
      <c r="A281" s="132"/>
      <c r="B281" s="16">
        <v>85</v>
      </c>
      <c r="C281" s="17">
        <v>5.6857404484834335</v>
      </c>
      <c r="D281" s="18">
        <v>4.9075330621713675</v>
      </c>
      <c r="E281" s="18">
        <v>6.4639478347954995</v>
      </c>
      <c r="F281" s="17">
        <v>4.0842140099400224</v>
      </c>
      <c r="G281" s="18">
        <v>3.4313826977231905</v>
      </c>
      <c r="H281" s="18">
        <v>4.7370453221568543</v>
      </c>
      <c r="I281" s="19">
        <v>71.832579185520345</v>
      </c>
      <c r="J281" s="17">
        <v>1.6015264385434107</v>
      </c>
      <c r="K281" s="18">
        <v>1.1993454074363468</v>
      </c>
      <c r="L281" s="18">
        <v>2.0037074696504744</v>
      </c>
      <c r="M281" s="19">
        <v>28.167420814479637</v>
      </c>
    </row>
    <row r="282" spans="1:13" s="7" customFormat="1" x14ac:dyDescent="0.15"/>
  </sheetData>
  <mergeCells count="65">
    <mergeCell ref="A277:A281"/>
    <mergeCell ref="A247:A251"/>
    <mergeCell ref="A252:A256"/>
    <mergeCell ref="A257:A261"/>
    <mergeCell ref="A262:A266"/>
    <mergeCell ref="A267:A271"/>
    <mergeCell ref="A272:A276"/>
    <mergeCell ref="A242:A24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182:A18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22:A12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62:A66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J3:M3"/>
    <mergeCell ref="B4:M4"/>
    <mergeCell ref="A5:A6"/>
    <mergeCell ref="B5:B6"/>
    <mergeCell ref="C5:E5"/>
    <mergeCell ref="F5:I5"/>
    <mergeCell ref="J5:M5"/>
    <mergeCell ref="D6:E6"/>
    <mergeCell ref="G6:H6"/>
    <mergeCell ref="K6:L6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3" manualBreakCount="3">
    <brk id="81" max="16383" man="1"/>
    <brk id="166" max="16383" man="1"/>
    <brk id="2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82"/>
  <sheetViews>
    <sheetView view="pageBreakPreview" zoomScale="60" zoomScaleNormal="90" workbookViewId="0">
      <pane xSplit="2" ySplit="6" topLeftCell="C184" activePane="bottomRight" state="frozen"/>
      <selection activeCell="C7" sqref="C7:M281"/>
      <selection pane="topRight" activeCell="C7" sqref="C7:M281"/>
      <selection pane="bottomLeft" activeCell="C7" sqref="C7:M281"/>
      <selection pane="bottomRight" activeCell="O201" sqref="O201"/>
    </sheetView>
  </sheetViews>
  <sheetFormatPr defaultRowHeight="12" x14ac:dyDescent="0.15"/>
  <cols>
    <col min="1" max="1" width="9" style="3"/>
    <col min="2" max="2" width="6.25" style="3" customWidth="1"/>
    <col min="3" max="16384" width="9" style="3"/>
  </cols>
  <sheetData>
    <row r="1" spans="1:13" ht="14.25" x14ac:dyDescent="0.15">
      <c r="A1" s="1" t="s">
        <v>135</v>
      </c>
      <c r="B1" s="2"/>
      <c r="C1" s="2"/>
      <c r="D1" s="2"/>
      <c r="E1" s="2"/>
      <c r="F1" s="2"/>
      <c r="G1" s="2"/>
      <c r="H1" s="2"/>
      <c r="I1" s="1"/>
      <c r="J1" s="2"/>
      <c r="K1" s="2"/>
      <c r="L1" s="2"/>
      <c r="M1" s="2"/>
    </row>
    <row r="2" spans="1:13" ht="13.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3.5" x14ac:dyDescent="0.15">
      <c r="B3" s="34"/>
      <c r="C3" s="34"/>
      <c r="D3" s="34"/>
      <c r="E3" s="34"/>
      <c r="F3" s="34"/>
      <c r="G3" s="35"/>
      <c r="H3" s="35"/>
      <c r="I3" s="35"/>
      <c r="J3" s="128" t="s">
        <v>0</v>
      </c>
      <c r="K3" s="128"/>
      <c r="L3" s="128"/>
      <c r="M3" s="128"/>
    </row>
    <row r="4" spans="1:13" x14ac:dyDescent="0.15">
      <c r="A4" s="6"/>
      <c r="B4" s="129" t="s">
        <v>64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30"/>
    </row>
    <row r="5" spans="1:13" s="7" customFormat="1" ht="15" customHeight="1" x14ac:dyDescent="0.15">
      <c r="A5" s="131" t="s">
        <v>2</v>
      </c>
      <c r="B5" s="133" t="s">
        <v>3</v>
      </c>
      <c r="C5" s="135" t="s">
        <v>4</v>
      </c>
      <c r="D5" s="136"/>
      <c r="E5" s="137"/>
      <c r="F5" s="135" t="s">
        <v>5</v>
      </c>
      <c r="G5" s="136"/>
      <c r="H5" s="136"/>
      <c r="I5" s="137"/>
      <c r="J5" s="135" t="s">
        <v>6</v>
      </c>
      <c r="K5" s="136"/>
      <c r="L5" s="136"/>
      <c r="M5" s="137"/>
    </row>
    <row r="6" spans="1:13" s="7" customFormat="1" x14ac:dyDescent="0.15">
      <c r="A6" s="132"/>
      <c r="B6" s="134"/>
      <c r="C6" s="37" t="s">
        <v>7</v>
      </c>
      <c r="D6" s="138" t="s">
        <v>8</v>
      </c>
      <c r="E6" s="139"/>
      <c r="F6" s="36" t="s">
        <v>7</v>
      </c>
      <c r="G6" s="138" t="s">
        <v>8</v>
      </c>
      <c r="H6" s="139"/>
      <c r="I6" s="37" t="s">
        <v>136</v>
      </c>
      <c r="J6" s="36" t="s">
        <v>7</v>
      </c>
      <c r="K6" s="138" t="s">
        <v>8</v>
      </c>
      <c r="L6" s="139"/>
      <c r="M6" s="37" t="s">
        <v>137</v>
      </c>
    </row>
    <row r="7" spans="1:13" s="7" customFormat="1" x14ac:dyDescent="0.15">
      <c r="A7" s="131" t="s">
        <v>9</v>
      </c>
      <c r="B7" s="8">
        <v>65</v>
      </c>
      <c r="C7" s="9">
        <v>23.96072509004297</v>
      </c>
      <c r="D7" s="10">
        <v>23.929777845994241</v>
      </c>
      <c r="E7" s="10">
        <v>23.9916723340917</v>
      </c>
      <c r="F7" s="9">
        <v>20.60853293218878</v>
      </c>
      <c r="G7" s="10">
        <v>20.578843574402939</v>
      </c>
      <c r="H7" s="10">
        <v>20.638222289974621</v>
      </c>
      <c r="I7" s="11">
        <v>86.00963808375225</v>
      </c>
      <c r="J7" s="9">
        <v>3.3521921578541871</v>
      </c>
      <c r="K7" s="10">
        <v>3.3320508286350274</v>
      </c>
      <c r="L7" s="10">
        <v>3.3723334870733468</v>
      </c>
      <c r="M7" s="11">
        <v>13.990361916247734</v>
      </c>
    </row>
    <row r="8" spans="1:13" s="7" customFormat="1" x14ac:dyDescent="0.15">
      <c r="A8" s="140"/>
      <c r="B8" s="12">
        <v>70</v>
      </c>
      <c r="C8" s="13">
        <v>19.54297192391752</v>
      </c>
      <c r="D8" s="14">
        <v>19.514583192591047</v>
      </c>
      <c r="E8" s="14">
        <v>19.571360655243993</v>
      </c>
      <c r="F8" s="13">
        <v>16.161144436679255</v>
      </c>
      <c r="G8" s="14">
        <v>16.133221240232274</v>
      </c>
      <c r="H8" s="14">
        <v>16.189067633126236</v>
      </c>
      <c r="I8" s="15">
        <v>82.695428820120028</v>
      </c>
      <c r="J8" s="13">
        <v>3.3818274872382679</v>
      </c>
      <c r="K8" s="14">
        <v>3.3613692286017831</v>
      </c>
      <c r="L8" s="14">
        <v>3.4022857458747526</v>
      </c>
      <c r="M8" s="15">
        <v>17.304571179879982</v>
      </c>
    </row>
    <row r="9" spans="1:13" s="7" customFormat="1" x14ac:dyDescent="0.15">
      <c r="A9" s="140"/>
      <c r="B9" s="12">
        <v>75</v>
      </c>
      <c r="C9" s="13">
        <v>15.27169324545074</v>
      </c>
      <c r="D9" s="14">
        <v>15.246388622590496</v>
      </c>
      <c r="E9" s="14">
        <v>15.296997868310983</v>
      </c>
      <c r="F9" s="13">
        <v>11.878214168785885</v>
      </c>
      <c r="G9" s="14">
        <v>11.852081423634848</v>
      </c>
      <c r="H9" s="14">
        <v>11.904346913936921</v>
      </c>
      <c r="I9" s="15">
        <v>77.779287325092554</v>
      </c>
      <c r="J9" s="13">
        <v>3.3934790766648533</v>
      </c>
      <c r="K9" s="14">
        <v>3.3726563845878492</v>
      </c>
      <c r="L9" s="14">
        <v>3.4143017687418573</v>
      </c>
      <c r="M9" s="15">
        <v>22.220712674907421</v>
      </c>
    </row>
    <row r="10" spans="1:13" s="7" customFormat="1" x14ac:dyDescent="0.15">
      <c r="A10" s="140"/>
      <c r="B10" s="12">
        <v>80</v>
      </c>
      <c r="C10" s="13">
        <v>11.320955965527373</v>
      </c>
      <c r="D10" s="14">
        <v>11.300955810524082</v>
      </c>
      <c r="E10" s="14">
        <v>11.340956120530665</v>
      </c>
      <c r="F10" s="13">
        <v>7.9489280421977488</v>
      </c>
      <c r="G10" s="14">
        <v>7.9249958774023375</v>
      </c>
      <c r="H10" s="14">
        <v>7.9728602069931602</v>
      </c>
      <c r="I10" s="15">
        <v>70.214282843272741</v>
      </c>
      <c r="J10" s="13">
        <v>3.372027923329624</v>
      </c>
      <c r="K10" s="14">
        <v>3.3508090383711635</v>
      </c>
      <c r="L10" s="14">
        <v>3.3932468082880844</v>
      </c>
      <c r="M10" s="15">
        <v>29.785717156727248</v>
      </c>
    </row>
    <row r="11" spans="1:13" s="7" customFormat="1" x14ac:dyDescent="0.15">
      <c r="A11" s="132"/>
      <c r="B11" s="16">
        <v>85</v>
      </c>
      <c r="C11" s="17">
        <v>7.8985279653102429</v>
      </c>
      <c r="D11" s="18">
        <v>7.84414289430529</v>
      </c>
      <c r="E11" s="18">
        <v>7.9529130363151959</v>
      </c>
      <c r="F11" s="17">
        <v>4.6997581107208797</v>
      </c>
      <c r="G11" s="18">
        <v>4.6611085876100686</v>
      </c>
      <c r="H11" s="18">
        <v>4.7384076338316907</v>
      </c>
      <c r="I11" s="19">
        <v>59.501696156066977</v>
      </c>
      <c r="J11" s="17">
        <v>3.1987698545893624</v>
      </c>
      <c r="K11" s="18">
        <v>3.1682458399304578</v>
      </c>
      <c r="L11" s="18">
        <v>3.2292938692482669</v>
      </c>
      <c r="M11" s="19">
        <v>40.498303843933016</v>
      </c>
    </row>
    <row r="12" spans="1:13" s="7" customFormat="1" x14ac:dyDescent="0.15">
      <c r="A12" s="131" t="s">
        <v>10</v>
      </c>
      <c r="B12" s="20">
        <v>65</v>
      </c>
      <c r="C12" s="21">
        <v>23.904847288985763</v>
      </c>
      <c r="D12" s="22">
        <v>23.825097702380475</v>
      </c>
      <c r="E12" s="22">
        <v>23.984596875591052</v>
      </c>
      <c r="F12" s="21">
        <v>20.506167246738983</v>
      </c>
      <c r="G12" s="22">
        <v>20.428429843894577</v>
      </c>
      <c r="H12" s="22">
        <v>20.583904649583388</v>
      </c>
      <c r="I12" s="23">
        <v>85.782464948802513</v>
      </c>
      <c r="J12" s="21">
        <v>3.3986800422467787</v>
      </c>
      <c r="K12" s="22">
        <v>3.3444917516796142</v>
      </c>
      <c r="L12" s="22">
        <v>3.4528683328139431</v>
      </c>
      <c r="M12" s="23">
        <v>14.217535051197469</v>
      </c>
    </row>
    <row r="13" spans="1:13" s="7" customFormat="1" x14ac:dyDescent="0.15">
      <c r="A13" s="140"/>
      <c r="B13" s="20">
        <v>70</v>
      </c>
      <c r="C13" s="21">
        <v>19.492243686683427</v>
      </c>
      <c r="D13" s="22">
        <v>19.419336669117389</v>
      </c>
      <c r="E13" s="22">
        <v>19.565150704249465</v>
      </c>
      <c r="F13" s="21">
        <v>16.065454000697304</v>
      </c>
      <c r="G13" s="22">
        <v>15.992266951181609</v>
      </c>
      <c r="H13" s="22">
        <v>16.138641050213</v>
      </c>
      <c r="I13" s="23">
        <v>82.419726835617126</v>
      </c>
      <c r="J13" s="21">
        <v>3.426789685986118</v>
      </c>
      <c r="K13" s="22">
        <v>3.3717209681504339</v>
      </c>
      <c r="L13" s="22">
        <v>3.4818584038218021</v>
      </c>
      <c r="M13" s="23">
        <v>17.580273164382856</v>
      </c>
    </row>
    <row r="14" spans="1:13" s="7" customFormat="1" x14ac:dyDescent="0.15">
      <c r="A14" s="140"/>
      <c r="B14" s="20">
        <v>75</v>
      </c>
      <c r="C14" s="21">
        <v>15.245887158156531</v>
      </c>
      <c r="D14" s="22">
        <v>15.18082614956894</v>
      </c>
      <c r="E14" s="22">
        <v>15.310948166744122</v>
      </c>
      <c r="F14" s="21">
        <v>11.806202570859181</v>
      </c>
      <c r="G14" s="22">
        <v>11.737236245623363</v>
      </c>
      <c r="H14" s="22">
        <v>11.875168896094999</v>
      </c>
      <c r="I14" s="23">
        <v>77.438606546047254</v>
      </c>
      <c r="J14" s="21">
        <v>3.4396845872973474</v>
      </c>
      <c r="K14" s="22">
        <v>3.3834459672133135</v>
      </c>
      <c r="L14" s="22">
        <v>3.4959232073813813</v>
      </c>
      <c r="M14" s="23">
        <v>22.561393453952729</v>
      </c>
    </row>
    <row r="15" spans="1:13" s="7" customFormat="1" x14ac:dyDescent="0.15">
      <c r="A15" s="140"/>
      <c r="B15" s="20">
        <v>80</v>
      </c>
      <c r="C15" s="21">
        <v>11.287167338198801</v>
      </c>
      <c r="D15" s="22">
        <v>11.234935938049055</v>
      </c>
      <c r="E15" s="22">
        <v>11.339398738348546</v>
      </c>
      <c r="F15" s="21">
        <v>7.8718325930913293</v>
      </c>
      <c r="G15" s="22">
        <v>7.8075672059443004</v>
      </c>
      <c r="H15" s="22">
        <v>7.9360979802383582</v>
      </c>
      <c r="I15" s="23">
        <v>69.741436068294448</v>
      </c>
      <c r="J15" s="21">
        <v>3.4153347451074736</v>
      </c>
      <c r="K15" s="22">
        <v>3.3576679888043763</v>
      </c>
      <c r="L15" s="22">
        <v>3.4730015014105708</v>
      </c>
      <c r="M15" s="23">
        <v>30.258563931705567</v>
      </c>
    </row>
    <row r="16" spans="1:13" s="7" customFormat="1" x14ac:dyDescent="0.15">
      <c r="A16" s="132"/>
      <c r="B16" s="20">
        <v>85</v>
      </c>
      <c r="C16" s="21">
        <v>7.8552750930294009</v>
      </c>
      <c r="D16" s="22">
        <v>7.7071777325437951</v>
      </c>
      <c r="E16" s="22">
        <v>8.0033724535150075</v>
      </c>
      <c r="F16" s="21">
        <v>4.6195402452129519</v>
      </c>
      <c r="G16" s="22">
        <v>4.5148924158000563</v>
      </c>
      <c r="H16" s="22">
        <v>4.7241880746258476</v>
      </c>
      <c r="I16" s="23">
        <v>58.808128175068376</v>
      </c>
      <c r="J16" s="21">
        <v>3.2357348478164489</v>
      </c>
      <c r="K16" s="22">
        <v>3.151548002268509</v>
      </c>
      <c r="L16" s="22">
        <v>3.3199216933643889</v>
      </c>
      <c r="M16" s="23">
        <v>41.191871824931617</v>
      </c>
    </row>
    <row r="17" spans="1:13" s="7" customFormat="1" x14ac:dyDescent="0.15">
      <c r="A17" s="131" t="s">
        <v>11</v>
      </c>
      <c r="B17" s="24">
        <v>65</v>
      </c>
      <c r="C17" s="25">
        <v>22.985606709256885</v>
      </c>
      <c r="D17" s="26">
        <v>22.718960160056483</v>
      </c>
      <c r="E17" s="26">
        <v>23.252253258457287</v>
      </c>
      <c r="F17" s="25">
        <v>20.066897666782388</v>
      </c>
      <c r="G17" s="26">
        <v>19.822923649477815</v>
      </c>
      <c r="H17" s="26">
        <v>20.310871684086962</v>
      </c>
      <c r="I17" s="27">
        <v>87.302014345790326</v>
      </c>
      <c r="J17" s="25">
        <v>2.9187090424744966</v>
      </c>
      <c r="K17" s="26">
        <v>2.7804752373077215</v>
      </c>
      <c r="L17" s="26">
        <v>3.0569428476412717</v>
      </c>
      <c r="M17" s="27">
        <v>12.697985654209679</v>
      </c>
    </row>
    <row r="18" spans="1:13" s="7" customFormat="1" x14ac:dyDescent="0.15">
      <c r="A18" s="140"/>
      <c r="B18" s="20">
        <v>70</v>
      </c>
      <c r="C18" s="21">
        <v>18.668826319341445</v>
      </c>
      <c r="D18" s="22">
        <v>18.430799209058033</v>
      </c>
      <c r="E18" s="22">
        <v>18.906853429624856</v>
      </c>
      <c r="F18" s="21">
        <v>15.726007529268987</v>
      </c>
      <c r="G18" s="22">
        <v>15.504843593211442</v>
      </c>
      <c r="H18" s="22">
        <v>15.947171465326532</v>
      </c>
      <c r="I18" s="23">
        <v>84.236723081923941</v>
      </c>
      <c r="J18" s="21">
        <v>2.9428187900724563</v>
      </c>
      <c r="K18" s="22">
        <v>2.8029402238656465</v>
      </c>
      <c r="L18" s="22">
        <v>3.0826973562792661</v>
      </c>
      <c r="M18" s="23">
        <v>15.76327691807605</v>
      </c>
    </row>
    <row r="19" spans="1:13" s="7" customFormat="1" x14ac:dyDescent="0.15">
      <c r="A19" s="140"/>
      <c r="B19" s="20">
        <v>75</v>
      </c>
      <c r="C19" s="21">
        <v>14.575997477653992</v>
      </c>
      <c r="D19" s="22">
        <v>14.376633385800819</v>
      </c>
      <c r="E19" s="22">
        <v>14.775361569507165</v>
      </c>
      <c r="F19" s="21">
        <v>11.610278195228769</v>
      </c>
      <c r="G19" s="22">
        <v>11.416292862135915</v>
      </c>
      <c r="H19" s="22">
        <v>11.804263528321624</v>
      </c>
      <c r="I19" s="23">
        <v>79.653404256059488</v>
      </c>
      <c r="J19" s="21">
        <v>2.965719282425221</v>
      </c>
      <c r="K19" s="22">
        <v>2.8245206581078461</v>
      </c>
      <c r="L19" s="22">
        <v>3.1069179067425958</v>
      </c>
      <c r="M19" s="23">
        <v>20.346595743940497</v>
      </c>
    </row>
    <row r="20" spans="1:13" s="7" customFormat="1" x14ac:dyDescent="0.15">
      <c r="A20" s="140"/>
      <c r="B20" s="20">
        <v>80</v>
      </c>
      <c r="C20" s="21">
        <v>10.744781803165365</v>
      </c>
      <c r="D20" s="22">
        <v>10.593401782638566</v>
      </c>
      <c r="E20" s="22">
        <v>10.896161823692164</v>
      </c>
      <c r="F20" s="21">
        <v>7.7916014574063803</v>
      </c>
      <c r="G20" s="22">
        <v>7.6228813925944854</v>
      </c>
      <c r="H20" s="22">
        <v>7.9603215222182753</v>
      </c>
      <c r="I20" s="23">
        <v>72.515213432356617</v>
      </c>
      <c r="J20" s="21">
        <v>2.9531803457589851</v>
      </c>
      <c r="K20" s="22">
        <v>2.8107686482691512</v>
      </c>
      <c r="L20" s="22">
        <v>3.0955920432488191</v>
      </c>
      <c r="M20" s="23">
        <v>27.484786567643386</v>
      </c>
    </row>
    <row r="21" spans="1:13" s="7" customFormat="1" x14ac:dyDescent="0.15">
      <c r="A21" s="132"/>
      <c r="B21" s="28">
        <v>85</v>
      </c>
      <c r="C21" s="29">
        <v>7.5704018570327642</v>
      </c>
      <c r="D21" s="30">
        <v>7.2030519977908734</v>
      </c>
      <c r="E21" s="30">
        <v>7.9377517162746551</v>
      </c>
      <c r="F21" s="29">
        <v>4.7234001420718732</v>
      </c>
      <c r="G21" s="30">
        <v>4.4527283007887526</v>
      </c>
      <c r="H21" s="30">
        <v>4.9940719833549938</v>
      </c>
      <c r="I21" s="31">
        <v>62.392990904226849</v>
      </c>
      <c r="J21" s="29">
        <v>2.8470017149608906</v>
      </c>
      <c r="K21" s="30">
        <v>2.647463310868027</v>
      </c>
      <c r="L21" s="30">
        <v>3.0465401190537542</v>
      </c>
      <c r="M21" s="31">
        <v>37.607009095773144</v>
      </c>
    </row>
    <row r="22" spans="1:13" s="7" customFormat="1" x14ac:dyDescent="0.15">
      <c r="A22" s="131" t="s">
        <v>12</v>
      </c>
      <c r="B22" s="20">
        <v>65</v>
      </c>
      <c r="C22" s="21">
        <v>24.253915416727374</v>
      </c>
      <c r="D22" s="22">
        <v>24.129612682883796</v>
      </c>
      <c r="E22" s="22">
        <v>24.378218150570952</v>
      </c>
      <c r="F22" s="21">
        <v>20.533058635363279</v>
      </c>
      <c r="G22" s="22">
        <v>20.412969688126516</v>
      </c>
      <c r="H22" s="22">
        <v>20.653147582600042</v>
      </c>
      <c r="I22" s="23">
        <v>84.658737703035342</v>
      </c>
      <c r="J22" s="21">
        <v>3.7208567813640916</v>
      </c>
      <c r="K22" s="22">
        <v>3.6349226167968158</v>
      </c>
      <c r="L22" s="22">
        <v>3.8067909459313674</v>
      </c>
      <c r="M22" s="23">
        <v>15.341262296964645</v>
      </c>
    </row>
    <row r="23" spans="1:13" s="7" customFormat="1" x14ac:dyDescent="0.15">
      <c r="A23" s="140"/>
      <c r="B23" s="20">
        <v>70</v>
      </c>
      <c r="C23" s="21">
        <v>19.860726225201585</v>
      </c>
      <c r="D23" s="22">
        <v>19.747317750577889</v>
      </c>
      <c r="E23" s="22">
        <v>19.974134699825282</v>
      </c>
      <c r="F23" s="21">
        <v>16.10718815509394</v>
      </c>
      <c r="G23" s="22">
        <v>15.99418311664599</v>
      </c>
      <c r="H23" s="22">
        <v>16.220193193541888</v>
      </c>
      <c r="I23" s="23">
        <v>81.100700812517516</v>
      </c>
      <c r="J23" s="21">
        <v>3.7535380701076466</v>
      </c>
      <c r="K23" s="22">
        <v>3.6662557271813396</v>
      </c>
      <c r="L23" s="22">
        <v>3.8408204130339536</v>
      </c>
      <c r="M23" s="23">
        <v>18.899299187482498</v>
      </c>
    </row>
    <row r="24" spans="1:13" s="7" customFormat="1" x14ac:dyDescent="0.15">
      <c r="A24" s="140"/>
      <c r="B24" s="20">
        <v>75</v>
      </c>
      <c r="C24" s="21">
        <v>15.562387919081939</v>
      </c>
      <c r="D24" s="22">
        <v>15.461294273725287</v>
      </c>
      <c r="E24" s="22">
        <v>15.663481564438591</v>
      </c>
      <c r="F24" s="21">
        <v>11.810312362250407</v>
      </c>
      <c r="G24" s="22">
        <v>11.703986444360455</v>
      </c>
      <c r="H24" s="22">
        <v>11.91663828014036</v>
      </c>
      <c r="I24" s="23">
        <v>75.890103907312991</v>
      </c>
      <c r="J24" s="21">
        <v>3.7520755568315316</v>
      </c>
      <c r="K24" s="22">
        <v>3.6634811967180858</v>
      </c>
      <c r="L24" s="22">
        <v>3.8406699169449774</v>
      </c>
      <c r="M24" s="23">
        <v>24.109896092687009</v>
      </c>
    </row>
    <row r="25" spans="1:13" s="7" customFormat="1" x14ac:dyDescent="0.15">
      <c r="A25" s="140"/>
      <c r="B25" s="20">
        <v>80</v>
      </c>
      <c r="C25" s="21">
        <v>11.576159739901152</v>
      </c>
      <c r="D25" s="22">
        <v>11.496184401837075</v>
      </c>
      <c r="E25" s="22">
        <v>11.65613507796523</v>
      </c>
      <c r="F25" s="21">
        <v>7.8561449979247158</v>
      </c>
      <c r="G25" s="22">
        <v>7.7576463403998988</v>
      </c>
      <c r="H25" s="22">
        <v>7.9546436554495328</v>
      </c>
      <c r="I25" s="23">
        <v>67.864863430018616</v>
      </c>
      <c r="J25" s="21">
        <v>3.7200147419764376</v>
      </c>
      <c r="K25" s="22">
        <v>3.6299710728204215</v>
      </c>
      <c r="L25" s="22">
        <v>3.8100584111324536</v>
      </c>
      <c r="M25" s="23">
        <v>32.135136569981384</v>
      </c>
    </row>
    <row r="26" spans="1:13" s="7" customFormat="1" x14ac:dyDescent="0.15">
      <c r="A26" s="132"/>
      <c r="B26" s="20">
        <v>85</v>
      </c>
      <c r="C26" s="21">
        <v>8.0974936085953164</v>
      </c>
      <c r="D26" s="22">
        <v>7.8665060225821009</v>
      </c>
      <c r="E26" s="22">
        <v>8.328481194608532</v>
      </c>
      <c r="F26" s="21">
        <v>4.5403915525265441</v>
      </c>
      <c r="G26" s="22">
        <v>4.3829430621581329</v>
      </c>
      <c r="H26" s="22">
        <v>4.6978400428949554</v>
      </c>
      <c r="I26" s="23">
        <v>56.071566981010214</v>
      </c>
      <c r="J26" s="21">
        <v>3.5571020560687736</v>
      </c>
      <c r="K26" s="22">
        <v>3.4217838169890413</v>
      </c>
      <c r="L26" s="22">
        <v>3.6924202951485059</v>
      </c>
      <c r="M26" s="23">
        <v>43.9284330189898</v>
      </c>
    </row>
    <row r="27" spans="1:13" s="7" customFormat="1" x14ac:dyDescent="0.15">
      <c r="A27" s="131" t="s">
        <v>13</v>
      </c>
      <c r="B27" s="24">
        <v>65</v>
      </c>
      <c r="C27" s="25">
        <v>24.359273905777499</v>
      </c>
      <c r="D27" s="26">
        <v>24.256745660719435</v>
      </c>
      <c r="E27" s="26">
        <v>24.461802150835563</v>
      </c>
      <c r="F27" s="25">
        <v>20.668510957949245</v>
      </c>
      <c r="G27" s="26">
        <v>20.566965565027843</v>
      </c>
      <c r="H27" s="26">
        <v>20.770056350870647</v>
      </c>
      <c r="I27" s="27">
        <v>84.848633164911845</v>
      </c>
      <c r="J27" s="25">
        <v>3.6907629478282558</v>
      </c>
      <c r="K27" s="26">
        <v>3.6172366930013409</v>
      </c>
      <c r="L27" s="26">
        <v>3.7642892026551706</v>
      </c>
      <c r="M27" s="27">
        <v>15.15136683508816</v>
      </c>
    </row>
    <row r="28" spans="1:13" s="7" customFormat="1" x14ac:dyDescent="0.15">
      <c r="A28" s="140"/>
      <c r="B28" s="20">
        <v>70</v>
      </c>
      <c r="C28" s="21">
        <v>19.98801554840535</v>
      </c>
      <c r="D28" s="22">
        <v>19.895291165031288</v>
      </c>
      <c r="E28" s="22">
        <v>20.080739931779412</v>
      </c>
      <c r="F28" s="21">
        <v>16.253617257007743</v>
      </c>
      <c r="G28" s="22">
        <v>16.158147637282411</v>
      </c>
      <c r="H28" s="22">
        <v>16.349086876733075</v>
      </c>
      <c r="I28" s="23">
        <v>81.316813155593437</v>
      </c>
      <c r="J28" s="21">
        <v>3.7343982913975999</v>
      </c>
      <c r="K28" s="22">
        <v>3.6595732956729861</v>
      </c>
      <c r="L28" s="22">
        <v>3.8092232871222138</v>
      </c>
      <c r="M28" s="23">
        <v>18.683186844406528</v>
      </c>
    </row>
    <row r="29" spans="1:13" s="7" customFormat="1" x14ac:dyDescent="0.15">
      <c r="A29" s="140"/>
      <c r="B29" s="20">
        <v>75</v>
      </c>
      <c r="C29" s="21">
        <v>15.697114238609812</v>
      </c>
      <c r="D29" s="22">
        <v>15.614276560725157</v>
      </c>
      <c r="E29" s="22">
        <v>15.779951916494467</v>
      </c>
      <c r="F29" s="21">
        <v>11.949634042359309</v>
      </c>
      <c r="G29" s="22">
        <v>11.859001814224307</v>
      </c>
      <c r="H29" s="22">
        <v>12.04026627049431</v>
      </c>
      <c r="I29" s="23">
        <v>76.126311248771344</v>
      </c>
      <c r="J29" s="21">
        <v>3.7474801962505015</v>
      </c>
      <c r="K29" s="22">
        <v>3.6711900144328649</v>
      </c>
      <c r="L29" s="22">
        <v>3.8237703780681382</v>
      </c>
      <c r="M29" s="23">
        <v>23.873688751228649</v>
      </c>
    </row>
    <row r="30" spans="1:13" s="7" customFormat="1" x14ac:dyDescent="0.15">
      <c r="A30" s="140"/>
      <c r="B30" s="20">
        <v>80</v>
      </c>
      <c r="C30" s="21">
        <v>11.740493024504559</v>
      </c>
      <c r="D30" s="22">
        <v>11.674470736691164</v>
      </c>
      <c r="E30" s="22">
        <v>11.806515312317954</v>
      </c>
      <c r="F30" s="21">
        <v>8.0023993114295759</v>
      </c>
      <c r="G30" s="22">
        <v>7.9168794020032642</v>
      </c>
      <c r="H30" s="22">
        <v>8.0879192208558877</v>
      </c>
      <c r="I30" s="23">
        <v>68.160675149903014</v>
      </c>
      <c r="J30" s="21">
        <v>3.7380937130749841</v>
      </c>
      <c r="K30" s="22">
        <v>3.6596717226529347</v>
      </c>
      <c r="L30" s="22">
        <v>3.8165157034970334</v>
      </c>
      <c r="M30" s="23">
        <v>31.839324850096993</v>
      </c>
    </row>
    <row r="31" spans="1:13" s="7" customFormat="1" x14ac:dyDescent="0.15">
      <c r="A31" s="132"/>
      <c r="B31" s="28">
        <v>85</v>
      </c>
      <c r="C31" s="29">
        <v>8.2491252201342888</v>
      </c>
      <c r="D31" s="30">
        <v>8.0429267985340207</v>
      </c>
      <c r="E31" s="30">
        <v>8.455323641734557</v>
      </c>
      <c r="F31" s="29">
        <v>4.7581752953607213</v>
      </c>
      <c r="G31" s="30">
        <v>4.6154080267898827</v>
      </c>
      <c r="H31" s="30">
        <v>4.9009425639315598</v>
      </c>
      <c r="I31" s="31">
        <v>57.680968204326298</v>
      </c>
      <c r="J31" s="29">
        <v>3.490949924773568</v>
      </c>
      <c r="K31" s="30">
        <v>3.3732599198631616</v>
      </c>
      <c r="L31" s="30">
        <v>3.6086399296839744</v>
      </c>
      <c r="M31" s="31">
        <v>42.319031795673702</v>
      </c>
    </row>
    <row r="32" spans="1:13" s="7" customFormat="1" x14ac:dyDescent="0.15">
      <c r="A32" s="131" t="s">
        <v>14</v>
      </c>
      <c r="B32" s="20">
        <v>65</v>
      </c>
      <c r="C32" s="21">
        <v>24.344018063485546</v>
      </c>
      <c r="D32" s="22">
        <v>24.037129293615902</v>
      </c>
      <c r="E32" s="22">
        <v>24.65090683335519</v>
      </c>
      <c r="F32" s="21">
        <v>21.456468042243863</v>
      </c>
      <c r="G32" s="22">
        <v>21.170541717289382</v>
      </c>
      <c r="H32" s="22">
        <v>21.742394367198344</v>
      </c>
      <c r="I32" s="23">
        <v>88.138564415654869</v>
      </c>
      <c r="J32" s="21">
        <v>2.8875500212416849</v>
      </c>
      <c r="K32" s="22">
        <v>2.7257134843432738</v>
      </c>
      <c r="L32" s="22">
        <v>3.0493865581400961</v>
      </c>
      <c r="M32" s="23">
        <v>11.861435584345147</v>
      </c>
    </row>
    <row r="33" spans="1:13" s="7" customFormat="1" x14ac:dyDescent="0.15">
      <c r="A33" s="140"/>
      <c r="B33" s="20">
        <v>70</v>
      </c>
      <c r="C33" s="21">
        <v>19.904989559188376</v>
      </c>
      <c r="D33" s="22">
        <v>19.623711809690391</v>
      </c>
      <c r="E33" s="22">
        <v>20.186267308686361</v>
      </c>
      <c r="F33" s="21">
        <v>16.996187832136187</v>
      </c>
      <c r="G33" s="22">
        <v>16.730544226383881</v>
      </c>
      <c r="H33" s="22">
        <v>17.261831437888493</v>
      </c>
      <c r="I33" s="23">
        <v>85.386569943165568</v>
      </c>
      <c r="J33" s="21">
        <v>2.9088017270521878</v>
      </c>
      <c r="K33" s="22">
        <v>2.7450537473922916</v>
      </c>
      <c r="L33" s="22">
        <v>3.0725497067120839</v>
      </c>
      <c r="M33" s="23">
        <v>14.613430056834423</v>
      </c>
    </row>
    <row r="34" spans="1:13" s="7" customFormat="1" x14ac:dyDescent="0.15">
      <c r="A34" s="140"/>
      <c r="B34" s="20">
        <v>75</v>
      </c>
      <c r="C34" s="21">
        <v>15.779460214514502</v>
      </c>
      <c r="D34" s="22">
        <v>15.539295700427392</v>
      </c>
      <c r="E34" s="22">
        <v>16.019624728601613</v>
      </c>
      <c r="F34" s="21">
        <v>12.810457902647778</v>
      </c>
      <c r="G34" s="22">
        <v>12.572890039396173</v>
      </c>
      <c r="H34" s="22">
        <v>13.048025765899384</v>
      </c>
      <c r="I34" s="23">
        <v>81.184386084793118</v>
      </c>
      <c r="J34" s="21">
        <v>2.9690023118667241</v>
      </c>
      <c r="K34" s="22">
        <v>2.8018676608323334</v>
      </c>
      <c r="L34" s="22">
        <v>3.1361369629011149</v>
      </c>
      <c r="M34" s="23">
        <v>18.815613915206882</v>
      </c>
    </row>
    <row r="35" spans="1:13" s="7" customFormat="1" x14ac:dyDescent="0.15">
      <c r="A35" s="140"/>
      <c r="B35" s="20">
        <v>80</v>
      </c>
      <c r="C35" s="21">
        <v>11.863251139808932</v>
      </c>
      <c r="D35" s="22">
        <v>11.686630002767297</v>
      </c>
      <c r="E35" s="22">
        <v>12.039872276850568</v>
      </c>
      <c r="F35" s="21">
        <v>8.8776028234134703</v>
      </c>
      <c r="G35" s="22">
        <v>8.6743898066354639</v>
      </c>
      <c r="H35" s="22">
        <v>9.0808158401914767</v>
      </c>
      <c r="I35" s="23">
        <v>74.832798520325781</v>
      </c>
      <c r="J35" s="21">
        <v>2.9856483163954604</v>
      </c>
      <c r="K35" s="22">
        <v>2.8171584446955511</v>
      </c>
      <c r="L35" s="22">
        <v>3.1541381880953696</v>
      </c>
      <c r="M35" s="23">
        <v>25.167201479674201</v>
      </c>
    </row>
    <row r="36" spans="1:13" s="7" customFormat="1" x14ac:dyDescent="0.15">
      <c r="A36" s="132"/>
      <c r="B36" s="20">
        <v>85</v>
      </c>
      <c r="C36" s="21">
        <v>8.3701145030783266</v>
      </c>
      <c r="D36" s="22">
        <v>7.9099174373101722</v>
      </c>
      <c r="E36" s="22">
        <v>8.8303115688464811</v>
      </c>
      <c r="F36" s="21">
        <v>5.5097177387678968</v>
      </c>
      <c r="G36" s="22">
        <v>5.1639925466934269</v>
      </c>
      <c r="H36" s="22">
        <v>5.8554429308423668</v>
      </c>
      <c r="I36" s="23">
        <v>65.826073666513835</v>
      </c>
      <c r="J36" s="21">
        <v>2.8603967643104289</v>
      </c>
      <c r="K36" s="22">
        <v>2.6312842005286479</v>
      </c>
      <c r="L36" s="22">
        <v>3.0895093280922099</v>
      </c>
      <c r="M36" s="23">
        <v>34.173926333486165</v>
      </c>
    </row>
    <row r="37" spans="1:13" s="7" customFormat="1" x14ac:dyDescent="0.15">
      <c r="A37" s="131" t="s">
        <v>15</v>
      </c>
      <c r="B37" s="8">
        <v>65</v>
      </c>
      <c r="C37" s="9">
        <v>23.525444829223389</v>
      </c>
      <c r="D37" s="10">
        <v>23.317754657057563</v>
      </c>
      <c r="E37" s="10">
        <v>23.733135001389215</v>
      </c>
      <c r="F37" s="9">
        <v>20.057262814074836</v>
      </c>
      <c r="G37" s="10">
        <v>19.861661488836369</v>
      </c>
      <c r="H37" s="10">
        <v>20.252864139313303</v>
      </c>
      <c r="I37" s="11">
        <v>85.257740968024692</v>
      </c>
      <c r="J37" s="9">
        <v>3.4681820151485523</v>
      </c>
      <c r="K37" s="10">
        <v>3.3339056394692994</v>
      </c>
      <c r="L37" s="10">
        <v>3.6024583908278052</v>
      </c>
      <c r="M37" s="11">
        <v>14.742259031975305</v>
      </c>
    </row>
    <row r="38" spans="1:13" s="7" customFormat="1" x14ac:dyDescent="0.15">
      <c r="A38" s="140"/>
      <c r="B38" s="12">
        <v>70</v>
      </c>
      <c r="C38" s="13">
        <v>19.092167899192251</v>
      </c>
      <c r="D38" s="14">
        <v>18.900252454954099</v>
      </c>
      <c r="E38" s="14">
        <v>19.284083343430403</v>
      </c>
      <c r="F38" s="13">
        <v>15.618521137189209</v>
      </c>
      <c r="G38" s="14">
        <v>15.43409995102092</v>
      </c>
      <c r="H38" s="14">
        <v>15.802942323357497</v>
      </c>
      <c r="I38" s="15">
        <v>81.805907111522913</v>
      </c>
      <c r="J38" s="13">
        <v>3.4736467620030416</v>
      </c>
      <c r="K38" s="14">
        <v>3.337638288579575</v>
      </c>
      <c r="L38" s="14">
        <v>3.6096552354265081</v>
      </c>
      <c r="M38" s="15">
        <v>18.19409288847708</v>
      </c>
    </row>
    <row r="39" spans="1:13" s="7" customFormat="1" x14ac:dyDescent="0.15">
      <c r="A39" s="140"/>
      <c r="B39" s="12">
        <v>75</v>
      </c>
      <c r="C39" s="13">
        <v>14.907944009987061</v>
      </c>
      <c r="D39" s="14">
        <v>14.737740234533254</v>
      </c>
      <c r="E39" s="14">
        <v>15.078147785440867</v>
      </c>
      <c r="F39" s="13">
        <v>11.416173552921066</v>
      </c>
      <c r="G39" s="14">
        <v>11.24437239115122</v>
      </c>
      <c r="H39" s="14">
        <v>11.587974714690912</v>
      </c>
      <c r="I39" s="15">
        <v>76.577786616807771</v>
      </c>
      <c r="J39" s="13">
        <v>3.4917704570659933</v>
      </c>
      <c r="K39" s="14">
        <v>3.3530914998706258</v>
      </c>
      <c r="L39" s="14">
        <v>3.6304494142613608</v>
      </c>
      <c r="M39" s="15">
        <v>23.422213383192229</v>
      </c>
    </row>
    <row r="40" spans="1:13" s="7" customFormat="1" x14ac:dyDescent="0.15">
      <c r="A40" s="140"/>
      <c r="B40" s="12">
        <v>80</v>
      </c>
      <c r="C40" s="13">
        <v>10.977033239778605</v>
      </c>
      <c r="D40" s="14">
        <v>10.842318322660223</v>
      </c>
      <c r="E40" s="14">
        <v>11.111748156896986</v>
      </c>
      <c r="F40" s="13">
        <v>7.526936084234138</v>
      </c>
      <c r="G40" s="14">
        <v>7.3703046362611095</v>
      </c>
      <c r="H40" s="14">
        <v>7.6835675322071664</v>
      </c>
      <c r="I40" s="15">
        <v>68.569857809649378</v>
      </c>
      <c r="J40" s="13">
        <v>3.4500971555444648</v>
      </c>
      <c r="K40" s="14">
        <v>3.3096727190029731</v>
      </c>
      <c r="L40" s="14">
        <v>3.5905215920859566</v>
      </c>
      <c r="M40" s="15">
        <v>31.430142190350601</v>
      </c>
    </row>
    <row r="41" spans="1:13" s="7" customFormat="1" x14ac:dyDescent="0.15">
      <c r="A41" s="132"/>
      <c r="B41" s="16">
        <v>85</v>
      </c>
      <c r="C41" s="17">
        <v>7.5678127795769585</v>
      </c>
      <c r="D41" s="18">
        <v>7.2272189875381736</v>
      </c>
      <c r="E41" s="18">
        <v>7.9084065716157435</v>
      </c>
      <c r="F41" s="17">
        <v>4.3058920951477671</v>
      </c>
      <c r="G41" s="18">
        <v>4.0688565721744645</v>
      </c>
      <c r="H41" s="18">
        <v>4.5429276181210696</v>
      </c>
      <c r="I41" s="19">
        <v>56.897444751381208</v>
      </c>
      <c r="J41" s="17">
        <v>3.2619206844291915</v>
      </c>
      <c r="K41" s="18">
        <v>3.0614632140347298</v>
      </c>
      <c r="L41" s="18">
        <v>3.4623781548236532</v>
      </c>
      <c r="M41" s="19">
        <v>43.102555248618785</v>
      </c>
    </row>
    <row r="42" spans="1:13" s="7" customFormat="1" x14ac:dyDescent="0.15">
      <c r="A42" s="131" t="s">
        <v>16</v>
      </c>
      <c r="B42" s="20">
        <v>65</v>
      </c>
      <c r="C42" s="21">
        <v>24.265153899012816</v>
      </c>
      <c r="D42" s="22">
        <v>24.152637269391526</v>
      </c>
      <c r="E42" s="22">
        <v>24.377670528634106</v>
      </c>
      <c r="F42" s="21">
        <v>20.27533034031876</v>
      </c>
      <c r="G42" s="22">
        <v>20.165695419621866</v>
      </c>
      <c r="H42" s="22">
        <v>20.384965261015655</v>
      </c>
      <c r="I42" s="23">
        <v>83.557394380027503</v>
      </c>
      <c r="J42" s="21">
        <v>3.989823558694054</v>
      </c>
      <c r="K42" s="22">
        <v>3.907786773906293</v>
      </c>
      <c r="L42" s="22">
        <v>4.0718603434818155</v>
      </c>
      <c r="M42" s="23">
        <v>16.442605619972486</v>
      </c>
    </row>
    <row r="43" spans="1:13" s="7" customFormat="1" x14ac:dyDescent="0.15">
      <c r="A43" s="140"/>
      <c r="B43" s="20">
        <v>70</v>
      </c>
      <c r="C43" s="21">
        <v>19.868212056496137</v>
      </c>
      <c r="D43" s="22">
        <v>19.76580331635687</v>
      </c>
      <c r="E43" s="22">
        <v>19.970620796635405</v>
      </c>
      <c r="F43" s="21">
        <v>15.843388066893136</v>
      </c>
      <c r="G43" s="22">
        <v>15.739970615843125</v>
      </c>
      <c r="H43" s="22">
        <v>15.946805517943146</v>
      </c>
      <c r="I43" s="23">
        <v>79.742394644479148</v>
      </c>
      <c r="J43" s="21">
        <v>4.0248239896030054</v>
      </c>
      <c r="K43" s="22">
        <v>3.9415289234523634</v>
      </c>
      <c r="L43" s="22">
        <v>4.1081190557536473</v>
      </c>
      <c r="M43" s="23">
        <v>20.257605355520873</v>
      </c>
    </row>
    <row r="44" spans="1:13" s="7" customFormat="1" x14ac:dyDescent="0.15">
      <c r="A44" s="140"/>
      <c r="B44" s="20">
        <v>75</v>
      </c>
      <c r="C44" s="21">
        <v>15.558798895373657</v>
      </c>
      <c r="D44" s="22">
        <v>15.4668185282296</v>
      </c>
      <c r="E44" s="22">
        <v>15.650779262517714</v>
      </c>
      <c r="F44" s="21">
        <v>11.527004626633635</v>
      </c>
      <c r="G44" s="22">
        <v>11.428644963099631</v>
      </c>
      <c r="H44" s="22">
        <v>11.62536429016764</v>
      </c>
      <c r="I44" s="23">
        <v>74.086725486638571</v>
      </c>
      <c r="J44" s="21">
        <v>4.031794268740021</v>
      </c>
      <c r="K44" s="22">
        <v>3.9471130124527223</v>
      </c>
      <c r="L44" s="22">
        <v>4.1164755250273197</v>
      </c>
      <c r="M44" s="23">
        <v>25.913274513361429</v>
      </c>
    </row>
    <row r="45" spans="1:13" s="7" customFormat="1" x14ac:dyDescent="0.15">
      <c r="A45" s="140"/>
      <c r="B45" s="20">
        <v>80</v>
      </c>
      <c r="C45" s="21">
        <v>11.630133559712553</v>
      </c>
      <c r="D45" s="22">
        <v>11.556818132887198</v>
      </c>
      <c r="E45" s="22">
        <v>11.703448986537907</v>
      </c>
      <c r="F45" s="21">
        <v>7.6301034155245668</v>
      </c>
      <c r="G45" s="22">
        <v>7.5373743232113588</v>
      </c>
      <c r="H45" s="22">
        <v>7.7228325078377749</v>
      </c>
      <c r="I45" s="23">
        <v>65.606326671567047</v>
      </c>
      <c r="J45" s="21">
        <v>4.0000301441879849</v>
      </c>
      <c r="K45" s="22">
        <v>3.9135040525236331</v>
      </c>
      <c r="L45" s="22">
        <v>4.0865562358523366</v>
      </c>
      <c r="M45" s="23">
        <v>34.393673328432946</v>
      </c>
    </row>
    <row r="46" spans="1:13" s="7" customFormat="1" x14ac:dyDescent="0.15">
      <c r="A46" s="132"/>
      <c r="B46" s="20">
        <v>85</v>
      </c>
      <c r="C46" s="21">
        <v>8.1834375185787565</v>
      </c>
      <c r="D46" s="22">
        <v>7.961432611647429</v>
      </c>
      <c r="E46" s="22">
        <v>8.405442425510083</v>
      </c>
      <c r="F46" s="21">
        <v>4.4317472876331658</v>
      </c>
      <c r="G46" s="22">
        <v>4.2839162288664916</v>
      </c>
      <c r="H46" s="22">
        <v>4.5795783463998401</v>
      </c>
      <c r="I46" s="23">
        <v>54.15508186592524</v>
      </c>
      <c r="J46" s="21">
        <v>3.7516902309455897</v>
      </c>
      <c r="K46" s="22">
        <v>3.6184301101712126</v>
      </c>
      <c r="L46" s="22">
        <v>3.8849503517199668</v>
      </c>
      <c r="M46" s="23">
        <v>45.84491813407476</v>
      </c>
    </row>
    <row r="47" spans="1:13" s="7" customFormat="1" x14ac:dyDescent="0.15">
      <c r="A47" s="131" t="s">
        <v>17</v>
      </c>
      <c r="B47" s="24">
        <v>65</v>
      </c>
      <c r="C47" s="25">
        <v>23.552447907066224</v>
      </c>
      <c r="D47" s="26">
        <v>23.363832024361017</v>
      </c>
      <c r="E47" s="26">
        <v>23.741063789771431</v>
      </c>
      <c r="F47" s="25">
        <v>20.078454280774483</v>
      </c>
      <c r="G47" s="26">
        <v>19.899536663660612</v>
      </c>
      <c r="H47" s="26">
        <v>20.257371897888355</v>
      </c>
      <c r="I47" s="27">
        <v>85.249967901427908</v>
      </c>
      <c r="J47" s="25">
        <v>3.4739936262917457</v>
      </c>
      <c r="K47" s="26">
        <v>3.3483819847573191</v>
      </c>
      <c r="L47" s="26">
        <v>3.5996052678261723</v>
      </c>
      <c r="M47" s="27">
        <v>14.750032098572122</v>
      </c>
    </row>
    <row r="48" spans="1:13" s="7" customFormat="1" x14ac:dyDescent="0.15">
      <c r="A48" s="140"/>
      <c r="B48" s="20">
        <v>70</v>
      </c>
      <c r="C48" s="21">
        <v>19.15214720150481</v>
      </c>
      <c r="D48" s="22">
        <v>18.977081765964996</v>
      </c>
      <c r="E48" s="22">
        <v>19.327212637044624</v>
      </c>
      <c r="F48" s="21">
        <v>15.648251022247699</v>
      </c>
      <c r="G48" s="22">
        <v>15.478499469301502</v>
      </c>
      <c r="H48" s="22">
        <v>15.818002575193896</v>
      </c>
      <c r="I48" s="23">
        <v>81.704943354958104</v>
      </c>
      <c r="J48" s="21">
        <v>3.5038961792571097</v>
      </c>
      <c r="K48" s="22">
        <v>3.3760987803686797</v>
      </c>
      <c r="L48" s="22">
        <v>3.6316935781455397</v>
      </c>
      <c r="M48" s="23">
        <v>18.295056645041889</v>
      </c>
    </row>
    <row r="49" spans="1:13" s="7" customFormat="1" x14ac:dyDescent="0.15">
      <c r="A49" s="140"/>
      <c r="B49" s="20">
        <v>75</v>
      </c>
      <c r="C49" s="21">
        <v>14.88681565395331</v>
      </c>
      <c r="D49" s="22">
        <v>14.729395730519077</v>
      </c>
      <c r="E49" s="22">
        <v>15.044235577387543</v>
      </c>
      <c r="F49" s="21">
        <v>11.373518731336546</v>
      </c>
      <c r="G49" s="22">
        <v>11.213855086160521</v>
      </c>
      <c r="H49" s="22">
        <v>11.53318237651257</v>
      </c>
      <c r="I49" s="23">
        <v>76.39994338424026</v>
      </c>
      <c r="J49" s="21">
        <v>3.5132969226167643</v>
      </c>
      <c r="K49" s="22">
        <v>3.3831963124719042</v>
      </c>
      <c r="L49" s="22">
        <v>3.6433975327616244</v>
      </c>
      <c r="M49" s="23">
        <v>23.600056615759737</v>
      </c>
    </row>
    <row r="50" spans="1:13" s="7" customFormat="1" x14ac:dyDescent="0.15">
      <c r="A50" s="140"/>
      <c r="B50" s="20">
        <v>80</v>
      </c>
      <c r="C50" s="21">
        <v>10.966934244302967</v>
      </c>
      <c r="D50" s="22">
        <v>10.843156028437612</v>
      </c>
      <c r="E50" s="22">
        <v>11.090712460168323</v>
      </c>
      <c r="F50" s="21">
        <v>7.4794885609628796</v>
      </c>
      <c r="G50" s="22">
        <v>7.3336034476866958</v>
      </c>
      <c r="H50" s="22">
        <v>7.6253736742390634</v>
      </c>
      <c r="I50" s="23">
        <v>68.200359319636448</v>
      </c>
      <c r="J50" s="21">
        <v>3.4874456833400878</v>
      </c>
      <c r="K50" s="22">
        <v>3.3553081806720018</v>
      </c>
      <c r="L50" s="22">
        <v>3.6195831860081737</v>
      </c>
      <c r="M50" s="23">
        <v>31.799640680363556</v>
      </c>
    </row>
    <row r="51" spans="1:13" s="7" customFormat="1" x14ac:dyDescent="0.15">
      <c r="A51" s="132"/>
      <c r="B51" s="28">
        <v>85</v>
      </c>
      <c r="C51" s="29">
        <v>7.522014541378244</v>
      </c>
      <c r="D51" s="30">
        <v>7.2030124385467893</v>
      </c>
      <c r="E51" s="30">
        <v>7.8410166442096987</v>
      </c>
      <c r="F51" s="29">
        <v>4.1796795324075333</v>
      </c>
      <c r="G51" s="30">
        <v>3.9602033168461706</v>
      </c>
      <c r="H51" s="30">
        <v>4.3991557479688961</v>
      </c>
      <c r="I51" s="31">
        <v>55.565959217644625</v>
      </c>
      <c r="J51" s="29">
        <v>3.3423350089707111</v>
      </c>
      <c r="K51" s="30">
        <v>3.1503930689701654</v>
      </c>
      <c r="L51" s="30">
        <v>3.5342769489712569</v>
      </c>
      <c r="M51" s="31">
        <v>44.434040782355382</v>
      </c>
    </row>
    <row r="52" spans="1:13" s="7" customFormat="1" x14ac:dyDescent="0.15">
      <c r="A52" s="131" t="s">
        <v>18</v>
      </c>
      <c r="B52" s="12">
        <v>65</v>
      </c>
      <c r="C52" s="13">
        <v>23.417446602929552</v>
      </c>
      <c r="D52" s="14">
        <v>23.185519315816908</v>
      </c>
      <c r="E52" s="14">
        <v>23.649373890042195</v>
      </c>
      <c r="F52" s="13">
        <v>20.507773757230957</v>
      </c>
      <c r="G52" s="14">
        <v>20.289223108525928</v>
      </c>
      <c r="H52" s="14">
        <v>20.726324405935987</v>
      </c>
      <c r="I52" s="15">
        <v>87.574764682778905</v>
      </c>
      <c r="J52" s="13">
        <v>2.9096728456985934</v>
      </c>
      <c r="K52" s="14">
        <v>2.7743110695464077</v>
      </c>
      <c r="L52" s="14">
        <v>3.0450346218507791</v>
      </c>
      <c r="M52" s="15">
        <v>12.425235317221093</v>
      </c>
    </row>
    <row r="53" spans="1:13" s="7" customFormat="1" x14ac:dyDescent="0.15">
      <c r="A53" s="140"/>
      <c r="B53" s="12">
        <v>70</v>
      </c>
      <c r="C53" s="13">
        <v>18.989455636475032</v>
      </c>
      <c r="D53" s="14">
        <v>18.776458220977908</v>
      </c>
      <c r="E53" s="14">
        <v>19.202453051972157</v>
      </c>
      <c r="F53" s="13">
        <v>16.067215072329645</v>
      </c>
      <c r="G53" s="14">
        <v>15.86310663375524</v>
      </c>
      <c r="H53" s="14">
        <v>16.27132351090405</v>
      </c>
      <c r="I53" s="15">
        <v>84.611246261676214</v>
      </c>
      <c r="J53" s="13">
        <v>2.922240564145389</v>
      </c>
      <c r="K53" s="14">
        <v>2.7850002093821087</v>
      </c>
      <c r="L53" s="14">
        <v>3.0594809189086694</v>
      </c>
      <c r="M53" s="15">
        <v>15.388753738323791</v>
      </c>
    </row>
    <row r="54" spans="1:13" s="7" customFormat="1" x14ac:dyDescent="0.15">
      <c r="A54" s="140"/>
      <c r="B54" s="12">
        <v>75</v>
      </c>
      <c r="C54" s="13">
        <v>14.713191157487188</v>
      </c>
      <c r="D54" s="14">
        <v>14.524838532713289</v>
      </c>
      <c r="E54" s="14">
        <v>14.901543782261086</v>
      </c>
      <c r="F54" s="13">
        <v>11.781088299645033</v>
      </c>
      <c r="G54" s="14">
        <v>11.593453541803351</v>
      </c>
      <c r="H54" s="14">
        <v>11.968723057486715</v>
      </c>
      <c r="I54" s="15">
        <v>80.071604953286567</v>
      </c>
      <c r="J54" s="13">
        <v>2.9321028578421529</v>
      </c>
      <c r="K54" s="14">
        <v>2.7928078529719831</v>
      </c>
      <c r="L54" s="14">
        <v>3.0713978627123226</v>
      </c>
      <c r="M54" s="15">
        <v>19.928395046713415</v>
      </c>
    </row>
    <row r="55" spans="1:13" s="7" customFormat="1" x14ac:dyDescent="0.15">
      <c r="A55" s="140"/>
      <c r="B55" s="12">
        <v>80</v>
      </c>
      <c r="C55" s="13">
        <v>10.76434334706086</v>
      </c>
      <c r="D55" s="14">
        <v>10.617851609372737</v>
      </c>
      <c r="E55" s="14">
        <v>10.910835084748983</v>
      </c>
      <c r="F55" s="13">
        <v>7.8573332530158497</v>
      </c>
      <c r="G55" s="14">
        <v>7.6912810507309999</v>
      </c>
      <c r="H55" s="14">
        <v>8.0233854553006996</v>
      </c>
      <c r="I55" s="15">
        <v>72.994078688146331</v>
      </c>
      <c r="J55" s="13">
        <v>2.9070100940450101</v>
      </c>
      <c r="K55" s="14">
        <v>2.7661331475951583</v>
      </c>
      <c r="L55" s="14">
        <v>3.0478870404948619</v>
      </c>
      <c r="M55" s="15">
        <v>27.005921311853658</v>
      </c>
    </row>
    <row r="56" spans="1:13" s="7" customFormat="1" x14ac:dyDescent="0.15">
      <c r="A56" s="132"/>
      <c r="B56" s="12">
        <v>85</v>
      </c>
      <c r="C56" s="13">
        <v>7.3411123691713405</v>
      </c>
      <c r="D56" s="14">
        <v>6.9936224559319573</v>
      </c>
      <c r="E56" s="14">
        <v>7.6886022824107236</v>
      </c>
      <c r="F56" s="13">
        <v>4.5477823297019047</v>
      </c>
      <c r="G56" s="14">
        <v>4.2915698117478094</v>
      </c>
      <c r="H56" s="14">
        <v>4.8039948476559999</v>
      </c>
      <c r="I56" s="15">
        <v>61.949498945147674</v>
      </c>
      <c r="J56" s="13">
        <v>2.7933300394694349</v>
      </c>
      <c r="K56" s="14">
        <v>2.6015306753326266</v>
      </c>
      <c r="L56" s="14">
        <v>2.9851294036062432</v>
      </c>
      <c r="M56" s="15">
        <v>38.050501054852319</v>
      </c>
    </row>
    <row r="57" spans="1:13" s="7" customFormat="1" x14ac:dyDescent="0.15">
      <c r="A57" s="131" t="s">
        <v>19</v>
      </c>
      <c r="B57" s="8">
        <v>65</v>
      </c>
      <c r="C57" s="9">
        <v>23.707822529250549</v>
      </c>
      <c r="D57" s="10">
        <v>23.468146328596102</v>
      </c>
      <c r="E57" s="10">
        <v>23.947498729904996</v>
      </c>
      <c r="F57" s="9">
        <v>20.807807635350525</v>
      </c>
      <c r="G57" s="10">
        <v>20.582856353390557</v>
      </c>
      <c r="H57" s="10">
        <v>21.032758917310492</v>
      </c>
      <c r="I57" s="11">
        <v>87.767687689065468</v>
      </c>
      <c r="J57" s="9">
        <v>2.9000148939000234</v>
      </c>
      <c r="K57" s="10">
        <v>2.7622251822252699</v>
      </c>
      <c r="L57" s="10">
        <v>3.0378046055747769</v>
      </c>
      <c r="M57" s="11">
        <v>12.232312310934523</v>
      </c>
    </row>
    <row r="58" spans="1:13" s="7" customFormat="1" x14ac:dyDescent="0.15">
      <c r="A58" s="140"/>
      <c r="B58" s="12">
        <v>70</v>
      </c>
      <c r="C58" s="13">
        <v>19.220389115138122</v>
      </c>
      <c r="D58" s="14">
        <v>18.995817604167478</v>
      </c>
      <c r="E58" s="14">
        <v>19.444960626108767</v>
      </c>
      <c r="F58" s="13">
        <v>16.302492927059301</v>
      </c>
      <c r="G58" s="14">
        <v>16.089089988214969</v>
      </c>
      <c r="H58" s="14">
        <v>16.515895865903634</v>
      </c>
      <c r="I58" s="15">
        <v>84.818745496777353</v>
      </c>
      <c r="J58" s="13">
        <v>2.9178961880788203</v>
      </c>
      <c r="K58" s="14">
        <v>2.778178721405733</v>
      </c>
      <c r="L58" s="14">
        <v>3.0576136547519077</v>
      </c>
      <c r="M58" s="15">
        <v>15.181254503222641</v>
      </c>
    </row>
    <row r="59" spans="1:13" s="7" customFormat="1" x14ac:dyDescent="0.15">
      <c r="A59" s="140"/>
      <c r="B59" s="12">
        <v>75</v>
      </c>
      <c r="C59" s="13">
        <v>15.031534862584147</v>
      </c>
      <c r="D59" s="14">
        <v>14.834224290869194</v>
      </c>
      <c r="E59" s="14">
        <v>15.2288454342991</v>
      </c>
      <c r="F59" s="13">
        <v>12.09102239772797</v>
      </c>
      <c r="G59" s="14">
        <v>11.896037325743386</v>
      </c>
      <c r="H59" s="14">
        <v>12.286007469712555</v>
      </c>
      <c r="I59" s="15">
        <v>80.437709843087461</v>
      </c>
      <c r="J59" s="13">
        <v>2.9405124648561771</v>
      </c>
      <c r="K59" s="14">
        <v>2.7982793389839307</v>
      </c>
      <c r="L59" s="14">
        <v>3.0827455907284236</v>
      </c>
      <c r="M59" s="15">
        <v>19.56229015691255</v>
      </c>
    </row>
    <row r="60" spans="1:13" s="7" customFormat="1" x14ac:dyDescent="0.15">
      <c r="A60" s="140"/>
      <c r="B60" s="12">
        <v>80</v>
      </c>
      <c r="C60" s="13">
        <v>11.059282414644089</v>
      </c>
      <c r="D60" s="14">
        <v>10.90251350501552</v>
      </c>
      <c r="E60" s="14">
        <v>11.216051324272659</v>
      </c>
      <c r="F60" s="13">
        <v>8.1317416246002061</v>
      </c>
      <c r="G60" s="14">
        <v>7.9580248837999017</v>
      </c>
      <c r="H60" s="14">
        <v>8.3054583654005096</v>
      </c>
      <c r="I60" s="15">
        <v>73.528655112673533</v>
      </c>
      <c r="J60" s="13">
        <v>2.9275407900438832</v>
      </c>
      <c r="K60" s="14">
        <v>2.7833965777190062</v>
      </c>
      <c r="L60" s="14">
        <v>3.0716850023687603</v>
      </c>
      <c r="M60" s="15">
        <v>26.47134488732647</v>
      </c>
    </row>
    <row r="61" spans="1:13" s="7" customFormat="1" x14ac:dyDescent="0.15">
      <c r="A61" s="132"/>
      <c r="B61" s="16">
        <v>85</v>
      </c>
      <c r="C61" s="17">
        <v>7.8200648123369092</v>
      </c>
      <c r="D61" s="18">
        <v>7.4442950827026619</v>
      </c>
      <c r="E61" s="18">
        <v>8.1958345419711573</v>
      </c>
      <c r="F61" s="17">
        <v>5.002526851972255</v>
      </c>
      <c r="G61" s="18">
        <v>4.7224940606571248</v>
      </c>
      <c r="H61" s="18">
        <v>5.2825596432873851</v>
      </c>
      <c r="I61" s="19">
        <v>63.970401422764233</v>
      </c>
      <c r="J61" s="17">
        <v>2.8175379603646546</v>
      </c>
      <c r="K61" s="18">
        <v>2.6201420556810664</v>
      </c>
      <c r="L61" s="18">
        <v>3.0149338650482429</v>
      </c>
      <c r="M61" s="19">
        <v>36.029598577235774</v>
      </c>
    </row>
    <row r="62" spans="1:13" s="7" customFormat="1" x14ac:dyDescent="0.15">
      <c r="A62" s="131" t="s">
        <v>20</v>
      </c>
      <c r="B62" s="20">
        <v>65</v>
      </c>
      <c r="C62" s="21">
        <v>23.920310973187043</v>
      </c>
      <c r="D62" s="22">
        <v>23.749578810978431</v>
      </c>
      <c r="E62" s="22">
        <v>24.091043135395655</v>
      </c>
      <c r="F62" s="21">
        <v>21.035868248549356</v>
      </c>
      <c r="G62" s="22">
        <v>20.867681988507158</v>
      </c>
      <c r="H62" s="22">
        <v>21.204054508591554</v>
      </c>
      <c r="I62" s="23">
        <v>87.941449725001732</v>
      </c>
      <c r="J62" s="21">
        <v>2.8844427246376827</v>
      </c>
      <c r="K62" s="22">
        <v>2.7723622578075782</v>
      </c>
      <c r="L62" s="22">
        <v>2.9965231914677872</v>
      </c>
      <c r="M62" s="23">
        <v>12.05855027499825</v>
      </c>
    </row>
    <row r="63" spans="1:13" s="7" customFormat="1" x14ac:dyDescent="0.15">
      <c r="A63" s="140"/>
      <c r="B63" s="20">
        <v>70</v>
      </c>
      <c r="C63" s="21">
        <v>19.432540558847492</v>
      </c>
      <c r="D63" s="22">
        <v>19.273463560202241</v>
      </c>
      <c r="E63" s="22">
        <v>19.591617557492743</v>
      </c>
      <c r="F63" s="21">
        <v>16.523619043902688</v>
      </c>
      <c r="G63" s="22">
        <v>16.36354394653776</v>
      </c>
      <c r="H63" s="22">
        <v>16.683694141267615</v>
      </c>
      <c r="I63" s="23">
        <v>85.030667986330826</v>
      </c>
      <c r="J63" s="21">
        <v>2.9089215149448031</v>
      </c>
      <c r="K63" s="22">
        <v>2.7949905791148049</v>
      </c>
      <c r="L63" s="22">
        <v>3.0228524507748014</v>
      </c>
      <c r="M63" s="23">
        <v>14.969332013669167</v>
      </c>
    </row>
    <row r="64" spans="1:13" s="7" customFormat="1" x14ac:dyDescent="0.15">
      <c r="A64" s="140"/>
      <c r="B64" s="20">
        <v>75</v>
      </c>
      <c r="C64" s="21">
        <v>15.099143107469393</v>
      </c>
      <c r="D64" s="22">
        <v>14.954798765036365</v>
      </c>
      <c r="E64" s="22">
        <v>15.243487449902421</v>
      </c>
      <c r="F64" s="21">
        <v>12.170050727841465</v>
      </c>
      <c r="G64" s="22">
        <v>12.018591936725839</v>
      </c>
      <c r="H64" s="22">
        <v>12.321509518957091</v>
      </c>
      <c r="I64" s="23">
        <v>80.600936365859482</v>
      </c>
      <c r="J64" s="21">
        <v>2.9290923796279285</v>
      </c>
      <c r="K64" s="22">
        <v>2.8126195048386804</v>
      </c>
      <c r="L64" s="22">
        <v>3.0455652544171765</v>
      </c>
      <c r="M64" s="23">
        <v>19.399063634140511</v>
      </c>
    </row>
    <row r="65" spans="1:13" s="7" customFormat="1" x14ac:dyDescent="0.15">
      <c r="A65" s="140"/>
      <c r="B65" s="20">
        <v>80</v>
      </c>
      <c r="C65" s="21">
        <v>11.025006538658156</v>
      </c>
      <c r="D65" s="22">
        <v>10.906972026059616</v>
      </c>
      <c r="E65" s="22">
        <v>11.143041051256695</v>
      </c>
      <c r="F65" s="21">
        <v>8.1131427078970848</v>
      </c>
      <c r="G65" s="22">
        <v>7.973468577808255</v>
      </c>
      <c r="H65" s="22">
        <v>8.2528168379859146</v>
      </c>
      <c r="I65" s="23">
        <v>73.588552346423626</v>
      </c>
      <c r="J65" s="21">
        <v>2.9118638307610705</v>
      </c>
      <c r="K65" s="22">
        <v>2.7926335725069134</v>
      </c>
      <c r="L65" s="22">
        <v>3.0310940890152276</v>
      </c>
      <c r="M65" s="23">
        <v>26.411447653576364</v>
      </c>
    </row>
    <row r="66" spans="1:13" s="7" customFormat="1" x14ac:dyDescent="0.15">
      <c r="A66" s="132"/>
      <c r="B66" s="20">
        <v>85</v>
      </c>
      <c r="C66" s="21">
        <v>7.6003335285907836</v>
      </c>
      <c r="D66" s="22">
        <v>7.2916135309878793</v>
      </c>
      <c r="E66" s="22">
        <v>7.9090535261936878</v>
      </c>
      <c r="F66" s="21">
        <v>4.8249889205921459</v>
      </c>
      <c r="G66" s="22">
        <v>4.5950110290972983</v>
      </c>
      <c r="H66" s="22">
        <v>5.0549668120869935</v>
      </c>
      <c r="I66" s="23">
        <v>63.483910310535698</v>
      </c>
      <c r="J66" s="21">
        <v>2.7753446079986377</v>
      </c>
      <c r="K66" s="22">
        <v>2.61045879859594</v>
      </c>
      <c r="L66" s="22">
        <v>2.9402304174013354</v>
      </c>
      <c r="M66" s="23">
        <v>36.516089689464302</v>
      </c>
    </row>
    <row r="67" spans="1:13" s="7" customFormat="1" x14ac:dyDescent="0.15">
      <c r="A67" s="131" t="s">
        <v>21</v>
      </c>
      <c r="B67" s="8">
        <v>65</v>
      </c>
      <c r="C67" s="9">
        <v>23.52564333900478</v>
      </c>
      <c r="D67" s="10">
        <v>23.210919511721293</v>
      </c>
      <c r="E67" s="10">
        <v>23.840367166288267</v>
      </c>
      <c r="F67" s="9">
        <v>19.935871443206818</v>
      </c>
      <c r="G67" s="10">
        <v>19.647135256381837</v>
      </c>
      <c r="H67" s="10">
        <v>20.224607630031798</v>
      </c>
      <c r="I67" s="11">
        <v>84.741025594627487</v>
      </c>
      <c r="J67" s="9">
        <v>3.5897718957979645</v>
      </c>
      <c r="K67" s="10">
        <v>3.39399106898908</v>
      </c>
      <c r="L67" s="10">
        <v>3.7855527226068491</v>
      </c>
      <c r="M67" s="11">
        <v>15.25897440537252</v>
      </c>
    </row>
    <row r="68" spans="1:13" s="7" customFormat="1" x14ac:dyDescent="0.15">
      <c r="A68" s="140"/>
      <c r="B68" s="12">
        <v>70</v>
      </c>
      <c r="C68" s="13">
        <v>19.126714172438234</v>
      </c>
      <c r="D68" s="14">
        <v>18.836628014981457</v>
      </c>
      <c r="E68" s="14">
        <v>19.416800329895011</v>
      </c>
      <c r="F68" s="13">
        <v>15.506903859083931</v>
      </c>
      <c r="G68" s="14">
        <v>15.235887735236362</v>
      </c>
      <c r="H68" s="14">
        <v>15.777919982931499</v>
      </c>
      <c r="I68" s="15">
        <v>81.074583534214767</v>
      </c>
      <c r="J68" s="13">
        <v>3.6198103133543045</v>
      </c>
      <c r="K68" s="14">
        <v>3.4212602467812645</v>
      </c>
      <c r="L68" s="14">
        <v>3.8183603799273445</v>
      </c>
      <c r="M68" s="15">
        <v>18.92541646578524</v>
      </c>
    </row>
    <row r="69" spans="1:13" s="7" customFormat="1" x14ac:dyDescent="0.15">
      <c r="A69" s="140"/>
      <c r="B69" s="12">
        <v>75</v>
      </c>
      <c r="C69" s="13">
        <v>14.789650345170015</v>
      </c>
      <c r="D69" s="14">
        <v>14.530149201879704</v>
      </c>
      <c r="E69" s="14">
        <v>15.049151488460327</v>
      </c>
      <c r="F69" s="13">
        <v>11.204633714178923</v>
      </c>
      <c r="G69" s="14">
        <v>10.953839423280421</v>
      </c>
      <c r="H69" s="14">
        <v>11.455428005077426</v>
      </c>
      <c r="I69" s="15">
        <v>75.759963573703544</v>
      </c>
      <c r="J69" s="13">
        <v>3.5850166309910909</v>
      </c>
      <c r="K69" s="14">
        <v>3.3859599393519959</v>
      </c>
      <c r="L69" s="14">
        <v>3.7840733226301859</v>
      </c>
      <c r="M69" s="15">
        <v>24.240036426296456</v>
      </c>
    </row>
    <row r="70" spans="1:13" s="7" customFormat="1" x14ac:dyDescent="0.15">
      <c r="A70" s="140"/>
      <c r="B70" s="12">
        <v>80</v>
      </c>
      <c r="C70" s="13">
        <v>10.939698666728408</v>
      </c>
      <c r="D70" s="14">
        <v>10.741516700443778</v>
      </c>
      <c r="E70" s="14">
        <v>11.137880633013037</v>
      </c>
      <c r="F70" s="13">
        <v>7.3776623096193417</v>
      </c>
      <c r="G70" s="14">
        <v>7.1554185573352749</v>
      </c>
      <c r="H70" s="14">
        <v>7.5999060619034084</v>
      </c>
      <c r="I70" s="15">
        <v>67.439355821175312</v>
      </c>
      <c r="J70" s="13">
        <v>3.5620363571090681</v>
      </c>
      <c r="K70" s="14">
        <v>3.3630704813773882</v>
      </c>
      <c r="L70" s="14">
        <v>3.761002232840748</v>
      </c>
      <c r="M70" s="15">
        <v>32.560644178824717</v>
      </c>
    </row>
    <row r="71" spans="1:13" s="7" customFormat="1" x14ac:dyDescent="0.15">
      <c r="A71" s="132"/>
      <c r="B71" s="16">
        <v>85</v>
      </c>
      <c r="C71" s="17">
        <v>7.6071057256493573</v>
      </c>
      <c r="D71" s="18">
        <v>7.136817285462441</v>
      </c>
      <c r="E71" s="18">
        <v>8.0773941658362727</v>
      </c>
      <c r="F71" s="17">
        <v>4.3044118447611757</v>
      </c>
      <c r="G71" s="18">
        <v>3.9781983260253666</v>
      </c>
      <c r="H71" s="18">
        <v>4.6306253634969847</v>
      </c>
      <c r="I71" s="19">
        <v>56.584093872229481</v>
      </c>
      <c r="J71" s="17">
        <v>3.3026938808881825</v>
      </c>
      <c r="K71" s="18">
        <v>3.0246812575808399</v>
      </c>
      <c r="L71" s="18">
        <v>3.5807065041955251</v>
      </c>
      <c r="M71" s="19">
        <v>43.41590612777054</v>
      </c>
    </row>
    <row r="72" spans="1:13" s="7" customFormat="1" x14ac:dyDescent="0.15">
      <c r="A72" s="131" t="s">
        <v>22</v>
      </c>
      <c r="B72" s="12">
        <v>65</v>
      </c>
      <c r="C72" s="13">
        <v>23.218549586107528</v>
      </c>
      <c r="D72" s="14">
        <v>22.933084068189252</v>
      </c>
      <c r="E72" s="14">
        <v>23.504015104025804</v>
      </c>
      <c r="F72" s="13">
        <v>20.2430074845036</v>
      </c>
      <c r="G72" s="14">
        <v>19.982351374834717</v>
      </c>
      <c r="H72" s="14">
        <v>20.503663594172483</v>
      </c>
      <c r="I72" s="15">
        <v>87.184634033366578</v>
      </c>
      <c r="J72" s="13">
        <v>2.9755421016039234</v>
      </c>
      <c r="K72" s="14">
        <v>2.8239393146693237</v>
      </c>
      <c r="L72" s="14">
        <v>3.1271448885385231</v>
      </c>
      <c r="M72" s="15">
        <v>12.815365966633397</v>
      </c>
    </row>
    <row r="73" spans="1:13" s="7" customFormat="1" x14ac:dyDescent="0.15">
      <c r="A73" s="140"/>
      <c r="B73" s="12">
        <v>70</v>
      </c>
      <c r="C73" s="13">
        <v>18.876020756108908</v>
      </c>
      <c r="D73" s="14">
        <v>18.618360827938325</v>
      </c>
      <c r="E73" s="14">
        <v>19.13368068427949</v>
      </c>
      <c r="F73" s="13">
        <v>15.870191678792164</v>
      </c>
      <c r="G73" s="14">
        <v>15.631565477797491</v>
      </c>
      <c r="H73" s="14">
        <v>16.108817879786837</v>
      </c>
      <c r="I73" s="15">
        <v>84.075938906011444</v>
      </c>
      <c r="J73" s="13">
        <v>3.005829077316744</v>
      </c>
      <c r="K73" s="14">
        <v>2.8521425087950467</v>
      </c>
      <c r="L73" s="14">
        <v>3.1595156458384412</v>
      </c>
      <c r="M73" s="15">
        <v>15.924061093988563</v>
      </c>
    </row>
    <row r="74" spans="1:13" s="7" customFormat="1" x14ac:dyDescent="0.15">
      <c r="A74" s="140"/>
      <c r="B74" s="12">
        <v>75</v>
      </c>
      <c r="C74" s="13">
        <v>14.598452821537014</v>
      </c>
      <c r="D74" s="14">
        <v>14.375556940941275</v>
      </c>
      <c r="E74" s="14">
        <v>14.821348702132754</v>
      </c>
      <c r="F74" s="13">
        <v>11.569024036750806</v>
      </c>
      <c r="G74" s="14">
        <v>11.354987846358277</v>
      </c>
      <c r="H74" s="14">
        <v>11.783060227143334</v>
      </c>
      <c r="I74" s="15">
        <v>79.248288693190077</v>
      </c>
      <c r="J74" s="13">
        <v>3.0294287847862105</v>
      </c>
      <c r="K74" s="14">
        <v>2.8747706624022036</v>
      </c>
      <c r="L74" s="14">
        <v>3.1840869071702174</v>
      </c>
      <c r="M74" s="15">
        <v>20.751711306809934</v>
      </c>
    </row>
    <row r="75" spans="1:13" s="7" customFormat="1" x14ac:dyDescent="0.15">
      <c r="A75" s="140"/>
      <c r="B75" s="12">
        <v>80</v>
      </c>
      <c r="C75" s="13">
        <v>10.803975769547041</v>
      </c>
      <c r="D75" s="14">
        <v>10.640601450399418</v>
      </c>
      <c r="E75" s="14">
        <v>10.967350088694664</v>
      </c>
      <c r="F75" s="13">
        <v>7.7875810277964312</v>
      </c>
      <c r="G75" s="14">
        <v>7.6057625091701286</v>
      </c>
      <c r="H75" s="14">
        <v>7.9693995464227338</v>
      </c>
      <c r="I75" s="15">
        <v>72.080696901849194</v>
      </c>
      <c r="J75" s="13">
        <v>3.016394741750609</v>
      </c>
      <c r="K75" s="14">
        <v>2.8619136668343219</v>
      </c>
      <c r="L75" s="14">
        <v>3.170875816666896</v>
      </c>
      <c r="M75" s="15">
        <v>27.919303098150806</v>
      </c>
    </row>
    <row r="76" spans="1:13" s="7" customFormat="1" x14ac:dyDescent="0.15">
      <c r="A76" s="132"/>
      <c r="B76" s="12">
        <v>85</v>
      </c>
      <c r="C76" s="13">
        <v>7.4392078743075034</v>
      </c>
      <c r="D76" s="14">
        <v>7.0604843229124077</v>
      </c>
      <c r="E76" s="14">
        <v>7.8179314257025991</v>
      </c>
      <c r="F76" s="13">
        <v>4.5665325566847308</v>
      </c>
      <c r="G76" s="14">
        <v>4.2897579621060435</v>
      </c>
      <c r="H76" s="14">
        <v>4.843307151263418</v>
      </c>
      <c r="I76" s="15">
        <v>61.384661295135778</v>
      </c>
      <c r="J76" s="13">
        <v>2.8726753176227717</v>
      </c>
      <c r="K76" s="14">
        <v>2.6630428086674609</v>
      </c>
      <c r="L76" s="14">
        <v>3.0823078265780826</v>
      </c>
      <c r="M76" s="15">
        <v>38.615338704864214</v>
      </c>
    </row>
    <row r="77" spans="1:13" s="7" customFormat="1" x14ac:dyDescent="0.15">
      <c r="A77" s="131" t="s">
        <v>23</v>
      </c>
      <c r="B77" s="24">
        <v>65</v>
      </c>
      <c r="C77" s="25">
        <v>24.834596194217131</v>
      </c>
      <c r="D77" s="26">
        <v>24.633552714299395</v>
      </c>
      <c r="E77" s="26">
        <v>25.035639674134867</v>
      </c>
      <c r="F77" s="25">
        <v>21.376950084701747</v>
      </c>
      <c r="G77" s="26">
        <v>21.176572045342606</v>
      </c>
      <c r="H77" s="26">
        <v>21.577328124060887</v>
      </c>
      <c r="I77" s="27">
        <v>86.077300864990448</v>
      </c>
      <c r="J77" s="25">
        <v>3.4576461095153794</v>
      </c>
      <c r="K77" s="26">
        <v>3.3160580391780603</v>
      </c>
      <c r="L77" s="26">
        <v>3.5992341798526986</v>
      </c>
      <c r="M77" s="27">
        <v>13.922699135009536</v>
      </c>
    </row>
    <row r="78" spans="1:13" s="7" customFormat="1" x14ac:dyDescent="0.15">
      <c r="A78" s="140"/>
      <c r="B78" s="20">
        <v>70</v>
      </c>
      <c r="C78" s="21">
        <v>20.350859163199519</v>
      </c>
      <c r="D78" s="22">
        <v>20.165262693960091</v>
      </c>
      <c r="E78" s="22">
        <v>20.536455632438948</v>
      </c>
      <c r="F78" s="21">
        <v>16.8659991798174</v>
      </c>
      <c r="G78" s="22">
        <v>16.675610089568263</v>
      </c>
      <c r="H78" s="22">
        <v>17.056388270066538</v>
      </c>
      <c r="I78" s="23">
        <v>82.876103876322844</v>
      </c>
      <c r="J78" s="21">
        <v>3.4848599833821163</v>
      </c>
      <c r="K78" s="22">
        <v>3.3412097983882019</v>
      </c>
      <c r="L78" s="22">
        <v>3.6285101683760308</v>
      </c>
      <c r="M78" s="23">
        <v>17.123896123677138</v>
      </c>
    </row>
    <row r="79" spans="1:13" s="7" customFormat="1" x14ac:dyDescent="0.15">
      <c r="A79" s="140"/>
      <c r="B79" s="20">
        <v>75</v>
      </c>
      <c r="C79" s="21">
        <v>16.048747375741758</v>
      </c>
      <c r="D79" s="22">
        <v>15.882209121789874</v>
      </c>
      <c r="E79" s="22">
        <v>16.215285629693643</v>
      </c>
      <c r="F79" s="21">
        <v>12.546849977477255</v>
      </c>
      <c r="G79" s="22">
        <v>12.366454575688476</v>
      </c>
      <c r="H79" s="22">
        <v>12.727245379266034</v>
      </c>
      <c r="I79" s="23">
        <v>78.179621647246165</v>
      </c>
      <c r="J79" s="21">
        <v>3.501897398264505</v>
      </c>
      <c r="K79" s="22">
        <v>3.3553283897206589</v>
      </c>
      <c r="L79" s="22">
        <v>3.648466406808351</v>
      </c>
      <c r="M79" s="23">
        <v>21.820378352753842</v>
      </c>
    </row>
    <row r="80" spans="1:13" s="7" customFormat="1" x14ac:dyDescent="0.15">
      <c r="A80" s="140"/>
      <c r="B80" s="20">
        <v>80</v>
      </c>
      <c r="C80" s="21">
        <v>12.154569419205743</v>
      </c>
      <c r="D80" s="22">
        <v>12.022513249839593</v>
      </c>
      <c r="E80" s="22">
        <v>12.286625588571892</v>
      </c>
      <c r="F80" s="21">
        <v>8.6064219913885669</v>
      </c>
      <c r="G80" s="22">
        <v>8.437095855432057</v>
      </c>
      <c r="H80" s="22">
        <v>8.7757481273450768</v>
      </c>
      <c r="I80" s="23">
        <v>70.808119107776392</v>
      </c>
      <c r="J80" s="21">
        <v>3.5481474278171761</v>
      </c>
      <c r="K80" s="22">
        <v>3.3960352908102758</v>
      </c>
      <c r="L80" s="22">
        <v>3.7002595648240764</v>
      </c>
      <c r="M80" s="23">
        <v>29.191880892223615</v>
      </c>
    </row>
    <row r="81" spans="1:13" s="7" customFormat="1" x14ac:dyDescent="0.15">
      <c r="A81" s="132"/>
      <c r="B81" s="28">
        <v>85</v>
      </c>
      <c r="C81" s="29">
        <v>8.6852886143396102</v>
      </c>
      <c r="D81" s="30">
        <v>8.2591401368035786</v>
      </c>
      <c r="E81" s="30">
        <v>9.1114370918756418</v>
      </c>
      <c r="F81" s="29">
        <v>5.2234612662675906</v>
      </c>
      <c r="G81" s="30">
        <v>4.9232042541444248</v>
      </c>
      <c r="H81" s="30">
        <v>5.5237182783907564</v>
      </c>
      <c r="I81" s="31">
        <v>60.141481742397559</v>
      </c>
      <c r="J81" s="29">
        <v>3.4618273480720201</v>
      </c>
      <c r="K81" s="30">
        <v>3.2309163272979466</v>
      </c>
      <c r="L81" s="30">
        <v>3.6927383688460935</v>
      </c>
      <c r="M81" s="31">
        <v>39.858518257602448</v>
      </c>
    </row>
    <row r="82" spans="1:13" s="7" customFormat="1" x14ac:dyDescent="0.15">
      <c r="A82" s="131" t="s">
        <v>24</v>
      </c>
      <c r="B82" s="24">
        <v>65</v>
      </c>
      <c r="C82" s="25">
        <v>24.649691435666302</v>
      </c>
      <c r="D82" s="26">
        <v>24.525674569507007</v>
      </c>
      <c r="E82" s="26">
        <v>24.773708301825597</v>
      </c>
      <c r="F82" s="25">
        <v>21.161830282128165</v>
      </c>
      <c r="G82" s="26">
        <v>21.038008328171692</v>
      </c>
      <c r="H82" s="26">
        <v>21.285652236084637</v>
      </c>
      <c r="I82" s="27">
        <v>85.850284728142853</v>
      </c>
      <c r="J82" s="25">
        <v>3.4878611535381414</v>
      </c>
      <c r="K82" s="26">
        <v>3.3998452659907805</v>
      </c>
      <c r="L82" s="26">
        <v>3.5758770410855023</v>
      </c>
      <c r="M82" s="27">
        <v>14.149715271857161</v>
      </c>
    </row>
    <row r="83" spans="1:13" s="7" customFormat="1" x14ac:dyDescent="0.15">
      <c r="A83" s="140"/>
      <c r="B83" s="20">
        <v>70</v>
      </c>
      <c r="C83" s="21">
        <v>20.236643983930506</v>
      </c>
      <c r="D83" s="22">
        <v>20.122657812846622</v>
      </c>
      <c r="E83" s="22">
        <v>20.35063015501439</v>
      </c>
      <c r="F83" s="21">
        <v>16.713842907655945</v>
      </c>
      <c r="G83" s="22">
        <v>16.596329310032417</v>
      </c>
      <c r="H83" s="22">
        <v>16.831356505279473</v>
      </c>
      <c r="I83" s="23">
        <v>82.591969898408337</v>
      </c>
      <c r="J83" s="21">
        <v>3.5228010762745599</v>
      </c>
      <c r="K83" s="22">
        <v>3.4332439211802166</v>
      </c>
      <c r="L83" s="22">
        <v>3.6123582313689031</v>
      </c>
      <c r="M83" s="23">
        <v>17.40803010159166</v>
      </c>
    </row>
    <row r="84" spans="1:13" s="7" customFormat="1" x14ac:dyDescent="0.15">
      <c r="A84" s="140"/>
      <c r="B84" s="20">
        <v>75</v>
      </c>
      <c r="C84" s="21">
        <v>15.889340091792443</v>
      </c>
      <c r="D84" s="22">
        <v>15.786434772875475</v>
      </c>
      <c r="E84" s="22">
        <v>15.99224541070941</v>
      </c>
      <c r="F84" s="21">
        <v>12.356923824619633</v>
      </c>
      <c r="G84" s="22">
        <v>12.245150622394949</v>
      </c>
      <c r="H84" s="22">
        <v>12.468697026844318</v>
      </c>
      <c r="I84" s="23">
        <v>77.76864081978168</v>
      </c>
      <c r="J84" s="21">
        <v>3.5324162671728105</v>
      </c>
      <c r="K84" s="22">
        <v>3.4412149237546834</v>
      </c>
      <c r="L84" s="22">
        <v>3.6236176105909377</v>
      </c>
      <c r="M84" s="23">
        <v>22.231359180218327</v>
      </c>
    </row>
    <row r="85" spans="1:13" s="7" customFormat="1" x14ac:dyDescent="0.15">
      <c r="A85" s="140"/>
      <c r="B85" s="20">
        <v>80</v>
      </c>
      <c r="C85" s="21">
        <v>11.901411420464866</v>
      </c>
      <c r="D85" s="22">
        <v>11.8197422204709</v>
      </c>
      <c r="E85" s="22">
        <v>11.983080620458832</v>
      </c>
      <c r="F85" s="21">
        <v>8.388697737702417</v>
      </c>
      <c r="G85" s="22">
        <v>8.2845087047736783</v>
      </c>
      <c r="H85" s="22">
        <v>8.4928867706311557</v>
      </c>
      <c r="I85" s="23">
        <v>70.484898314478698</v>
      </c>
      <c r="J85" s="21">
        <v>3.5127136827624517</v>
      </c>
      <c r="K85" s="22">
        <v>3.4192283269903552</v>
      </c>
      <c r="L85" s="22">
        <v>3.6061990385345482</v>
      </c>
      <c r="M85" s="23">
        <v>29.515101685521312</v>
      </c>
    </row>
    <row r="86" spans="1:13" s="7" customFormat="1" x14ac:dyDescent="0.15">
      <c r="A86" s="132"/>
      <c r="B86" s="28">
        <v>85</v>
      </c>
      <c r="C86" s="29">
        <v>8.3702547180717843</v>
      </c>
      <c r="D86" s="30">
        <v>8.1186952045215239</v>
      </c>
      <c r="E86" s="30">
        <v>8.6218142316220447</v>
      </c>
      <c r="F86" s="29">
        <v>5.0575092786880029</v>
      </c>
      <c r="G86" s="30">
        <v>4.8787107162573049</v>
      </c>
      <c r="H86" s="30">
        <v>5.236307841118701</v>
      </c>
      <c r="I86" s="31">
        <v>60.422405876951345</v>
      </c>
      <c r="J86" s="29">
        <v>3.3127454393837827</v>
      </c>
      <c r="K86" s="30">
        <v>3.1757130607787274</v>
      </c>
      <c r="L86" s="30">
        <v>3.4497778179888381</v>
      </c>
      <c r="M86" s="31">
        <v>39.577594123048669</v>
      </c>
    </row>
    <row r="87" spans="1:13" s="7" customFormat="1" x14ac:dyDescent="0.15">
      <c r="A87" s="131" t="s">
        <v>25</v>
      </c>
      <c r="B87" s="8">
        <v>65</v>
      </c>
      <c r="C87" s="9">
        <v>23.930324176247741</v>
      </c>
      <c r="D87" s="10">
        <v>23.465522636489048</v>
      </c>
      <c r="E87" s="10">
        <v>24.395125716006433</v>
      </c>
      <c r="F87" s="9">
        <v>20.424483764134056</v>
      </c>
      <c r="G87" s="10">
        <v>20.003371944026433</v>
      </c>
      <c r="H87" s="10">
        <v>20.845595584241678</v>
      </c>
      <c r="I87" s="11">
        <v>85.349799750755409</v>
      </c>
      <c r="J87" s="9">
        <v>3.5058404121136864</v>
      </c>
      <c r="K87" s="10">
        <v>3.2435123100935579</v>
      </c>
      <c r="L87" s="10">
        <v>3.7681685141338148</v>
      </c>
      <c r="M87" s="11">
        <v>14.650200249244596</v>
      </c>
    </row>
    <row r="88" spans="1:13" s="7" customFormat="1" x14ac:dyDescent="0.15">
      <c r="A88" s="140"/>
      <c r="B88" s="12">
        <v>70</v>
      </c>
      <c r="C88" s="13">
        <v>19.451791940001694</v>
      </c>
      <c r="D88" s="14">
        <v>19.029745679119792</v>
      </c>
      <c r="E88" s="14">
        <v>19.873838200883597</v>
      </c>
      <c r="F88" s="13">
        <v>15.900957640583876</v>
      </c>
      <c r="G88" s="14">
        <v>15.51197117956737</v>
      </c>
      <c r="H88" s="14">
        <v>16.28994410160038</v>
      </c>
      <c r="I88" s="15">
        <v>81.745464323440061</v>
      </c>
      <c r="J88" s="13">
        <v>3.5508342994178155</v>
      </c>
      <c r="K88" s="14">
        <v>3.2860711856832938</v>
      </c>
      <c r="L88" s="14">
        <v>3.8155974131523371</v>
      </c>
      <c r="M88" s="15">
        <v>18.254535676559914</v>
      </c>
    </row>
    <row r="89" spans="1:13" s="7" customFormat="1" x14ac:dyDescent="0.15">
      <c r="A89" s="140"/>
      <c r="B89" s="12">
        <v>75</v>
      </c>
      <c r="C89" s="13">
        <v>15.332790915241642</v>
      </c>
      <c r="D89" s="14">
        <v>14.980148593456839</v>
      </c>
      <c r="E89" s="14">
        <v>15.685433237026444</v>
      </c>
      <c r="F89" s="13">
        <v>11.751962583278392</v>
      </c>
      <c r="G89" s="14">
        <v>11.408441264438157</v>
      </c>
      <c r="H89" s="14">
        <v>12.095483902118627</v>
      </c>
      <c r="I89" s="15">
        <v>76.645945596220784</v>
      </c>
      <c r="J89" s="13">
        <v>3.5808283319632537</v>
      </c>
      <c r="K89" s="14">
        <v>3.3147366951030328</v>
      </c>
      <c r="L89" s="14">
        <v>3.8469199688234745</v>
      </c>
      <c r="M89" s="15">
        <v>23.354054403779241</v>
      </c>
    </row>
    <row r="90" spans="1:13" s="7" customFormat="1" x14ac:dyDescent="0.15">
      <c r="A90" s="140"/>
      <c r="B90" s="12">
        <v>80</v>
      </c>
      <c r="C90" s="13">
        <v>11.396204917174551</v>
      </c>
      <c r="D90" s="14">
        <v>11.138517936315678</v>
      </c>
      <c r="E90" s="14">
        <v>11.653891898033423</v>
      </c>
      <c r="F90" s="13">
        <v>7.8435890953538348</v>
      </c>
      <c r="G90" s="14">
        <v>7.5472488209584805</v>
      </c>
      <c r="H90" s="14">
        <v>8.1399293697491881</v>
      </c>
      <c r="I90" s="15">
        <v>68.826325538717043</v>
      </c>
      <c r="J90" s="13">
        <v>3.5526158218207162</v>
      </c>
      <c r="K90" s="14">
        <v>3.2900751607076137</v>
      </c>
      <c r="L90" s="14">
        <v>3.8151564829338187</v>
      </c>
      <c r="M90" s="15">
        <v>31.173674461282964</v>
      </c>
    </row>
    <row r="91" spans="1:13" s="7" customFormat="1" x14ac:dyDescent="0.15">
      <c r="A91" s="132"/>
      <c r="B91" s="16">
        <v>85</v>
      </c>
      <c r="C91" s="17">
        <v>7.9398536017660408</v>
      </c>
      <c r="D91" s="18">
        <v>7.2987416713375852</v>
      </c>
      <c r="E91" s="18">
        <v>8.5809655321944955</v>
      </c>
      <c r="F91" s="17">
        <v>4.6653532144404792</v>
      </c>
      <c r="G91" s="18">
        <v>4.2147515404761284</v>
      </c>
      <c r="H91" s="18">
        <v>5.11595488840483</v>
      </c>
      <c r="I91" s="19">
        <v>58.758680555555543</v>
      </c>
      <c r="J91" s="17">
        <v>3.2745003873255607</v>
      </c>
      <c r="K91" s="18">
        <v>2.9125042252271696</v>
      </c>
      <c r="L91" s="18">
        <v>3.6364965494239518</v>
      </c>
      <c r="M91" s="19">
        <v>41.241319444444443</v>
      </c>
    </row>
    <row r="92" spans="1:13" s="7" customFormat="1" x14ac:dyDescent="0.15">
      <c r="A92" s="131" t="s">
        <v>26</v>
      </c>
      <c r="B92" s="20">
        <v>65</v>
      </c>
      <c r="C92" s="21">
        <v>23.889885158582569</v>
      </c>
      <c r="D92" s="22">
        <v>23.741120703576627</v>
      </c>
      <c r="E92" s="22">
        <v>24.038649613588511</v>
      </c>
      <c r="F92" s="21">
        <v>20.540879495807786</v>
      </c>
      <c r="G92" s="22">
        <v>20.397919584103636</v>
      </c>
      <c r="H92" s="22">
        <v>20.683839407511936</v>
      </c>
      <c r="I92" s="23">
        <v>85.981491160196583</v>
      </c>
      <c r="J92" s="21">
        <v>3.349005662774784</v>
      </c>
      <c r="K92" s="22">
        <v>3.2520625568747481</v>
      </c>
      <c r="L92" s="22">
        <v>3.4459487686748198</v>
      </c>
      <c r="M92" s="23">
        <v>14.018508839803426</v>
      </c>
    </row>
    <row r="93" spans="1:13" s="7" customFormat="1" x14ac:dyDescent="0.15">
      <c r="A93" s="140"/>
      <c r="B93" s="20">
        <v>70</v>
      </c>
      <c r="C93" s="21">
        <v>19.475247834923611</v>
      </c>
      <c r="D93" s="22">
        <v>19.337646328707272</v>
      </c>
      <c r="E93" s="22">
        <v>19.612849341139949</v>
      </c>
      <c r="F93" s="21">
        <v>16.100645229814994</v>
      </c>
      <c r="G93" s="22">
        <v>15.965312674684293</v>
      </c>
      <c r="H93" s="22">
        <v>16.235977784945693</v>
      </c>
      <c r="I93" s="23">
        <v>82.67235090555728</v>
      </c>
      <c r="J93" s="21">
        <v>3.3746026051086173</v>
      </c>
      <c r="K93" s="22">
        <v>3.2760784436704178</v>
      </c>
      <c r="L93" s="22">
        <v>3.4731267665468168</v>
      </c>
      <c r="M93" s="23">
        <v>17.327649094442723</v>
      </c>
    </row>
    <row r="94" spans="1:13" s="7" customFormat="1" x14ac:dyDescent="0.15">
      <c r="A94" s="140"/>
      <c r="B94" s="20">
        <v>75</v>
      </c>
      <c r="C94" s="21">
        <v>15.308893601797125</v>
      </c>
      <c r="D94" s="22">
        <v>15.186882200626014</v>
      </c>
      <c r="E94" s="22">
        <v>15.430905002968236</v>
      </c>
      <c r="F94" s="21">
        <v>11.913952496328385</v>
      </c>
      <c r="G94" s="22">
        <v>11.787400558356012</v>
      </c>
      <c r="H94" s="22">
        <v>12.040504434300757</v>
      </c>
      <c r="I94" s="23">
        <v>77.823733094139442</v>
      </c>
      <c r="J94" s="21">
        <v>3.3949411054687406</v>
      </c>
      <c r="K94" s="22">
        <v>3.2941530790036313</v>
      </c>
      <c r="L94" s="22">
        <v>3.4957291319338499</v>
      </c>
      <c r="M94" s="23">
        <v>22.176266905860558</v>
      </c>
    </row>
    <row r="95" spans="1:13" s="7" customFormat="1" x14ac:dyDescent="0.15">
      <c r="A95" s="140"/>
      <c r="B95" s="20">
        <v>80</v>
      </c>
      <c r="C95" s="21">
        <v>11.352065094571898</v>
      </c>
      <c r="D95" s="22">
        <v>11.254937226531212</v>
      </c>
      <c r="E95" s="22">
        <v>11.449192962612585</v>
      </c>
      <c r="F95" s="21">
        <v>8.0054028926887462</v>
      </c>
      <c r="G95" s="22">
        <v>7.8893698592290971</v>
      </c>
      <c r="H95" s="22">
        <v>8.1214359261483953</v>
      </c>
      <c r="I95" s="23">
        <v>70.519353315870319</v>
      </c>
      <c r="J95" s="21">
        <v>3.3466622018831509</v>
      </c>
      <c r="K95" s="22">
        <v>3.2441711462422269</v>
      </c>
      <c r="L95" s="22">
        <v>3.4491532575240749</v>
      </c>
      <c r="M95" s="23">
        <v>29.480646684129656</v>
      </c>
    </row>
    <row r="96" spans="1:13" s="7" customFormat="1" x14ac:dyDescent="0.15">
      <c r="A96" s="132"/>
      <c r="B96" s="20">
        <v>85</v>
      </c>
      <c r="C96" s="21">
        <v>7.9439544681587204</v>
      </c>
      <c r="D96" s="22">
        <v>7.6780001952530554</v>
      </c>
      <c r="E96" s="22">
        <v>8.2099087410643854</v>
      </c>
      <c r="F96" s="21">
        <v>4.7638398674030089</v>
      </c>
      <c r="G96" s="22">
        <v>4.5742624336605653</v>
      </c>
      <c r="H96" s="22">
        <v>4.9534173011454525</v>
      </c>
      <c r="I96" s="23">
        <v>59.968116465138678</v>
      </c>
      <c r="J96" s="21">
        <v>3.180114600755712</v>
      </c>
      <c r="K96" s="22">
        <v>3.0323364838178377</v>
      </c>
      <c r="L96" s="22">
        <v>3.3278927176935862</v>
      </c>
      <c r="M96" s="23">
        <v>40.031883534861336</v>
      </c>
    </row>
    <row r="97" spans="1:14" s="7" customFormat="1" x14ac:dyDescent="0.15">
      <c r="A97" s="131" t="s">
        <v>27</v>
      </c>
      <c r="B97" s="24">
        <v>65</v>
      </c>
      <c r="C97" s="25">
        <v>24.515313525242515</v>
      </c>
      <c r="D97" s="26">
        <v>24.326297820323479</v>
      </c>
      <c r="E97" s="26">
        <v>24.704329230161552</v>
      </c>
      <c r="F97" s="25">
        <v>20.644034317962927</v>
      </c>
      <c r="G97" s="26">
        <v>20.460090762728466</v>
      </c>
      <c r="H97" s="26">
        <v>20.827977873197387</v>
      </c>
      <c r="I97" s="27">
        <v>84.208730582647959</v>
      </c>
      <c r="J97" s="25">
        <v>3.8712792072795938</v>
      </c>
      <c r="K97" s="26">
        <v>3.7336961812938192</v>
      </c>
      <c r="L97" s="26">
        <v>4.0088622332653685</v>
      </c>
      <c r="M97" s="27">
        <v>15.791269417352058</v>
      </c>
      <c r="N97" s="32"/>
    </row>
    <row r="98" spans="1:14" s="7" customFormat="1" x14ac:dyDescent="0.15">
      <c r="A98" s="140"/>
      <c r="B98" s="20">
        <v>70</v>
      </c>
      <c r="C98" s="21">
        <v>20.005904451668052</v>
      </c>
      <c r="D98" s="22">
        <v>19.830066258079079</v>
      </c>
      <c r="E98" s="22">
        <v>20.181742645257025</v>
      </c>
      <c r="F98" s="21">
        <v>16.110003277752874</v>
      </c>
      <c r="G98" s="22">
        <v>15.934412714798635</v>
      </c>
      <c r="H98" s="22">
        <v>16.285593840707111</v>
      </c>
      <c r="I98" s="23">
        <v>80.526243223208311</v>
      </c>
      <c r="J98" s="21">
        <v>3.8959011739151772</v>
      </c>
      <c r="K98" s="22">
        <v>3.7565486482262251</v>
      </c>
      <c r="L98" s="22">
        <v>4.0352536996041293</v>
      </c>
      <c r="M98" s="23">
        <v>19.473756776791689</v>
      </c>
      <c r="N98" s="32"/>
    </row>
    <row r="99" spans="1:14" s="7" customFormat="1" x14ac:dyDescent="0.15">
      <c r="A99" s="140"/>
      <c r="B99" s="20">
        <v>75</v>
      </c>
      <c r="C99" s="21">
        <v>15.632836954331164</v>
      </c>
      <c r="D99" s="22">
        <v>15.472263546674332</v>
      </c>
      <c r="E99" s="22">
        <v>15.793410361987997</v>
      </c>
      <c r="F99" s="21">
        <v>11.72807319299106</v>
      </c>
      <c r="G99" s="22">
        <v>11.560269978512393</v>
      </c>
      <c r="H99" s="22">
        <v>11.895876407469727</v>
      </c>
      <c r="I99" s="23">
        <v>75.022039999858961</v>
      </c>
      <c r="J99" s="21">
        <v>3.9047637613401065</v>
      </c>
      <c r="K99" s="22">
        <v>3.7631972745826987</v>
      </c>
      <c r="L99" s="22">
        <v>4.0463302480975143</v>
      </c>
      <c r="M99" s="23">
        <v>24.977960000141049</v>
      </c>
      <c r="N99" s="32"/>
    </row>
    <row r="100" spans="1:14" s="7" customFormat="1" x14ac:dyDescent="0.15">
      <c r="A100" s="140"/>
      <c r="B100" s="20">
        <v>80</v>
      </c>
      <c r="C100" s="21">
        <v>11.681765501790354</v>
      </c>
      <c r="D100" s="22">
        <v>11.554589492960792</v>
      </c>
      <c r="E100" s="22">
        <v>11.808941510619915</v>
      </c>
      <c r="F100" s="21">
        <v>7.7841561091704232</v>
      </c>
      <c r="G100" s="22">
        <v>7.6279202253456191</v>
      </c>
      <c r="H100" s="22">
        <v>7.9403919929952274</v>
      </c>
      <c r="I100" s="23">
        <v>66.63509987405088</v>
      </c>
      <c r="J100" s="21">
        <v>3.8976093926199296</v>
      </c>
      <c r="K100" s="22">
        <v>3.7534001960103276</v>
      </c>
      <c r="L100" s="22">
        <v>4.041818589229532</v>
      </c>
      <c r="M100" s="23">
        <v>33.364900125949113</v>
      </c>
      <c r="N100" s="32"/>
    </row>
    <row r="101" spans="1:14" s="7" customFormat="1" x14ac:dyDescent="0.15">
      <c r="A101" s="132"/>
      <c r="B101" s="28">
        <v>85</v>
      </c>
      <c r="C101" s="29">
        <v>8.1999032365650191</v>
      </c>
      <c r="D101" s="30">
        <v>7.831379446150704</v>
      </c>
      <c r="E101" s="30">
        <v>8.5684270269793341</v>
      </c>
      <c r="F101" s="29">
        <v>4.487802379392936</v>
      </c>
      <c r="G101" s="30">
        <v>4.2410350298627897</v>
      </c>
      <c r="H101" s="30">
        <v>4.7345697289230824</v>
      </c>
      <c r="I101" s="31">
        <v>54.729943145925454</v>
      </c>
      <c r="J101" s="29">
        <v>3.7121008571720826</v>
      </c>
      <c r="K101" s="30">
        <v>3.4929053425169254</v>
      </c>
      <c r="L101" s="30">
        <v>3.9312963718272398</v>
      </c>
      <c r="M101" s="31">
        <v>45.270056854074539</v>
      </c>
      <c r="N101" s="32"/>
    </row>
    <row r="102" spans="1:14" s="7" customFormat="1" x14ac:dyDescent="0.15">
      <c r="A102" s="131" t="s">
        <v>28</v>
      </c>
      <c r="B102" s="24">
        <v>65</v>
      </c>
      <c r="C102" s="25">
        <v>24.420718952624071</v>
      </c>
      <c r="D102" s="26">
        <v>24.235740605064965</v>
      </c>
      <c r="E102" s="26">
        <v>24.605697300183177</v>
      </c>
      <c r="F102" s="25">
        <v>21.131827164958683</v>
      </c>
      <c r="G102" s="26">
        <v>20.94696497349825</v>
      </c>
      <c r="H102" s="26">
        <v>21.316689356419115</v>
      </c>
      <c r="I102" s="27">
        <v>86.532371163822802</v>
      </c>
      <c r="J102" s="25">
        <v>3.2888917876653885</v>
      </c>
      <c r="K102" s="26">
        <v>3.1594168311590631</v>
      </c>
      <c r="L102" s="26">
        <v>3.4183667441717138</v>
      </c>
      <c r="M102" s="27">
        <v>13.467628836177193</v>
      </c>
    </row>
    <row r="103" spans="1:14" s="7" customFormat="1" x14ac:dyDescent="0.15">
      <c r="A103" s="140"/>
      <c r="B103" s="20">
        <v>70</v>
      </c>
      <c r="C103" s="21">
        <v>20.045470843563169</v>
      </c>
      <c r="D103" s="22">
        <v>19.87654106781925</v>
      </c>
      <c r="E103" s="22">
        <v>20.214400619307089</v>
      </c>
      <c r="F103" s="21">
        <v>16.713988083890538</v>
      </c>
      <c r="G103" s="22">
        <v>16.539380335699171</v>
      </c>
      <c r="H103" s="22">
        <v>16.888595832081904</v>
      </c>
      <c r="I103" s="23">
        <v>83.380371627726518</v>
      </c>
      <c r="J103" s="21">
        <v>3.3314827596726344</v>
      </c>
      <c r="K103" s="22">
        <v>3.199441926699099</v>
      </c>
      <c r="L103" s="22">
        <v>3.4635235926461698</v>
      </c>
      <c r="M103" s="23">
        <v>16.619628372273489</v>
      </c>
    </row>
    <row r="104" spans="1:14" s="7" customFormat="1" x14ac:dyDescent="0.15">
      <c r="A104" s="140"/>
      <c r="B104" s="20">
        <v>75</v>
      </c>
      <c r="C104" s="21">
        <v>15.72711937518854</v>
      </c>
      <c r="D104" s="22">
        <v>15.573032096618839</v>
      </c>
      <c r="E104" s="22">
        <v>15.881206653758241</v>
      </c>
      <c r="F104" s="21">
        <v>12.379260798835757</v>
      </c>
      <c r="G104" s="22">
        <v>12.212139530518243</v>
      </c>
      <c r="H104" s="22">
        <v>12.546382067153271</v>
      </c>
      <c r="I104" s="23">
        <v>78.712830388796817</v>
      </c>
      <c r="J104" s="21">
        <v>3.3478585763527833</v>
      </c>
      <c r="K104" s="22">
        <v>3.2127967526771894</v>
      </c>
      <c r="L104" s="22">
        <v>3.4829204000283771</v>
      </c>
      <c r="M104" s="23">
        <v>21.287169611203186</v>
      </c>
    </row>
    <row r="105" spans="1:14" s="7" customFormat="1" x14ac:dyDescent="0.15">
      <c r="A105" s="140"/>
      <c r="B105" s="20">
        <v>80</v>
      </c>
      <c r="C105" s="21">
        <v>11.781672126375843</v>
      </c>
      <c r="D105" s="22">
        <v>11.653799909917586</v>
      </c>
      <c r="E105" s="22">
        <v>11.909544342834101</v>
      </c>
      <c r="F105" s="21">
        <v>8.432882774097374</v>
      </c>
      <c r="G105" s="22">
        <v>8.2741456490697143</v>
      </c>
      <c r="H105" s="22">
        <v>8.5916198991250337</v>
      </c>
      <c r="I105" s="23">
        <v>71.576281224279924</v>
      </c>
      <c r="J105" s="21">
        <v>3.3487893522784695</v>
      </c>
      <c r="K105" s="22">
        <v>3.2086278729476869</v>
      </c>
      <c r="L105" s="22">
        <v>3.4889508316092521</v>
      </c>
      <c r="M105" s="23">
        <v>28.423718775720076</v>
      </c>
    </row>
    <row r="106" spans="1:14" s="7" customFormat="1" x14ac:dyDescent="0.15">
      <c r="A106" s="132"/>
      <c r="B106" s="28">
        <v>85</v>
      </c>
      <c r="C106" s="29">
        <v>8.49846621483006</v>
      </c>
      <c r="D106" s="30">
        <v>8.1029581022709483</v>
      </c>
      <c r="E106" s="30">
        <v>8.8939743273891718</v>
      </c>
      <c r="F106" s="29">
        <v>5.2439063722917885</v>
      </c>
      <c r="G106" s="30">
        <v>4.9594280841296507</v>
      </c>
      <c r="H106" s="30">
        <v>5.5283846604539262</v>
      </c>
      <c r="I106" s="31">
        <v>61.704150369404609</v>
      </c>
      <c r="J106" s="29">
        <v>3.2545598425382716</v>
      </c>
      <c r="K106" s="30">
        <v>3.044057890611028</v>
      </c>
      <c r="L106" s="30">
        <v>3.4650617944655151</v>
      </c>
      <c r="M106" s="31">
        <v>38.295849630595391</v>
      </c>
    </row>
    <row r="107" spans="1:14" s="7" customFormat="1" x14ac:dyDescent="0.15">
      <c r="A107" s="131" t="s">
        <v>29</v>
      </c>
      <c r="B107" s="8">
        <v>65</v>
      </c>
      <c r="C107" s="9">
        <v>24.347134848098317</v>
      </c>
      <c r="D107" s="10">
        <v>24.145845947612855</v>
      </c>
      <c r="E107" s="10">
        <v>24.54842374858378</v>
      </c>
      <c r="F107" s="9">
        <v>20.947594742978353</v>
      </c>
      <c r="G107" s="10">
        <v>20.750206496870923</v>
      </c>
      <c r="H107" s="10">
        <v>21.144982989085783</v>
      </c>
      <c r="I107" s="11">
        <v>86.037206733647793</v>
      </c>
      <c r="J107" s="9">
        <v>3.3995401051199687</v>
      </c>
      <c r="K107" s="10">
        <v>3.2609616551409304</v>
      </c>
      <c r="L107" s="10">
        <v>3.5381185550990071</v>
      </c>
      <c r="M107" s="11">
        <v>13.962793266352227</v>
      </c>
    </row>
    <row r="108" spans="1:14" s="7" customFormat="1" x14ac:dyDescent="0.15">
      <c r="A108" s="140"/>
      <c r="B108" s="12">
        <v>70</v>
      </c>
      <c r="C108" s="13">
        <v>19.908693374755583</v>
      </c>
      <c r="D108" s="14">
        <v>19.723788920028671</v>
      </c>
      <c r="E108" s="14">
        <v>20.093597829482494</v>
      </c>
      <c r="F108" s="13">
        <v>16.475586753118218</v>
      </c>
      <c r="G108" s="14">
        <v>16.289021882604619</v>
      </c>
      <c r="H108" s="14">
        <v>16.662151623631818</v>
      </c>
      <c r="I108" s="15">
        <v>82.755741137735455</v>
      </c>
      <c r="J108" s="13">
        <v>3.4331066216373674</v>
      </c>
      <c r="K108" s="14">
        <v>3.2922679073218144</v>
      </c>
      <c r="L108" s="14">
        <v>3.5739453359529203</v>
      </c>
      <c r="M108" s="15">
        <v>17.244258862264562</v>
      </c>
    </row>
    <row r="109" spans="1:14" s="7" customFormat="1" x14ac:dyDescent="0.15">
      <c r="A109" s="140"/>
      <c r="B109" s="12">
        <v>75</v>
      </c>
      <c r="C109" s="13">
        <v>15.594646363825532</v>
      </c>
      <c r="D109" s="14">
        <v>15.427133842924032</v>
      </c>
      <c r="E109" s="14">
        <v>15.762158884727032</v>
      </c>
      <c r="F109" s="13">
        <v>12.1266562897829</v>
      </c>
      <c r="G109" s="14">
        <v>11.949167848753197</v>
      </c>
      <c r="H109" s="14">
        <v>12.304144730812604</v>
      </c>
      <c r="I109" s="15">
        <v>77.761662604371509</v>
      </c>
      <c r="J109" s="13">
        <v>3.4679900740426319</v>
      </c>
      <c r="K109" s="14">
        <v>3.3240276970816582</v>
      </c>
      <c r="L109" s="14">
        <v>3.6119524510036056</v>
      </c>
      <c r="M109" s="15">
        <v>22.238337395628491</v>
      </c>
    </row>
    <row r="110" spans="1:14" s="7" customFormat="1" x14ac:dyDescent="0.15">
      <c r="A110" s="140"/>
      <c r="B110" s="12">
        <v>80</v>
      </c>
      <c r="C110" s="13">
        <v>11.636212950737436</v>
      </c>
      <c r="D110" s="14">
        <v>11.501787827238111</v>
      </c>
      <c r="E110" s="14">
        <v>11.770638074236761</v>
      </c>
      <c r="F110" s="13">
        <v>8.1667574802168712</v>
      </c>
      <c r="G110" s="14">
        <v>8.0013322666324083</v>
      </c>
      <c r="H110" s="14">
        <v>8.3321826938013341</v>
      </c>
      <c r="I110" s="15">
        <v>70.183980946303578</v>
      </c>
      <c r="J110" s="13">
        <v>3.469455470520566</v>
      </c>
      <c r="K110" s="14">
        <v>3.3215236997912001</v>
      </c>
      <c r="L110" s="14">
        <v>3.6173872412499319</v>
      </c>
      <c r="M110" s="15">
        <v>29.816019053696436</v>
      </c>
    </row>
    <row r="111" spans="1:14" s="7" customFormat="1" x14ac:dyDescent="0.15">
      <c r="A111" s="132"/>
      <c r="B111" s="16">
        <v>85</v>
      </c>
      <c r="C111" s="17">
        <v>8.1785034085340449</v>
      </c>
      <c r="D111" s="18">
        <v>7.7870716658554624</v>
      </c>
      <c r="E111" s="18">
        <v>8.5699351512126274</v>
      </c>
      <c r="F111" s="17">
        <v>4.8468738942715071</v>
      </c>
      <c r="G111" s="18">
        <v>4.5710488572745342</v>
      </c>
      <c r="H111" s="18">
        <v>5.1226989312684799</v>
      </c>
      <c r="I111" s="19">
        <v>59.263579803780807</v>
      </c>
      <c r="J111" s="17">
        <v>3.3316295142625383</v>
      </c>
      <c r="K111" s="18">
        <v>3.1132437141072491</v>
      </c>
      <c r="L111" s="18">
        <v>3.5500153144178275</v>
      </c>
      <c r="M111" s="19">
        <v>40.7364201962192</v>
      </c>
    </row>
    <row r="112" spans="1:14" s="7" customFormat="1" x14ac:dyDescent="0.15">
      <c r="A112" s="131" t="s">
        <v>30</v>
      </c>
      <c r="B112" s="8">
        <v>65</v>
      </c>
      <c r="C112" s="9">
        <v>23.519901067812565</v>
      </c>
      <c r="D112" s="10">
        <v>23.150209742017122</v>
      </c>
      <c r="E112" s="10">
        <v>23.889592393608009</v>
      </c>
      <c r="F112" s="9">
        <v>20.289908949289998</v>
      </c>
      <c r="G112" s="10">
        <v>19.957671814028689</v>
      </c>
      <c r="H112" s="10">
        <v>20.622146084551307</v>
      </c>
      <c r="I112" s="11">
        <v>86.266982547206055</v>
      </c>
      <c r="J112" s="9">
        <v>3.2299921185225631</v>
      </c>
      <c r="K112" s="10">
        <v>3.0362313695007774</v>
      </c>
      <c r="L112" s="10">
        <v>3.4237528675443487</v>
      </c>
      <c r="M112" s="11">
        <v>13.73301745279392</v>
      </c>
    </row>
    <row r="113" spans="1:13" s="7" customFormat="1" x14ac:dyDescent="0.15">
      <c r="A113" s="140"/>
      <c r="B113" s="12">
        <v>70</v>
      </c>
      <c r="C113" s="13">
        <v>19.177397662891469</v>
      </c>
      <c r="D113" s="14">
        <v>18.843979244364554</v>
      </c>
      <c r="E113" s="14">
        <v>19.510816081418383</v>
      </c>
      <c r="F113" s="13">
        <v>15.896992171978429</v>
      </c>
      <c r="G113" s="14">
        <v>15.593111679424849</v>
      </c>
      <c r="H113" s="14">
        <v>16.20087266453201</v>
      </c>
      <c r="I113" s="15">
        <v>82.894417957131537</v>
      </c>
      <c r="J113" s="13">
        <v>3.2804054909130427</v>
      </c>
      <c r="K113" s="14">
        <v>3.0840135918685423</v>
      </c>
      <c r="L113" s="14">
        <v>3.4767973899575431</v>
      </c>
      <c r="M113" s="15">
        <v>17.10558204286848</v>
      </c>
    </row>
    <row r="114" spans="1:13" s="7" customFormat="1" x14ac:dyDescent="0.15">
      <c r="A114" s="140"/>
      <c r="B114" s="12">
        <v>75</v>
      </c>
      <c r="C114" s="13">
        <v>15.075259907686167</v>
      </c>
      <c r="D114" s="14">
        <v>14.795523657058476</v>
      </c>
      <c r="E114" s="14">
        <v>15.354996158313858</v>
      </c>
      <c r="F114" s="13">
        <v>11.75248178411133</v>
      </c>
      <c r="G114" s="14">
        <v>11.485730194871214</v>
      </c>
      <c r="H114" s="14">
        <v>12.019233373351446</v>
      </c>
      <c r="I114" s="15">
        <v>77.958734085369173</v>
      </c>
      <c r="J114" s="13">
        <v>3.3227781235748375</v>
      </c>
      <c r="K114" s="14">
        <v>3.125138879034747</v>
      </c>
      <c r="L114" s="14">
        <v>3.520417368114928</v>
      </c>
      <c r="M114" s="15">
        <v>22.041265914630827</v>
      </c>
    </row>
    <row r="115" spans="1:13" s="7" customFormat="1" x14ac:dyDescent="0.15">
      <c r="A115" s="140"/>
      <c r="B115" s="12">
        <v>80</v>
      </c>
      <c r="C115" s="13">
        <v>11.224613072608813</v>
      </c>
      <c r="D115" s="14">
        <v>11.02417458505964</v>
      </c>
      <c r="E115" s="14">
        <v>11.425051560157986</v>
      </c>
      <c r="F115" s="13">
        <v>7.918120306815311</v>
      </c>
      <c r="G115" s="14">
        <v>7.6938606924591975</v>
      </c>
      <c r="H115" s="14">
        <v>8.1423799211714254</v>
      </c>
      <c r="I115" s="15">
        <v>70.542478886312196</v>
      </c>
      <c r="J115" s="13">
        <v>3.3064927657934988</v>
      </c>
      <c r="K115" s="14">
        <v>3.1115490174737608</v>
      </c>
      <c r="L115" s="14">
        <v>3.5014365141132369</v>
      </c>
      <c r="M115" s="15">
        <v>29.457521113687772</v>
      </c>
    </row>
    <row r="116" spans="1:13" s="7" customFormat="1" x14ac:dyDescent="0.15">
      <c r="A116" s="132"/>
      <c r="B116" s="16">
        <v>85</v>
      </c>
      <c r="C116" s="17">
        <v>7.7253402377657219</v>
      </c>
      <c r="D116" s="18">
        <v>7.2536294723800134</v>
      </c>
      <c r="E116" s="18">
        <v>8.1970510031514312</v>
      </c>
      <c r="F116" s="17">
        <v>4.5568937907467584</v>
      </c>
      <c r="G116" s="18">
        <v>4.2223582871957843</v>
      </c>
      <c r="H116" s="18">
        <v>4.8914292942977324</v>
      </c>
      <c r="I116" s="19">
        <v>58.986318407960205</v>
      </c>
      <c r="J116" s="17">
        <v>3.1684464470189626</v>
      </c>
      <c r="K116" s="18">
        <v>2.90026199383286</v>
      </c>
      <c r="L116" s="18">
        <v>3.4366309002050652</v>
      </c>
      <c r="M116" s="19">
        <v>41.013681592039788</v>
      </c>
    </row>
    <row r="117" spans="1:13" s="7" customFormat="1" x14ac:dyDescent="0.15">
      <c r="A117" s="131" t="s">
        <v>31</v>
      </c>
      <c r="B117" s="8">
        <v>65</v>
      </c>
      <c r="C117" s="9">
        <v>23.622564859500557</v>
      </c>
      <c r="D117" s="10">
        <v>23.391374115900241</v>
      </c>
      <c r="E117" s="10">
        <v>23.853755603100872</v>
      </c>
      <c r="F117" s="9">
        <v>20.301980390074281</v>
      </c>
      <c r="G117" s="10">
        <v>20.073959443228869</v>
      </c>
      <c r="H117" s="10">
        <v>20.530001336919693</v>
      </c>
      <c r="I117" s="11">
        <v>85.943167098170548</v>
      </c>
      <c r="J117" s="9">
        <v>3.3205844694262723</v>
      </c>
      <c r="K117" s="10">
        <v>3.1565061403115298</v>
      </c>
      <c r="L117" s="10">
        <v>3.4846627985410148</v>
      </c>
      <c r="M117" s="11">
        <v>14.056832901829432</v>
      </c>
    </row>
    <row r="118" spans="1:13" s="7" customFormat="1" x14ac:dyDescent="0.15">
      <c r="A118" s="140"/>
      <c r="B118" s="12">
        <v>70</v>
      </c>
      <c r="C118" s="13">
        <v>19.254248522397777</v>
      </c>
      <c r="D118" s="14">
        <v>19.041657003777722</v>
      </c>
      <c r="E118" s="14">
        <v>19.466840041017832</v>
      </c>
      <c r="F118" s="13">
        <v>15.876788723571599</v>
      </c>
      <c r="G118" s="14">
        <v>15.660406294234892</v>
      </c>
      <c r="H118" s="14">
        <v>16.093171152908305</v>
      </c>
      <c r="I118" s="15">
        <v>82.458625716307239</v>
      </c>
      <c r="J118" s="13">
        <v>3.3774597988261776</v>
      </c>
      <c r="K118" s="14">
        <v>3.2097952249528054</v>
      </c>
      <c r="L118" s="14">
        <v>3.5451243726995498</v>
      </c>
      <c r="M118" s="15">
        <v>17.541374283692765</v>
      </c>
    </row>
    <row r="119" spans="1:13" s="7" customFormat="1" x14ac:dyDescent="0.15">
      <c r="A119" s="140"/>
      <c r="B119" s="12">
        <v>75</v>
      </c>
      <c r="C119" s="13">
        <v>14.922872847811179</v>
      </c>
      <c r="D119" s="14">
        <v>14.726736681282475</v>
      </c>
      <c r="E119" s="14">
        <v>15.119009014339884</v>
      </c>
      <c r="F119" s="13">
        <v>11.534965751942122</v>
      </c>
      <c r="G119" s="14">
        <v>11.326607067735143</v>
      </c>
      <c r="H119" s="14">
        <v>11.743324436149102</v>
      </c>
      <c r="I119" s="15">
        <v>77.297219306093737</v>
      </c>
      <c r="J119" s="13">
        <v>3.3879070958690574</v>
      </c>
      <c r="K119" s="14">
        <v>3.2163473540880654</v>
      </c>
      <c r="L119" s="14">
        <v>3.5594668376500493</v>
      </c>
      <c r="M119" s="15">
        <v>22.70278069390627</v>
      </c>
    </row>
    <row r="120" spans="1:13" s="7" customFormat="1" x14ac:dyDescent="0.15">
      <c r="A120" s="140"/>
      <c r="B120" s="12">
        <v>80</v>
      </c>
      <c r="C120" s="13">
        <v>11.086119154424411</v>
      </c>
      <c r="D120" s="14">
        <v>10.925854874211323</v>
      </c>
      <c r="E120" s="14">
        <v>11.246383434637499</v>
      </c>
      <c r="F120" s="13">
        <v>7.6622191524953243</v>
      </c>
      <c r="G120" s="14">
        <v>7.4641090108724502</v>
      </c>
      <c r="H120" s="14">
        <v>7.8603292941181984</v>
      </c>
      <c r="I120" s="15">
        <v>69.115432062060904</v>
      </c>
      <c r="J120" s="13">
        <v>3.4239000019290859</v>
      </c>
      <c r="K120" s="14">
        <v>3.2448448163050778</v>
      </c>
      <c r="L120" s="14">
        <v>3.6029551875530941</v>
      </c>
      <c r="M120" s="15">
        <v>30.884567937939089</v>
      </c>
    </row>
    <row r="121" spans="1:13" s="7" customFormat="1" x14ac:dyDescent="0.15">
      <c r="A121" s="132"/>
      <c r="B121" s="16">
        <v>85</v>
      </c>
      <c r="C121" s="17">
        <v>7.7883594534459171</v>
      </c>
      <c r="D121" s="18">
        <v>7.3215350787575684</v>
      </c>
      <c r="E121" s="18">
        <v>8.2551838281342658</v>
      </c>
      <c r="F121" s="17">
        <v>4.513796278351208</v>
      </c>
      <c r="G121" s="18">
        <v>4.1866006447623443</v>
      </c>
      <c r="H121" s="18">
        <v>4.8409919119400717</v>
      </c>
      <c r="I121" s="19">
        <v>57.955674816139926</v>
      </c>
      <c r="J121" s="17">
        <v>3.2745631750947077</v>
      </c>
      <c r="K121" s="18">
        <v>3.0055238202372236</v>
      </c>
      <c r="L121" s="18">
        <v>3.5436025299521918</v>
      </c>
      <c r="M121" s="19">
        <v>42.044325183860067</v>
      </c>
    </row>
    <row r="122" spans="1:13" s="7" customFormat="1" x14ac:dyDescent="0.15">
      <c r="A122" s="131" t="s">
        <v>32</v>
      </c>
      <c r="B122" s="8">
        <v>65</v>
      </c>
      <c r="C122" s="9">
        <v>23.777003406353071</v>
      </c>
      <c r="D122" s="10">
        <v>23.523334502632849</v>
      </c>
      <c r="E122" s="10">
        <v>24.030672310073292</v>
      </c>
      <c r="F122" s="9">
        <v>20.709370217140549</v>
      </c>
      <c r="G122" s="10">
        <v>20.469745085161513</v>
      </c>
      <c r="H122" s="10">
        <v>20.948995349119585</v>
      </c>
      <c r="I122" s="11">
        <v>87.098318754528719</v>
      </c>
      <c r="J122" s="9">
        <v>3.0676331892125246</v>
      </c>
      <c r="K122" s="10">
        <v>2.9194368255706156</v>
      </c>
      <c r="L122" s="10">
        <v>3.2158295528544336</v>
      </c>
      <c r="M122" s="11">
        <v>12.901681245471291</v>
      </c>
    </row>
    <row r="123" spans="1:13" s="7" customFormat="1" x14ac:dyDescent="0.15">
      <c r="A123" s="140"/>
      <c r="B123" s="12">
        <v>70</v>
      </c>
      <c r="C123" s="13">
        <v>19.460533831532132</v>
      </c>
      <c r="D123" s="14">
        <v>19.232738290564665</v>
      </c>
      <c r="E123" s="14">
        <v>19.688329372499599</v>
      </c>
      <c r="F123" s="13">
        <v>16.35980371366016</v>
      </c>
      <c r="G123" s="14">
        <v>16.139318118391955</v>
      </c>
      <c r="H123" s="14">
        <v>16.580289308928364</v>
      </c>
      <c r="I123" s="15">
        <v>84.066572146917039</v>
      </c>
      <c r="J123" s="13">
        <v>3.1007301178719739</v>
      </c>
      <c r="K123" s="14">
        <v>2.9500109473209415</v>
      </c>
      <c r="L123" s="14">
        <v>3.2514492884230064</v>
      </c>
      <c r="M123" s="15">
        <v>15.933427853082962</v>
      </c>
    </row>
    <row r="124" spans="1:13" s="7" customFormat="1" x14ac:dyDescent="0.15">
      <c r="A124" s="140"/>
      <c r="B124" s="12">
        <v>75</v>
      </c>
      <c r="C124" s="13">
        <v>15.1803801375386</v>
      </c>
      <c r="D124" s="14">
        <v>14.97831007488721</v>
      </c>
      <c r="E124" s="14">
        <v>15.382450200189991</v>
      </c>
      <c r="F124" s="13">
        <v>12.084191029518131</v>
      </c>
      <c r="G124" s="14">
        <v>11.880419824251694</v>
      </c>
      <c r="H124" s="14">
        <v>12.287962234784567</v>
      </c>
      <c r="I124" s="15">
        <v>79.60400806851932</v>
      </c>
      <c r="J124" s="13">
        <v>3.0961891080204671</v>
      </c>
      <c r="K124" s="14">
        <v>2.943464261978078</v>
      </c>
      <c r="L124" s="14">
        <v>3.2489139540628562</v>
      </c>
      <c r="M124" s="15">
        <v>20.395991931480669</v>
      </c>
    </row>
    <row r="125" spans="1:13" s="7" customFormat="1" x14ac:dyDescent="0.15">
      <c r="A125" s="140"/>
      <c r="B125" s="12">
        <v>80</v>
      </c>
      <c r="C125" s="13">
        <v>11.290916866452163</v>
      </c>
      <c r="D125" s="14">
        <v>11.136025316680707</v>
      </c>
      <c r="E125" s="14">
        <v>11.445808416223619</v>
      </c>
      <c r="F125" s="13">
        <v>8.200744954941932</v>
      </c>
      <c r="G125" s="14">
        <v>8.0195151213883022</v>
      </c>
      <c r="H125" s="14">
        <v>8.3819747884955618</v>
      </c>
      <c r="I125" s="15">
        <v>72.631346523400396</v>
      </c>
      <c r="J125" s="13">
        <v>3.090171911510232</v>
      </c>
      <c r="K125" s="14">
        <v>2.9348897474097453</v>
      </c>
      <c r="L125" s="14">
        <v>3.2454540756107186</v>
      </c>
      <c r="M125" s="15">
        <v>27.368653476599615</v>
      </c>
    </row>
    <row r="126" spans="1:13" s="7" customFormat="1" x14ac:dyDescent="0.15">
      <c r="A126" s="132"/>
      <c r="B126" s="16">
        <v>85</v>
      </c>
      <c r="C126" s="17">
        <v>7.9373515214936541</v>
      </c>
      <c r="D126" s="18">
        <v>7.5261430300587691</v>
      </c>
      <c r="E126" s="18">
        <v>8.3485600129285391</v>
      </c>
      <c r="F126" s="17">
        <v>4.9989279531831246</v>
      </c>
      <c r="G126" s="18">
        <v>4.6964416783203431</v>
      </c>
      <c r="H126" s="18">
        <v>5.301414228045906</v>
      </c>
      <c r="I126" s="19">
        <v>62.979797979797979</v>
      </c>
      <c r="J126" s="17">
        <v>2.9384235683105295</v>
      </c>
      <c r="K126" s="18">
        <v>2.7202442004497622</v>
      </c>
      <c r="L126" s="18">
        <v>3.1566029361712968</v>
      </c>
      <c r="M126" s="19">
        <v>37.020202020202021</v>
      </c>
    </row>
    <row r="127" spans="1:13" s="7" customFormat="1" x14ac:dyDescent="0.15">
      <c r="A127" s="131" t="s">
        <v>33</v>
      </c>
      <c r="B127" s="8">
        <v>65</v>
      </c>
      <c r="C127" s="9">
        <v>23.379815636981167</v>
      </c>
      <c r="D127" s="10">
        <v>23.068787056142813</v>
      </c>
      <c r="E127" s="10">
        <v>23.690844217819521</v>
      </c>
      <c r="F127" s="9">
        <v>19.953587675741343</v>
      </c>
      <c r="G127" s="10">
        <v>19.669835288913877</v>
      </c>
      <c r="H127" s="10">
        <v>20.237340062568808</v>
      </c>
      <c r="I127" s="11">
        <v>85.345359371352927</v>
      </c>
      <c r="J127" s="9">
        <v>3.426227961239829</v>
      </c>
      <c r="K127" s="10">
        <v>3.2436015673011709</v>
      </c>
      <c r="L127" s="10">
        <v>3.6088543551784871</v>
      </c>
      <c r="M127" s="11">
        <v>14.654640628647094</v>
      </c>
    </row>
    <row r="128" spans="1:13" s="7" customFormat="1" x14ac:dyDescent="0.15">
      <c r="A128" s="140"/>
      <c r="B128" s="12">
        <v>70</v>
      </c>
      <c r="C128" s="13">
        <v>18.95861342488573</v>
      </c>
      <c r="D128" s="14">
        <v>18.675462625685419</v>
      </c>
      <c r="E128" s="14">
        <v>19.24176422408604</v>
      </c>
      <c r="F128" s="13">
        <v>15.515316390037544</v>
      </c>
      <c r="G128" s="14">
        <v>15.252628610673467</v>
      </c>
      <c r="H128" s="14">
        <v>15.778004169401621</v>
      </c>
      <c r="I128" s="15">
        <v>81.837822430999125</v>
      </c>
      <c r="J128" s="13">
        <v>3.4432970348481859</v>
      </c>
      <c r="K128" s="14">
        <v>3.25888576722997</v>
      </c>
      <c r="L128" s="14">
        <v>3.6277083024664019</v>
      </c>
      <c r="M128" s="15">
        <v>18.162177569000882</v>
      </c>
    </row>
    <row r="129" spans="1:13" s="7" customFormat="1" x14ac:dyDescent="0.15">
      <c r="A129" s="140"/>
      <c r="B129" s="12">
        <v>75</v>
      </c>
      <c r="C129" s="13">
        <v>14.792025478598205</v>
      </c>
      <c r="D129" s="14">
        <v>14.547120162860741</v>
      </c>
      <c r="E129" s="14">
        <v>15.036930794335669</v>
      </c>
      <c r="F129" s="13">
        <v>11.341924402519213</v>
      </c>
      <c r="G129" s="14">
        <v>11.104323157992637</v>
      </c>
      <c r="H129" s="14">
        <v>11.57952564704579</v>
      </c>
      <c r="I129" s="15">
        <v>76.675938795057107</v>
      </c>
      <c r="J129" s="13">
        <v>3.450101076078993</v>
      </c>
      <c r="K129" s="14">
        <v>3.2641029641025341</v>
      </c>
      <c r="L129" s="14">
        <v>3.6360991880554518</v>
      </c>
      <c r="M129" s="15">
        <v>23.324061204942897</v>
      </c>
    </row>
    <row r="130" spans="1:13" s="7" customFormat="1" x14ac:dyDescent="0.15">
      <c r="A130" s="140"/>
      <c r="B130" s="12">
        <v>80</v>
      </c>
      <c r="C130" s="13">
        <v>10.894886194613138</v>
      </c>
      <c r="D130" s="14">
        <v>10.707718279711337</v>
      </c>
      <c r="E130" s="14">
        <v>11.082054109514939</v>
      </c>
      <c r="F130" s="13">
        <v>7.4818603362882561</v>
      </c>
      <c r="G130" s="14">
        <v>7.2726080943824511</v>
      </c>
      <c r="H130" s="14">
        <v>7.691112578194061</v>
      </c>
      <c r="I130" s="15">
        <v>68.673138963008014</v>
      </c>
      <c r="J130" s="13">
        <v>3.4130258583248816</v>
      </c>
      <c r="K130" s="14">
        <v>3.227492250682336</v>
      </c>
      <c r="L130" s="14">
        <v>3.5985594659674272</v>
      </c>
      <c r="M130" s="15">
        <v>31.326861036991982</v>
      </c>
    </row>
    <row r="131" spans="1:13" s="7" customFormat="1" x14ac:dyDescent="0.15">
      <c r="A131" s="132"/>
      <c r="B131" s="16">
        <v>85</v>
      </c>
      <c r="C131" s="17">
        <v>7.5107832660199634</v>
      </c>
      <c r="D131" s="18">
        <v>7.0707054886590308</v>
      </c>
      <c r="E131" s="18">
        <v>7.9508610433808959</v>
      </c>
      <c r="F131" s="17">
        <v>4.2807191265034321</v>
      </c>
      <c r="G131" s="18">
        <v>3.9738405354121435</v>
      </c>
      <c r="H131" s="18">
        <v>4.5875977175947202</v>
      </c>
      <c r="I131" s="19">
        <v>56.994310378654113</v>
      </c>
      <c r="J131" s="17">
        <v>3.2300641395165308</v>
      </c>
      <c r="K131" s="18">
        <v>2.9710604239922933</v>
      </c>
      <c r="L131" s="18">
        <v>3.4890678550407683</v>
      </c>
      <c r="M131" s="19">
        <v>43.00568962134588</v>
      </c>
    </row>
    <row r="132" spans="1:13" s="7" customFormat="1" x14ac:dyDescent="0.15">
      <c r="A132" s="131" t="s">
        <v>34</v>
      </c>
      <c r="B132" s="24">
        <v>65</v>
      </c>
      <c r="C132" s="25">
        <v>24.209523478663861</v>
      </c>
      <c r="D132" s="26">
        <v>23.959746185686374</v>
      </c>
      <c r="E132" s="26">
        <v>24.459300771641349</v>
      </c>
      <c r="F132" s="25">
        <v>21.017280421843008</v>
      </c>
      <c r="G132" s="26">
        <v>20.771846957216116</v>
      </c>
      <c r="H132" s="26">
        <v>21.2627138864699</v>
      </c>
      <c r="I132" s="27">
        <v>86.814102063453603</v>
      </c>
      <c r="J132" s="25">
        <v>3.1922430568208475</v>
      </c>
      <c r="K132" s="26">
        <v>3.0197970303831991</v>
      </c>
      <c r="L132" s="26">
        <v>3.3646890832584959</v>
      </c>
      <c r="M132" s="27">
        <v>13.185897936546374</v>
      </c>
    </row>
    <row r="133" spans="1:13" s="7" customFormat="1" x14ac:dyDescent="0.15">
      <c r="A133" s="140"/>
      <c r="B133" s="20">
        <v>70</v>
      </c>
      <c r="C133" s="21">
        <v>19.738487414128393</v>
      </c>
      <c r="D133" s="22">
        <v>19.502201465410099</v>
      </c>
      <c r="E133" s="22">
        <v>19.974773362846687</v>
      </c>
      <c r="F133" s="21">
        <v>16.51053006354492</v>
      </c>
      <c r="G133" s="22">
        <v>16.273796124100066</v>
      </c>
      <c r="H133" s="22">
        <v>16.747264002989773</v>
      </c>
      <c r="I133" s="23">
        <v>83.64637936606546</v>
      </c>
      <c r="J133" s="21">
        <v>3.2279573505834738</v>
      </c>
      <c r="K133" s="22">
        <v>3.0523369164183265</v>
      </c>
      <c r="L133" s="22">
        <v>3.403577784748621</v>
      </c>
      <c r="M133" s="23">
        <v>16.353620633934543</v>
      </c>
    </row>
    <row r="134" spans="1:13" s="7" customFormat="1" x14ac:dyDescent="0.15">
      <c r="A134" s="140"/>
      <c r="B134" s="20">
        <v>75</v>
      </c>
      <c r="C134" s="21">
        <v>15.429508305601967</v>
      </c>
      <c r="D134" s="22">
        <v>15.212265596758165</v>
      </c>
      <c r="E134" s="22">
        <v>15.646751014445769</v>
      </c>
      <c r="F134" s="21">
        <v>12.176447319424684</v>
      </c>
      <c r="G134" s="22">
        <v>11.949933140540544</v>
      </c>
      <c r="H134" s="22">
        <v>12.402961498308823</v>
      </c>
      <c r="I134" s="23">
        <v>78.916625716477313</v>
      </c>
      <c r="J134" s="21">
        <v>3.2530609861772812</v>
      </c>
      <c r="K134" s="22">
        <v>3.07321387559481</v>
      </c>
      <c r="L134" s="22">
        <v>3.4329080967597525</v>
      </c>
      <c r="M134" s="23">
        <v>21.08337428352268</v>
      </c>
    </row>
    <row r="135" spans="1:13" s="7" customFormat="1" x14ac:dyDescent="0.15">
      <c r="A135" s="140"/>
      <c r="B135" s="20">
        <v>80</v>
      </c>
      <c r="C135" s="21">
        <v>11.349023650879648</v>
      </c>
      <c r="D135" s="22">
        <v>11.165195037134946</v>
      </c>
      <c r="E135" s="22">
        <v>11.532852264624349</v>
      </c>
      <c r="F135" s="21">
        <v>8.1217156716934369</v>
      </c>
      <c r="G135" s="22">
        <v>7.9088793600830218</v>
      </c>
      <c r="H135" s="22">
        <v>8.3345519833038519</v>
      </c>
      <c r="I135" s="23">
        <v>71.563122269675887</v>
      </c>
      <c r="J135" s="21">
        <v>3.2273079791862114</v>
      </c>
      <c r="K135" s="22">
        <v>3.0431498300714166</v>
      </c>
      <c r="L135" s="22">
        <v>3.4114661283010062</v>
      </c>
      <c r="M135" s="23">
        <v>28.436877730324117</v>
      </c>
    </row>
    <row r="136" spans="1:13" s="7" customFormat="1" x14ac:dyDescent="0.15">
      <c r="A136" s="132"/>
      <c r="B136" s="28">
        <v>85</v>
      </c>
      <c r="C136" s="29">
        <v>8.0779430080086492</v>
      </c>
      <c r="D136" s="30">
        <v>7.5909143678060396</v>
      </c>
      <c r="E136" s="30">
        <v>8.5649716482112588</v>
      </c>
      <c r="F136" s="29">
        <v>4.9567770069041615</v>
      </c>
      <c r="G136" s="30">
        <v>4.6047461014094901</v>
      </c>
      <c r="H136" s="30">
        <v>5.3088079123988328</v>
      </c>
      <c r="I136" s="31">
        <v>61.361871481265773</v>
      </c>
      <c r="J136" s="29">
        <v>3.1211660011044868</v>
      </c>
      <c r="K136" s="30">
        <v>2.8565422202845285</v>
      </c>
      <c r="L136" s="30">
        <v>3.3857897819244451</v>
      </c>
      <c r="M136" s="31">
        <v>38.63812851873422</v>
      </c>
    </row>
    <row r="137" spans="1:13" s="7" customFormat="1" x14ac:dyDescent="0.15">
      <c r="A137" s="131" t="s">
        <v>35</v>
      </c>
      <c r="B137" s="8">
        <v>65</v>
      </c>
      <c r="C137" s="9">
        <v>23.693371668368396</v>
      </c>
      <c r="D137" s="10">
        <v>23.448713142725133</v>
      </c>
      <c r="E137" s="10">
        <v>23.93803019401166</v>
      </c>
      <c r="F137" s="9">
        <v>20.699735542591622</v>
      </c>
      <c r="G137" s="10">
        <v>20.458097739562032</v>
      </c>
      <c r="H137" s="10">
        <v>20.941373345621212</v>
      </c>
      <c r="I137" s="11">
        <v>87.365090255291108</v>
      </c>
      <c r="J137" s="9">
        <v>2.9936361257767725</v>
      </c>
      <c r="K137" s="10">
        <v>2.8270314010028796</v>
      </c>
      <c r="L137" s="10">
        <v>3.1602408505506654</v>
      </c>
      <c r="M137" s="11">
        <v>12.634909744708885</v>
      </c>
    </row>
    <row r="138" spans="1:13" s="7" customFormat="1" x14ac:dyDescent="0.15">
      <c r="A138" s="140"/>
      <c r="B138" s="12">
        <v>70</v>
      </c>
      <c r="C138" s="13">
        <v>19.196486248187256</v>
      </c>
      <c r="D138" s="14">
        <v>18.967372343831848</v>
      </c>
      <c r="E138" s="14">
        <v>19.425600152542664</v>
      </c>
      <c r="F138" s="13">
        <v>16.181923699807875</v>
      </c>
      <c r="G138" s="14">
        <v>15.950789175158043</v>
      </c>
      <c r="H138" s="14">
        <v>16.413058224457707</v>
      </c>
      <c r="I138" s="15">
        <v>84.296279488835893</v>
      </c>
      <c r="J138" s="13">
        <v>3.0145625483793834</v>
      </c>
      <c r="K138" s="14">
        <v>2.8452283272401244</v>
      </c>
      <c r="L138" s="14">
        <v>3.1838967695186424</v>
      </c>
      <c r="M138" s="15">
        <v>15.703720511164128</v>
      </c>
    </row>
    <row r="139" spans="1:13" s="7" customFormat="1" x14ac:dyDescent="0.15">
      <c r="A139" s="140"/>
      <c r="B139" s="12">
        <v>75</v>
      </c>
      <c r="C139" s="13">
        <v>14.944849842850815</v>
      </c>
      <c r="D139" s="14">
        <v>14.735532994031985</v>
      </c>
      <c r="E139" s="14">
        <v>15.154166691669644</v>
      </c>
      <c r="F139" s="13">
        <v>11.895276692003748</v>
      </c>
      <c r="G139" s="14">
        <v>11.674581213468407</v>
      </c>
      <c r="H139" s="14">
        <v>12.115972170539088</v>
      </c>
      <c r="I139" s="15">
        <v>79.59448784755844</v>
      </c>
      <c r="J139" s="13">
        <v>3.0495731508470678</v>
      </c>
      <c r="K139" s="14">
        <v>2.8753652892990056</v>
      </c>
      <c r="L139" s="14">
        <v>3.22378101239513</v>
      </c>
      <c r="M139" s="15">
        <v>20.40551215244157</v>
      </c>
    </row>
    <row r="140" spans="1:13" s="7" customFormat="1" x14ac:dyDescent="0.15">
      <c r="A140" s="140"/>
      <c r="B140" s="12">
        <v>80</v>
      </c>
      <c r="C140" s="13">
        <v>10.992576273825906</v>
      </c>
      <c r="D140" s="14">
        <v>10.819488239567491</v>
      </c>
      <c r="E140" s="14">
        <v>11.16566430808432</v>
      </c>
      <c r="F140" s="13">
        <v>7.9474290716959208</v>
      </c>
      <c r="G140" s="14">
        <v>7.7403592808853645</v>
      </c>
      <c r="H140" s="14">
        <v>8.1544988625064772</v>
      </c>
      <c r="I140" s="15">
        <v>72.298148074890378</v>
      </c>
      <c r="J140" s="13">
        <v>3.0451472021299852</v>
      </c>
      <c r="K140" s="14">
        <v>2.8646452062632353</v>
      </c>
      <c r="L140" s="14">
        <v>3.2256491979967352</v>
      </c>
      <c r="M140" s="15">
        <v>27.701851925109622</v>
      </c>
    </row>
    <row r="141" spans="1:13" s="7" customFormat="1" x14ac:dyDescent="0.15">
      <c r="A141" s="132"/>
      <c r="B141" s="16">
        <v>85</v>
      </c>
      <c r="C141" s="17">
        <v>7.6427279505373837</v>
      </c>
      <c r="D141" s="18">
        <v>7.1681642029066044</v>
      </c>
      <c r="E141" s="18">
        <v>8.1172916981681631</v>
      </c>
      <c r="F141" s="17">
        <v>4.6697347009193599</v>
      </c>
      <c r="G141" s="18">
        <v>4.3255497368296023</v>
      </c>
      <c r="H141" s="18">
        <v>5.0139196650091176</v>
      </c>
      <c r="I141" s="19">
        <v>61.100365355684502</v>
      </c>
      <c r="J141" s="17">
        <v>2.9729932496180242</v>
      </c>
      <c r="K141" s="18">
        <v>2.7113353484581375</v>
      </c>
      <c r="L141" s="18">
        <v>3.234651150777911</v>
      </c>
      <c r="M141" s="19">
        <v>38.899634644315498</v>
      </c>
    </row>
    <row r="142" spans="1:13" s="7" customFormat="1" x14ac:dyDescent="0.15">
      <c r="A142" s="131" t="s">
        <v>36</v>
      </c>
      <c r="B142" s="8">
        <v>65</v>
      </c>
      <c r="C142" s="9">
        <v>23.271177571623046</v>
      </c>
      <c r="D142" s="10">
        <v>22.955542017520639</v>
      </c>
      <c r="E142" s="10">
        <v>23.586813125725453</v>
      </c>
      <c r="F142" s="9">
        <v>20.320419006379669</v>
      </c>
      <c r="G142" s="10">
        <v>20.023031272702688</v>
      </c>
      <c r="H142" s="10">
        <v>20.61780674005665</v>
      </c>
      <c r="I142" s="11">
        <v>87.320114952663403</v>
      </c>
      <c r="J142" s="9">
        <v>2.9507585652433725</v>
      </c>
      <c r="K142" s="10">
        <v>2.7619867474406501</v>
      </c>
      <c r="L142" s="10">
        <v>3.139530383046095</v>
      </c>
      <c r="M142" s="11">
        <v>12.679885047336573</v>
      </c>
    </row>
    <row r="143" spans="1:13" s="7" customFormat="1" x14ac:dyDescent="0.15">
      <c r="A143" s="140"/>
      <c r="B143" s="12">
        <v>70</v>
      </c>
      <c r="C143" s="13">
        <v>18.856926304210941</v>
      </c>
      <c r="D143" s="14">
        <v>18.563189587588578</v>
      </c>
      <c r="E143" s="14">
        <v>19.150663020833303</v>
      </c>
      <c r="F143" s="13">
        <v>15.877390626150181</v>
      </c>
      <c r="G143" s="14">
        <v>15.596170037715389</v>
      </c>
      <c r="H143" s="14">
        <v>16.158611214584973</v>
      </c>
      <c r="I143" s="15">
        <v>84.19925055656924</v>
      </c>
      <c r="J143" s="13">
        <v>2.9795356780607607</v>
      </c>
      <c r="K143" s="14">
        <v>2.7874183809748567</v>
      </c>
      <c r="L143" s="14">
        <v>3.1716529751466647</v>
      </c>
      <c r="M143" s="15">
        <v>15.800749443430769</v>
      </c>
    </row>
    <row r="144" spans="1:13" s="7" customFormat="1" x14ac:dyDescent="0.15">
      <c r="A144" s="140"/>
      <c r="B144" s="12">
        <v>75</v>
      </c>
      <c r="C144" s="13">
        <v>14.569670049354492</v>
      </c>
      <c r="D144" s="14">
        <v>14.304931242500642</v>
      </c>
      <c r="E144" s="14">
        <v>14.834408856208343</v>
      </c>
      <c r="F144" s="13">
        <v>11.586739901674736</v>
      </c>
      <c r="G144" s="14">
        <v>11.324499166595395</v>
      </c>
      <c r="H144" s="14">
        <v>11.848980636754078</v>
      </c>
      <c r="I144" s="15">
        <v>79.526439942873552</v>
      </c>
      <c r="J144" s="13">
        <v>2.9829301476797552</v>
      </c>
      <c r="K144" s="14">
        <v>2.787670657382241</v>
      </c>
      <c r="L144" s="14">
        <v>3.1781896379772694</v>
      </c>
      <c r="M144" s="15">
        <v>20.473560057126438</v>
      </c>
    </row>
    <row r="145" spans="1:13" s="7" customFormat="1" x14ac:dyDescent="0.15">
      <c r="A145" s="140"/>
      <c r="B145" s="12">
        <v>80</v>
      </c>
      <c r="C145" s="13">
        <v>10.700206861910063</v>
      </c>
      <c r="D145" s="14">
        <v>10.497492664824701</v>
      </c>
      <c r="E145" s="14">
        <v>10.902921058995425</v>
      </c>
      <c r="F145" s="13">
        <v>7.7376047535989851</v>
      </c>
      <c r="G145" s="14">
        <v>7.5065436121582092</v>
      </c>
      <c r="H145" s="14">
        <v>7.9686658950397611</v>
      </c>
      <c r="I145" s="15">
        <v>72.312665105034867</v>
      </c>
      <c r="J145" s="13">
        <v>2.9626021083110787</v>
      </c>
      <c r="K145" s="14">
        <v>2.7648917760663645</v>
      </c>
      <c r="L145" s="14">
        <v>3.160312440555793</v>
      </c>
      <c r="M145" s="15">
        <v>27.687334894965137</v>
      </c>
    </row>
    <row r="146" spans="1:13" s="7" customFormat="1" x14ac:dyDescent="0.15">
      <c r="A146" s="132"/>
      <c r="B146" s="16">
        <v>85</v>
      </c>
      <c r="C146" s="17">
        <v>7.2501743940157155</v>
      </c>
      <c r="D146" s="18">
        <v>6.7750042156542696</v>
      </c>
      <c r="E146" s="18">
        <v>7.7253445723771614</v>
      </c>
      <c r="F146" s="17">
        <v>4.4516406435478437</v>
      </c>
      <c r="G146" s="18">
        <v>4.1022838975003406</v>
      </c>
      <c r="H146" s="18">
        <v>4.8009973895953468</v>
      </c>
      <c r="I146" s="19">
        <v>61.400462962962962</v>
      </c>
      <c r="J146" s="17">
        <v>2.7985337504678718</v>
      </c>
      <c r="K146" s="18">
        <v>2.5328860925538614</v>
      </c>
      <c r="L146" s="18">
        <v>3.0641814083818821</v>
      </c>
      <c r="M146" s="19">
        <v>38.599537037037038</v>
      </c>
    </row>
    <row r="147" spans="1:13" s="7" customFormat="1" x14ac:dyDescent="0.15">
      <c r="A147" s="131" t="s">
        <v>37</v>
      </c>
      <c r="B147" s="8">
        <v>65</v>
      </c>
      <c r="C147" s="9">
        <v>22.465941744461364</v>
      </c>
      <c r="D147" s="10">
        <v>22.169886626319254</v>
      </c>
      <c r="E147" s="10">
        <v>22.761996862603475</v>
      </c>
      <c r="F147" s="9">
        <v>19.597284612420996</v>
      </c>
      <c r="G147" s="10">
        <v>19.320611164372405</v>
      </c>
      <c r="H147" s="10">
        <v>19.873958060469587</v>
      </c>
      <c r="I147" s="11">
        <v>87.231084435854584</v>
      </c>
      <c r="J147" s="9">
        <v>2.8686571320403673</v>
      </c>
      <c r="K147" s="10">
        <v>2.6954553776597918</v>
      </c>
      <c r="L147" s="10">
        <v>3.0418588864209428</v>
      </c>
      <c r="M147" s="11">
        <v>12.768915564145408</v>
      </c>
    </row>
    <row r="148" spans="1:13" s="7" customFormat="1" x14ac:dyDescent="0.15">
      <c r="A148" s="140"/>
      <c r="B148" s="12">
        <v>70</v>
      </c>
      <c r="C148" s="13">
        <v>18.141105287864406</v>
      </c>
      <c r="D148" s="14">
        <v>17.86484702500638</v>
      </c>
      <c r="E148" s="14">
        <v>18.417363550722431</v>
      </c>
      <c r="F148" s="13">
        <v>15.244218918970455</v>
      </c>
      <c r="G148" s="14">
        <v>14.982172759171775</v>
      </c>
      <c r="H148" s="14">
        <v>15.506265078769136</v>
      </c>
      <c r="I148" s="15">
        <v>84.03136786361172</v>
      </c>
      <c r="J148" s="13">
        <v>2.8968863688939539</v>
      </c>
      <c r="K148" s="14">
        <v>2.7199195708389063</v>
      </c>
      <c r="L148" s="14">
        <v>3.0738531669490015</v>
      </c>
      <c r="M148" s="15">
        <v>15.968632136388305</v>
      </c>
    </row>
    <row r="149" spans="1:13" s="7" customFormat="1" x14ac:dyDescent="0.15">
      <c r="A149" s="140"/>
      <c r="B149" s="12">
        <v>75</v>
      </c>
      <c r="C149" s="13">
        <v>14.025643838956055</v>
      </c>
      <c r="D149" s="14">
        <v>13.777821846486905</v>
      </c>
      <c r="E149" s="14">
        <v>14.273465831425206</v>
      </c>
      <c r="F149" s="13">
        <v>11.134958705037125</v>
      </c>
      <c r="G149" s="14">
        <v>10.891509534448515</v>
      </c>
      <c r="H149" s="14">
        <v>11.378407875625735</v>
      </c>
      <c r="I149" s="15">
        <v>79.390000436984664</v>
      </c>
      <c r="J149" s="13">
        <v>2.8906851339189319</v>
      </c>
      <c r="K149" s="14">
        <v>2.7097802542474252</v>
      </c>
      <c r="L149" s="14">
        <v>3.0715900135904386</v>
      </c>
      <c r="M149" s="15">
        <v>20.609999563015347</v>
      </c>
    </row>
    <row r="150" spans="1:13" s="7" customFormat="1" x14ac:dyDescent="0.15">
      <c r="A150" s="140"/>
      <c r="B150" s="12">
        <v>80</v>
      </c>
      <c r="C150" s="13">
        <v>10.331390811107189</v>
      </c>
      <c r="D150" s="14">
        <v>10.134449388771705</v>
      </c>
      <c r="E150" s="14">
        <v>10.528332233442674</v>
      </c>
      <c r="F150" s="13">
        <v>7.4267048111066245</v>
      </c>
      <c r="G150" s="14">
        <v>7.2059265521552938</v>
      </c>
      <c r="H150" s="14">
        <v>7.6474830700579552</v>
      </c>
      <c r="I150" s="15">
        <v>71.884850228705304</v>
      </c>
      <c r="J150" s="13">
        <v>2.9046860000005648</v>
      </c>
      <c r="K150" s="14">
        <v>2.7171431726144828</v>
      </c>
      <c r="L150" s="14">
        <v>3.0922288273866467</v>
      </c>
      <c r="M150" s="15">
        <v>28.1151497712947</v>
      </c>
    </row>
    <row r="151" spans="1:13" s="7" customFormat="1" x14ac:dyDescent="0.15">
      <c r="A151" s="132"/>
      <c r="B151" s="16">
        <v>85</v>
      </c>
      <c r="C151" s="17">
        <v>7.1182076001949488</v>
      </c>
      <c r="D151" s="18">
        <v>6.6667864298829977</v>
      </c>
      <c r="E151" s="18">
        <v>7.5696287705068999</v>
      </c>
      <c r="F151" s="17">
        <v>4.4291365290916342</v>
      </c>
      <c r="G151" s="18">
        <v>4.092805183066675</v>
      </c>
      <c r="H151" s="18">
        <v>4.7654678751165935</v>
      </c>
      <c r="I151" s="19">
        <v>62.222637746197961</v>
      </c>
      <c r="J151" s="17">
        <v>2.689071071103315</v>
      </c>
      <c r="K151" s="18">
        <v>2.437468349295044</v>
      </c>
      <c r="L151" s="18">
        <v>2.940673792911586</v>
      </c>
      <c r="M151" s="19">
        <v>37.777362253802046</v>
      </c>
    </row>
    <row r="152" spans="1:13" s="7" customFormat="1" x14ac:dyDescent="0.15">
      <c r="A152" s="131" t="s">
        <v>38</v>
      </c>
      <c r="B152" s="8">
        <v>65</v>
      </c>
      <c r="C152" s="9">
        <v>23.975899009810192</v>
      </c>
      <c r="D152" s="10">
        <v>23.704533478491843</v>
      </c>
      <c r="E152" s="10">
        <v>24.247264541128541</v>
      </c>
      <c r="F152" s="9">
        <v>20.852848033365689</v>
      </c>
      <c r="G152" s="10">
        <v>20.59092778730616</v>
      </c>
      <c r="H152" s="10">
        <v>21.114768279425217</v>
      </c>
      <c r="I152" s="11">
        <v>86.974206993586989</v>
      </c>
      <c r="J152" s="9">
        <v>3.1230509764444951</v>
      </c>
      <c r="K152" s="10">
        <v>2.9498456432989975</v>
      </c>
      <c r="L152" s="10">
        <v>3.2962563095899928</v>
      </c>
      <c r="M152" s="11">
        <v>13.025793006412981</v>
      </c>
    </row>
    <row r="153" spans="1:13" s="7" customFormat="1" x14ac:dyDescent="0.15">
      <c r="A153" s="140"/>
      <c r="B153" s="12">
        <v>70</v>
      </c>
      <c r="C153" s="13">
        <v>19.346767346837247</v>
      </c>
      <c r="D153" s="14">
        <v>19.08832069685641</v>
      </c>
      <c r="E153" s="14">
        <v>19.605213996818083</v>
      </c>
      <c r="F153" s="13">
        <v>16.216549279231895</v>
      </c>
      <c r="G153" s="14">
        <v>15.963836486259622</v>
      </c>
      <c r="H153" s="14">
        <v>16.469262072204167</v>
      </c>
      <c r="I153" s="15">
        <v>83.820459452017587</v>
      </c>
      <c r="J153" s="13">
        <v>3.130218067605349</v>
      </c>
      <c r="K153" s="14">
        <v>2.9553084321139886</v>
      </c>
      <c r="L153" s="14">
        <v>3.3051277030967094</v>
      </c>
      <c r="M153" s="15">
        <v>16.179540547982391</v>
      </c>
    </row>
    <row r="154" spans="1:13" s="7" customFormat="1" x14ac:dyDescent="0.15">
      <c r="A154" s="140"/>
      <c r="B154" s="12">
        <v>75</v>
      </c>
      <c r="C154" s="13">
        <v>14.945035842069551</v>
      </c>
      <c r="D154" s="14">
        <v>14.713411786942</v>
      </c>
      <c r="E154" s="14">
        <v>15.176659897197101</v>
      </c>
      <c r="F154" s="13">
        <v>11.825153137435896</v>
      </c>
      <c r="G154" s="14">
        <v>11.58974024032373</v>
      </c>
      <c r="H154" s="14">
        <v>12.060566034548062</v>
      </c>
      <c r="I154" s="15">
        <v>79.124287572122526</v>
      </c>
      <c r="J154" s="13">
        <v>3.1198827046336528</v>
      </c>
      <c r="K154" s="14">
        <v>2.9435076823382031</v>
      </c>
      <c r="L154" s="14">
        <v>3.2962577269291025</v>
      </c>
      <c r="M154" s="15">
        <v>20.875712427877453</v>
      </c>
    </row>
    <row r="155" spans="1:13" s="7" customFormat="1" x14ac:dyDescent="0.15">
      <c r="A155" s="140"/>
      <c r="B155" s="12">
        <v>80</v>
      </c>
      <c r="C155" s="13">
        <v>10.994168212188473</v>
      </c>
      <c r="D155" s="14">
        <v>10.8261802334889</v>
      </c>
      <c r="E155" s="14">
        <v>11.162156190888046</v>
      </c>
      <c r="F155" s="13">
        <v>7.9859739602296012</v>
      </c>
      <c r="G155" s="14">
        <v>7.7846644460689829</v>
      </c>
      <c r="H155" s="14">
        <v>8.1872834743902185</v>
      </c>
      <c r="I155" s="15">
        <v>72.638273365474831</v>
      </c>
      <c r="J155" s="13">
        <v>3.0081942519588725</v>
      </c>
      <c r="K155" s="14">
        <v>2.8346319372161344</v>
      </c>
      <c r="L155" s="14">
        <v>3.1817565667016106</v>
      </c>
      <c r="M155" s="15">
        <v>27.361726634525162</v>
      </c>
    </row>
    <row r="156" spans="1:13" s="7" customFormat="1" x14ac:dyDescent="0.15">
      <c r="A156" s="132"/>
      <c r="B156" s="16">
        <v>85</v>
      </c>
      <c r="C156" s="17">
        <v>7.3870797928247338</v>
      </c>
      <c r="D156" s="18">
        <v>6.9657416600576862</v>
      </c>
      <c r="E156" s="18">
        <v>7.8084179255917814</v>
      </c>
      <c r="F156" s="17">
        <v>4.6721520861094348</v>
      </c>
      <c r="G156" s="18">
        <v>4.357731820650887</v>
      </c>
      <c r="H156" s="18">
        <v>4.9865723515679825</v>
      </c>
      <c r="I156" s="19">
        <v>63.247619047619054</v>
      </c>
      <c r="J156" s="17">
        <v>2.7149277067152995</v>
      </c>
      <c r="K156" s="18">
        <v>2.487278384118369</v>
      </c>
      <c r="L156" s="18">
        <v>2.94257702931223</v>
      </c>
      <c r="M156" s="19">
        <v>36.752380952380946</v>
      </c>
    </row>
    <row r="157" spans="1:13" s="7" customFormat="1" x14ac:dyDescent="0.15">
      <c r="A157" s="131" t="s">
        <v>39</v>
      </c>
      <c r="B157" s="8">
        <v>65</v>
      </c>
      <c r="C157" s="9">
        <v>23.900555739122414</v>
      </c>
      <c r="D157" s="10">
        <v>23.58043729914522</v>
      </c>
      <c r="E157" s="10">
        <v>24.220674179099607</v>
      </c>
      <c r="F157" s="9">
        <v>20.478579196948573</v>
      </c>
      <c r="G157" s="10">
        <v>20.163268228311839</v>
      </c>
      <c r="H157" s="10">
        <v>20.793890165585307</v>
      </c>
      <c r="I157" s="11">
        <v>85.682439439797349</v>
      </c>
      <c r="J157" s="9">
        <v>3.4219765421738462</v>
      </c>
      <c r="K157" s="10">
        <v>3.1917996038921328</v>
      </c>
      <c r="L157" s="10">
        <v>3.6521534804555595</v>
      </c>
      <c r="M157" s="11">
        <v>14.317560560202669</v>
      </c>
    </row>
    <row r="158" spans="1:13" s="7" customFormat="1" x14ac:dyDescent="0.15">
      <c r="A158" s="140"/>
      <c r="B158" s="12">
        <v>70</v>
      </c>
      <c r="C158" s="13">
        <v>19.421042365249754</v>
      </c>
      <c r="D158" s="14">
        <v>19.120901901882164</v>
      </c>
      <c r="E158" s="14">
        <v>19.721182828617344</v>
      </c>
      <c r="F158" s="13">
        <v>15.973466453266605</v>
      </c>
      <c r="G158" s="14">
        <v>15.670823714382136</v>
      </c>
      <c r="H158" s="14">
        <v>16.276109192151072</v>
      </c>
      <c r="I158" s="15">
        <v>82.248244727832287</v>
      </c>
      <c r="J158" s="13">
        <v>3.4475759119831508</v>
      </c>
      <c r="K158" s="14">
        <v>3.2136079455810318</v>
      </c>
      <c r="L158" s="14">
        <v>3.6815438783852699</v>
      </c>
      <c r="M158" s="15">
        <v>17.751755272167728</v>
      </c>
    </row>
    <row r="159" spans="1:13" s="7" customFormat="1" x14ac:dyDescent="0.15">
      <c r="A159" s="140"/>
      <c r="B159" s="12">
        <v>75</v>
      </c>
      <c r="C159" s="13">
        <v>15.11434689813794</v>
      </c>
      <c r="D159" s="14">
        <v>14.840335820299805</v>
      </c>
      <c r="E159" s="14">
        <v>15.388357975976076</v>
      </c>
      <c r="F159" s="13">
        <v>11.657202086167713</v>
      </c>
      <c r="G159" s="14">
        <v>11.367915629716087</v>
      </c>
      <c r="H159" s="14">
        <v>11.946488542619338</v>
      </c>
      <c r="I159" s="15">
        <v>77.126733723465478</v>
      </c>
      <c r="J159" s="13">
        <v>3.4571448119702288</v>
      </c>
      <c r="K159" s="14">
        <v>3.2179681370024338</v>
      </c>
      <c r="L159" s="14">
        <v>3.6963214869380239</v>
      </c>
      <c r="M159" s="15">
        <v>22.873266276534533</v>
      </c>
    </row>
    <row r="160" spans="1:13" s="7" customFormat="1" x14ac:dyDescent="0.15">
      <c r="A160" s="140"/>
      <c r="B160" s="12">
        <v>80</v>
      </c>
      <c r="C160" s="13">
        <v>11.034200878858559</v>
      </c>
      <c r="D160" s="14">
        <v>10.810809522059841</v>
      </c>
      <c r="E160" s="14">
        <v>11.257592235657278</v>
      </c>
      <c r="F160" s="13">
        <v>7.6104410771969082</v>
      </c>
      <c r="G160" s="14">
        <v>7.3410343428728746</v>
      </c>
      <c r="H160" s="14">
        <v>7.8798478115209418</v>
      </c>
      <c r="I160" s="15">
        <v>68.971384160482813</v>
      </c>
      <c r="J160" s="13">
        <v>3.4237598016616508</v>
      </c>
      <c r="K160" s="14">
        <v>3.1805787605146141</v>
      </c>
      <c r="L160" s="14">
        <v>3.6669408428086876</v>
      </c>
      <c r="M160" s="15">
        <v>31.028615839517183</v>
      </c>
    </row>
    <row r="161" spans="1:13" s="7" customFormat="1" x14ac:dyDescent="0.15">
      <c r="A161" s="132"/>
      <c r="B161" s="16">
        <v>85</v>
      </c>
      <c r="C161" s="17">
        <v>7.5248273118008271</v>
      </c>
      <c r="D161" s="18">
        <v>6.9343676701117429</v>
      </c>
      <c r="E161" s="18">
        <v>8.1152869534899121</v>
      </c>
      <c r="F161" s="17">
        <v>4.2736331268686216</v>
      </c>
      <c r="G161" s="18">
        <v>3.8615790986718612</v>
      </c>
      <c r="H161" s="18">
        <v>4.6856871550653816</v>
      </c>
      <c r="I161" s="19">
        <v>56.793770139634795</v>
      </c>
      <c r="J161" s="17">
        <v>3.2511941849322046</v>
      </c>
      <c r="K161" s="18">
        <v>2.9013133909251652</v>
      </c>
      <c r="L161" s="18">
        <v>3.601074978939244</v>
      </c>
      <c r="M161" s="19">
        <v>43.206229860365198</v>
      </c>
    </row>
    <row r="162" spans="1:13" s="7" customFormat="1" x14ac:dyDescent="0.15">
      <c r="A162" s="131" t="s">
        <v>40</v>
      </c>
      <c r="B162" s="8">
        <v>65</v>
      </c>
      <c r="C162" s="9">
        <v>22.31024353568521</v>
      </c>
      <c r="D162" s="10">
        <v>21.939664193315103</v>
      </c>
      <c r="E162" s="10">
        <v>22.680822878055316</v>
      </c>
      <c r="F162" s="9">
        <v>19.766892441225249</v>
      </c>
      <c r="G162" s="10">
        <v>19.42408429517846</v>
      </c>
      <c r="H162" s="10">
        <v>20.109700587272037</v>
      </c>
      <c r="I162" s="11">
        <v>88.600074712802339</v>
      </c>
      <c r="J162" s="9">
        <v>2.5433510944599624</v>
      </c>
      <c r="K162" s="10">
        <v>2.3311348007872952</v>
      </c>
      <c r="L162" s="10">
        <v>2.7555673881326297</v>
      </c>
      <c r="M162" s="11">
        <v>11.399925287197673</v>
      </c>
    </row>
    <row r="163" spans="1:13" s="7" customFormat="1" x14ac:dyDescent="0.15">
      <c r="A163" s="140"/>
      <c r="B163" s="12">
        <v>70</v>
      </c>
      <c r="C163" s="13">
        <v>17.86742615487346</v>
      </c>
      <c r="D163" s="14">
        <v>17.513233825379725</v>
      </c>
      <c r="E163" s="14">
        <v>18.221618484367195</v>
      </c>
      <c r="F163" s="13">
        <v>15.286923911412885</v>
      </c>
      <c r="G163" s="14">
        <v>14.956811295367741</v>
      </c>
      <c r="H163" s="14">
        <v>15.617036527458028</v>
      </c>
      <c r="I163" s="15">
        <v>85.557504359648775</v>
      </c>
      <c r="J163" s="13">
        <v>2.5805022434605749</v>
      </c>
      <c r="K163" s="14">
        <v>2.3636741030128503</v>
      </c>
      <c r="L163" s="14">
        <v>2.7973303839082995</v>
      </c>
      <c r="M163" s="15">
        <v>14.442495640351231</v>
      </c>
    </row>
    <row r="164" spans="1:13" s="7" customFormat="1" x14ac:dyDescent="0.15">
      <c r="A164" s="140"/>
      <c r="B164" s="12">
        <v>75</v>
      </c>
      <c r="C164" s="13">
        <v>13.582698947492649</v>
      </c>
      <c r="D164" s="14">
        <v>13.251994277620003</v>
      </c>
      <c r="E164" s="14">
        <v>13.913403617365294</v>
      </c>
      <c r="F164" s="13">
        <v>10.970532484175111</v>
      </c>
      <c r="G164" s="14">
        <v>10.656299350084852</v>
      </c>
      <c r="H164" s="14">
        <v>11.28476561826537</v>
      </c>
      <c r="I164" s="15">
        <v>80.768428473490246</v>
      </c>
      <c r="J164" s="13">
        <v>2.6121664633175383</v>
      </c>
      <c r="K164" s="14">
        <v>2.3894946305745735</v>
      </c>
      <c r="L164" s="14">
        <v>2.8348382960605032</v>
      </c>
      <c r="M164" s="15">
        <v>19.231571526509768</v>
      </c>
    </row>
    <row r="165" spans="1:13" s="7" customFormat="1" x14ac:dyDescent="0.15">
      <c r="A165" s="140"/>
      <c r="B165" s="12">
        <v>80</v>
      </c>
      <c r="C165" s="13">
        <v>9.9596743728889674</v>
      </c>
      <c r="D165" s="14">
        <v>9.6986182560737593</v>
      </c>
      <c r="E165" s="14">
        <v>10.220730489704176</v>
      </c>
      <c r="F165" s="13">
        <v>7.2804276898928126</v>
      </c>
      <c r="G165" s="14">
        <v>7.0011194187063817</v>
      </c>
      <c r="H165" s="14">
        <v>7.5597359610792436</v>
      </c>
      <c r="I165" s="15">
        <v>73.099053415950237</v>
      </c>
      <c r="J165" s="13">
        <v>2.6792466829961552</v>
      </c>
      <c r="K165" s="14">
        <v>2.4468682489995532</v>
      </c>
      <c r="L165" s="14">
        <v>2.9116251169927572</v>
      </c>
      <c r="M165" s="15">
        <v>26.900946584049773</v>
      </c>
    </row>
    <row r="166" spans="1:13" s="7" customFormat="1" x14ac:dyDescent="0.15">
      <c r="A166" s="132"/>
      <c r="B166" s="16">
        <v>85</v>
      </c>
      <c r="C166" s="17">
        <v>6.9368111462068525</v>
      </c>
      <c r="D166" s="18">
        <v>6.3668462044718659</v>
      </c>
      <c r="E166" s="18">
        <v>7.506776087941839</v>
      </c>
      <c r="F166" s="17">
        <v>4.2389117959970131</v>
      </c>
      <c r="G166" s="18">
        <v>3.8164936762189354</v>
      </c>
      <c r="H166" s="18">
        <v>4.6613299157750907</v>
      </c>
      <c r="I166" s="19">
        <v>61.107498916341562</v>
      </c>
      <c r="J166" s="17">
        <v>2.6978993502098394</v>
      </c>
      <c r="K166" s="18">
        <v>2.3719094451127263</v>
      </c>
      <c r="L166" s="18">
        <v>3.0238892553069525</v>
      </c>
      <c r="M166" s="19">
        <v>38.892501083658438</v>
      </c>
    </row>
    <row r="167" spans="1:13" s="7" customFormat="1" x14ac:dyDescent="0.15">
      <c r="A167" s="131" t="s">
        <v>41</v>
      </c>
      <c r="B167" s="8">
        <v>65</v>
      </c>
      <c r="C167" s="9">
        <v>24.2193825433942</v>
      </c>
      <c r="D167" s="10">
        <v>23.917826061590162</v>
      </c>
      <c r="E167" s="10">
        <v>24.520939025198238</v>
      </c>
      <c r="F167" s="9">
        <v>20.948091471905215</v>
      </c>
      <c r="G167" s="10">
        <v>20.6696838573287</v>
      </c>
      <c r="H167" s="10">
        <v>21.226499086481731</v>
      </c>
      <c r="I167" s="11">
        <v>86.493086412802768</v>
      </c>
      <c r="J167" s="9">
        <v>3.2712910714889833</v>
      </c>
      <c r="K167" s="10">
        <v>3.1044537103848189</v>
      </c>
      <c r="L167" s="10">
        <v>3.4381284325931478</v>
      </c>
      <c r="M167" s="11">
        <v>13.506913587197221</v>
      </c>
    </row>
    <row r="168" spans="1:13" s="7" customFormat="1" x14ac:dyDescent="0.15">
      <c r="A168" s="140"/>
      <c r="B168" s="12">
        <v>70</v>
      </c>
      <c r="C168" s="13">
        <v>19.734590807769564</v>
      </c>
      <c r="D168" s="14">
        <v>19.46172470483236</v>
      </c>
      <c r="E168" s="14">
        <v>20.007456910706768</v>
      </c>
      <c r="F168" s="13">
        <v>16.452913312758479</v>
      </c>
      <c r="G168" s="14">
        <v>16.196775216648149</v>
      </c>
      <c r="H168" s="14">
        <v>16.70905140886881</v>
      </c>
      <c r="I168" s="15">
        <v>83.370937218930948</v>
      </c>
      <c r="J168" s="13">
        <v>3.2816774950110825</v>
      </c>
      <c r="K168" s="14">
        <v>3.1139402330486576</v>
      </c>
      <c r="L168" s="14">
        <v>3.4494147569735074</v>
      </c>
      <c r="M168" s="15">
        <v>16.629062781069052</v>
      </c>
    </row>
    <row r="169" spans="1:13" s="7" customFormat="1" x14ac:dyDescent="0.15">
      <c r="A169" s="140"/>
      <c r="B169" s="12">
        <v>75</v>
      </c>
      <c r="C169" s="13">
        <v>15.553729092775017</v>
      </c>
      <c r="D169" s="14">
        <v>15.326944526394811</v>
      </c>
      <c r="E169" s="14">
        <v>15.780513659155222</v>
      </c>
      <c r="F169" s="13">
        <v>12.23240554625783</v>
      </c>
      <c r="G169" s="14">
        <v>12.006959472206516</v>
      </c>
      <c r="H169" s="14">
        <v>12.457851620309144</v>
      </c>
      <c r="I169" s="15">
        <v>78.646127068909792</v>
      </c>
      <c r="J169" s="13">
        <v>3.3213235465171858</v>
      </c>
      <c r="K169" s="14">
        <v>3.1523545386936078</v>
      </c>
      <c r="L169" s="14">
        <v>3.4902925543407637</v>
      </c>
      <c r="M169" s="15">
        <v>21.353872931090201</v>
      </c>
    </row>
    <row r="170" spans="1:13" s="7" customFormat="1" x14ac:dyDescent="0.15">
      <c r="A170" s="140"/>
      <c r="B170" s="12">
        <v>80</v>
      </c>
      <c r="C170" s="13">
        <v>11.53082457052985</v>
      </c>
      <c r="D170" s="14">
        <v>11.368327070309778</v>
      </c>
      <c r="E170" s="14">
        <v>11.693322070749922</v>
      </c>
      <c r="F170" s="13">
        <v>8.261994755737053</v>
      </c>
      <c r="G170" s="14">
        <v>8.0710063399079282</v>
      </c>
      <c r="H170" s="14">
        <v>8.4529831715661778</v>
      </c>
      <c r="I170" s="15">
        <v>71.651378487301088</v>
      </c>
      <c r="J170" s="13">
        <v>3.268829814792797</v>
      </c>
      <c r="K170" s="14">
        <v>3.1030677048369348</v>
      </c>
      <c r="L170" s="14">
        <v>3.4345919247486592</v>
      </c>
      <c r="M170" s="15">
        <v>28.348621512698912</v>
      </c>
    </row>
    <row r="171" spans="1:13" s="7" customFormat="1" x14ac:dyDescent="0.15">
      <c r="A171" s="132"/>
      <c r="B171" s="16">
        <v>85</v>
      </c>
      <c r="C171" s="17">
        <v>7.8366318943208428</v>
      </c>
      <c r="D171" s="18">
        <v>7.4331088359954958</v>
      </c>
      <c r="E171" s="18">
        <v>8.2401549526461899</v>
      </c>
      <c r="F171" s="17">
        <v>4.8139553687492862</v>
      </c>
      <c r="G171" s="18">
        <v>4.5211091036748892</v>
      </c>
      <c r="H171" s="18">
        <v>5.1068016338236832</v>
      </c>
      <c r="I171" s="19">
        <v>61.428882122662017</v>
      </c>
      <c r="J171" s="17">
        <v>3.0226765255715562</v>
      </c>
      <c r="K171" s="18">
        <v>2.8023598417036655</v>
      </c>
      <c r="L171" s="18">
        <v>3.2429932094394469</v>
      </c>
      <c r="M171" s="19">
        <v>38.571117877337976</v>
      </c>
    </row>
    <row r="172" spans="1:13" s="7" customFormat="1" x14ac:dyDescent="0.15">
      <c r="A172" s="131" t="s">
        <v>42</v>
      </c>
      <c r="B172" s="8">
        <v>65</v>
      </c>
      <c r="C172" s="9">
        <v>23.552975524342834</v>
      </c>
      <c r="D172" s="10">
        <v>23.197073340013148</v>
      </c>
      <c r="E172" s="10">
        <v>23.90887770867252</v>
      </c>
      <c r="F172" s="9">
        <v>20.9330827415809</v>
      </c>
      <c r="G172" s="10">
        <v>20.600633641734113</v>
      </c>
      <c r="H172" s="10">
        <v>21.265531841427688</v>
      </c>
      <c r="I172" s="11">
        <v>88.876595315720579</v>
      </c>
      <c r="J172" s="9">
        <v>2.6198927827619327</v>
      </c>
      <c r="K172" s="10">
        <v>2.4413301568991597</v>
      </c>
      <c r="L172" s="10">
        <v>2.7984554086247058</v>
      </c>
      <c r="M172" s="11">
        <v>11.123404684279405</v>
      </c>
    </row>
    <row r="173" spans="1:13" s="7" customFormat="1" x14ac:dyDescent="0.15">
      <c r="A173" s="140"/>
      <c r="B173" s="12">
        <v>70</v>
      </c>
      <c r="C173" s="13">
        <v>19.076144095324359</v>
      </c>
      <c r="D173" s="14">
        <v>18.750338814383923</v>
      </c>
      <c r="E173" s="14">
        <v>19.401949376264795</v>
      </c>
      <c r="F173" s="13">
        <v>16.432312454993767</v>
      </c>
      <c r="G173" s="14">
        <v>16.124072027736759</v>
      </c>
      <c r="H173" s="14">
        <v>16.740552882250775</v>
      </c>
      <c r="I173" s="15">
        <v>86.140639182010545</v>
      </c>
      <c r="J173" s="13">
        <v>2.6438316403305882</v>
      </c>
      <c r="K173" s="14">
        <v>2.4632136115937229</v>
      </c>
      <c r="L173" s="14">
        <v>2.8244496690674534</v>
      </c>
      <c r="M173" s="15">
        <v>13.859360817989428</v>
      </c>
    </row>
    <row r="174" spans="1:13" s="7" customFormat="1" x14ac:dyDescent="0.15">
      <c r="A174" s="140"/>
      <c r="B174" s="12">
        <v>75</v>
      </c>
      <c r="C174" s="13">
        <v>14.96137699056616</v>
      </c>
      <c r="D174" s="14">
        <v>14.695724841652497</v>
      </c>
      <c r="E174" s="14">
        <v>15.227029139479823</v>
      </c>
      <c r="F174" s="13">
        <v>12.304329730456276</v>
      </c>
      <c r="G174" s="14">
        <v>12.040227001986487</v>
      </c>
      <c r="H174" s="14">
        <v>12.568432458926065</v>
      </c>
      <c r="I174" s="15">
        <v>82.240623561686363</v>
      </c>
      <c r="J174" s="13">
        <v>2.6570472601098856</v>
      </c>
      <c r="K174" s="14">
        <v>2.475657147806154</v>
      </c>
      <c r="L174" s="14">
        <v>2.8384373724136172</v>
      </c>
      <c r="M174" s="15">
        <v>17.759376438313641</v>
      </c>
    </row>
    <row r="175" spans="1:13" s="7" customFormat="1" x14ac:dyDescent="0.15">
      <c r="A175" s="140"/>
      <c r="B175" s="12">
        <v>80</v>
      </c>
      <c r="C175" s="13">
        <v>10.897098390672461</v>
      </c>
      <c r="D175" s="14">
        <v>10.700411963831339</v>
      </c>
      <c r="E175" s="14">
        <v>11.093784817513583</v>
      </c>
      <c r="F175" s="13">
        <v>8.3113746172710794</v>
      </c>
      <c r="G175" s="14">
        <v>8.0896955744100758</v>
      </c>
      <c r="H175" s="14">
        <v>8.533053660132083</v>
      </c>
      <c r="I175" s="15">
        <v>76.271446942108255</v>
      </c>
      <c r="J175" s="13">
        <v>2.5857237734013805</v>
      </c>
      <c r="K175" s="14">
        <v>2.4073625628906901</v>
      </c>
      <c r="L175" s="14">
        <v>2.7640849839120709</v>
      </c>
      <c r="M175" s="15">
        <v>23.728553057891727</v>
      </c>
    </row>
    <row r="176" spans="1:13" s="7" customFormat="1" x14ac:dyDescent="0.15">
      <c r="A176" s="132"/>
      <c r="B176" s="16">
        <v>85</v>
      </c>
      <c r="C176" s="17">
        <v>7.4492166874479011</v>
      </c>
      <c r="D176" s="18">
        <v>6.9938409827702781</v>
      </c>
      <c r="E176" s="18">
        <v>7.9045923921255241</v>
      </c>
      <c r="F176" s="17">
        <v>5.0437404654595159</v>
      </c>
      <c r="G176" s="18">
        <v>4.6896079246322131</v>
      </c>
      <c r="H176" s="18">
        <v>5.3978730062868188</v>
      </c>
      <c r="I176" s="19">
        <v>67.708333333333329</v>
      </c>
      <c r="J176" s="17">
        <v>2.4054762219883847</v>
      </c>
      <c r="K176" s="18">
        <v>2.1775127033557635</v>
      </c>
      <c r="L176" s="18">
        <v>2.6334397406210059</v>
      </c>
      <c r="M176" s="19">
        <v>32.291666666666671</v>
      </c>
    </row>
    <row r="177" spans="1:13" s="7" customFormat="1" x14ac:dyDescent="0.15">
      <c r="A177" s="131" t="s">
        <v>43</v>
      </c>
      <c r="B177" s="8">
        <v>65</v>
      </c>
      <c r="C177" s="9">
        <v>23.748805976503263</v>
      </c>
      <c r="D177" s="10">
        <v>23.502104041525214</v>
      </c>
      <c r="E177" s="10">
        <v>23.995507911481312</v>
      </c>
      <c r="F177" s="9">
        <v>21.173525090936714</v>
      </c>
      <c r="G177" s="10">
        <v>20.943004256644262</v>
      </c>
      <c r="H177" s="10">
        <v>21.404045925229166</v>
      </c>
      <c r="I177" s="11">
        <v>89.156166890602847</v>
      </c>
      <c r="J177" s="9">
        <v>2.5752808855665523</v>
      </c>
      <c r="K177" s="10">
        <v>2.4512057708799837</v>
      </c>
      <c r="L177" s="10">
        <v>2.6993560002531209</v>
      </c>
      <c r="M177" s="11">
        <v>10.84383310939716</v>
      </c>
    </row>
    <row r="178" spans="1:13" s="7" customFormat="1" x14ac:dyDescent="0.15">
      <c r="A178" s="140"/>
      <c r="B178" s="12">
        <v>70</v>
      </c>
      <c r="C178" s="13">
        <v>19.346707115523703</v>
      </c>
      <c r="D178" s="14">
        <v>19.122560343306407</v>
      </c>
      <c r="E178" s="14">
        <v>19.570853887740999</v>
      </c>
      <c r="F178" s="13">
        <v>16.738886717742933</v>
      </c>
      <c r="G178" s="14">
        <v>16.526548233839769</v>
      </c>
      <c r="H178" s="14">
        <v>16.951225201646096</v>
      </c>
      <c r="I178" s="15">
        <v>86.520598145157905</v>
      </c>
      <c r="J178" s="13">
        <v>2.6078203977807703</v>
      </c>
      <c r="K178" s="14">
        <v>2.4818458105596628</v>
      </c>
      <c r="L178" s="14">
        <v>2.7337949850018779</v>
      </c>
      <c r="M178" s="15">
        <v>13.479401854842099</v>
      </c>
    </row>
    <row r="179" spans="1:13" s="7" customFormat="1" x14ac:dyDescent="0.15">
      <c r="A179" s="140"/>
      <c r="B179" s="12">
        <v>75</v>
      </c>
      <c r="C179" s="13">
        <v>15.183551154531269</v>
      </c>
      <c r="D179" s="14">
        <v>14.995457710813673</v>
      </c>
      <c r="E179" s="14">
        <v>15.371644598248865</v>
      </c>
      <c r="F179" s="13">
        <v>12.542670389031178</v>
      </c>
      <c r="G179" s="14">
        <v>12.356501472337714</v>
      </c>
      <c r="H179" s="14">
        <v>12.728839305724643</v>
      </c>
      <c r="I179" s="15">
        <v>82.606962372488439</v>
      </c>
      <c r="J179" s="13">
        <v>2.6408807655000914</v>
      </c>
      <c r="K179" s="14">
        <v>2.5131423178072105</v>
      </c>
      <c r="L179" s="14">
        <v>2.7686192131929723</v>
      </c>
      <c r="M179" s="15">
        <v>17.393037627511575</v>
      </c>
    </row>
    <row r="180" spans="1:13" s="7" customFormat="1" x14ac:dyDescent="0.15">
      <c r="A180" s="140"/>
      <c r="B180" s="12">
        <v>80</v>
      </c>
      <c r="C180" s="13">
        <v>11.139568076541279</v>
      </c>
      <c r="D180" s="14">
        <v>10.994948282254391</v>
      </c>
      <c r="E180" s="14">
        <v>11.284187870828166</v>
      </c>
      <c r="F180" s="13">
        <v>8.5076823802650487</v>
      </c>
      <c r="G180" s="14">
        <v>8.3469310494674307</v>
      </c>
      <c r="H180" s="14">
        <v>8.6684337110626668</v>
      </c>
      <c r="I180" s="15">
        <v>76.373539097815694</v>
      </c>
      <c r="J180" s="13">
        <v>2.6318856962762291</v>
      </c>
      <c r="K180" s="14">
        <v>2.5034161005430615</v>
      </c>
      <c r="L180" s="14">
        <v>2.7603552920093968</v>
      </c>
      <c r="M180" s="15">
        <v>23.626460902184302</v>
      </c>
    </row>
    <row r="181" spans="1:13" s="7" customFormat="1" x14ac:dyDescent="0.15">
      <c r="A181" s="132"/>
      <c r="B181" s="16">
        <v>85</v>
      </c>
      <c r="C181" s="17">
        <v>7.7895902221015048</v>
      </c>
      <c r="D181" s="18">
        <v>7.4440843910703807</v>
      </c>
      <c r="E181" s="18">
        <v>8.135096053132628</v>
      </c>
      <c r="F181" s="17">
        <v>5.2599316302375074</v>
      </c>
      <c r="G181" s="18">
        <v>4.9937837601298689</v>
      </c>
      <c r="H181" s="18">
        <v>5.5260795003451459</v>
      </c>
      <c r="I181" s="19">
        <v>67.525139067180135</v>
      </c>
      <c r="J181" s="17">
        <v>2.5296585918639969</v>
      </c>
      <c r="K181" s="18">
        <v>2.3593833092903704</v>
      </c>
      <c r="L181" s="18">
        <v>2.6999338744376233</v>
      </c>
      <c r="M181" s="19">
        <v>32.474860932819851</v>
      </c>
    </row>
    <row r="182" spans="1:13" s="7" customFormat="1" x14ac:dyDescent="0.15">
      <c r="A182" s="131" t="s">
        <v>44</v>
      </c>
      <c r="B182" s="8">
        <v>65</v>
      </c>
      <c r="C182" s="9">
        <v>22.739514673919707</v>
      </c>
      <c r="D182" s="10">
        <v>22.43878861597431</v>
      </c>
      <c r="E182" s="10">
        <v>23.040240731865104</v>
      </c>
      <c r="F182" s="9">
        <v>19.60671990641039</v>
      </c>
      <c r="G182" s="10">
        <v>19.333612112519749</v>
      </c>
      <c r="H182" s="10">
        <v>19.879827700301032</v>
      </c>
      <c r="I182" s="11">
        <v>86.223123877387025</v>
      </c>
      <c r="J182" s="9">
        <v>3.1327947675093157</v>
      </c>
      <c r="K182" s="10">
        <v>2.9641911766091744</v>
      </c>
      <c r="L182" s="10">
        <v>3.3013983584094571</v>
      </c>
      <c r="M182" s="11">
        <v>13.776876122612967</v>
      </c>
    </row>
    <row r="183" spans="1:13" s="7" customFormat="1" x14ac:dyDescent="0.15">
      <c r="A183" s="140"/>
      <c r="B183" s="12">
        <v>70</v>
      </c>
      <c r="C183" s="13">
        <v>18.366814018210441</v>
      </c>
      <c r="D183" s="14">
        <v>18.093273685656449</v>
      </c>
      <c r="E183" s="14">
        <v>18.640354350764433</v>
      </c>
      <c r="F183" s="13">
        <v>15.20684173347132</v>
      </c>
      <c r="G183" s="14">
        <v>14.954824407165356</v>
      </c>
      <c r="H183" s="14">
        <v>15.458859059777284</v>
      </c>
      <c r="I183" s="15">
        <v>82.79520726019193</v>
      </c>
      <c r="J183" s="13">
        <v>3.1599722847391196</v>
      </c>
      <c r="K183" s="14">
        <v>2.9891333806339744</v>
      </c>
      <c r="L183" s="14">
        <v>3.3308111888442649</v>
      </c>
      <c r="M183" s="15">
        <v>17.204792739808063</v>
      </c>
    </row>
    <row r="184" spans="1:13" s="7" customFormat="1" x14ac:dyDescent="0.15">
      <c r="A184" s="140"/>
      <c r="B184" s="12">
        <v>75</v>
      </c>
      <c r="C184" s="13">
        <v>14.171284393323218</v>
      </c>
      <c r="D184" s="14">
        <v>13.934575114229569</v>
      </c>
      <c r="E184" s="14">
        <v>14.407993672416866</v>
      </c>
      <c r="F184" s="13">
        <v>11.001055108793878</v>
      </c>
      <c r="G184" s="14">
        <v>10.774359479367483</v>
      </c>
      <c r="H184" s="14">
        <v>11.227750738220273</v>
      </c>
      <c r="I184" s="15">
        <v>77.629202854591014</v>
      </c>
      <c r="J184" s="13">
        <v>3.1702292845293387</v>
      </c>
      <c r="K184" s="14">
        <v>2.9980739711645037</v>
      </c>
      <c r="L184" s="14">
        <v>3.3423845978941737</v>
      </c>
      <c r="M184" s="15">
        <v>22.370797145408979</v>
      </c>
    </row>
    <row r="185" spans="1:13" s="7" customFormat="1" x14ac:dyDescent="0.15">
      <c r="A185" s="140"/>
      <c r="B185" s="12">
        <v>80</v>
      </c>
      <c r="C185" s="13">
        <v>10.313586553862104</v>
      </c>
      <c r="D185" s="14">
        <v>10.135385438667797</v>
      </c>
      <c r="E185" s="14">
        <v>10.491787669056411</v>
      </c>
      <c r="F185" s="13">
        <v>7.1851573969591147</v>
      </c>
      <c r="G185" s="14">
        <v>6.9892157685350211</v>
      </c>
      <c r="H185" s="14">
        <v>7.3810990253832083</v>
      </c>
      <c r="I185" s="15">
        <v>69.66691324531044</v>
      </c>
      <c r="J185" s="13">
        <v>3.128429156902989</v>
      </c>
      <c r="K185" s="14">
        <v>2.9572806025614256</v>
      </c>
      <c r="L185" s="14">
        <v>3.2995777112445523</v>
      </c>
      <c r="M185" s="15">
        <v>30.33308675468956</v>
      </c>
    </row>
    <row r="186" spans="1:13" s="7" customFormat="1" x14ac:dyDescent="0.15">
      <c r="A186" s="132"/>
      <c r="B186" s="16">
        <v>85</v>
      </c>
      <c r="C186" s="17">
        <v>6.9519740707539697</v>
      </c>
      <c r="D186" s="18">
        <v>6.5697428030779923</v>
      </c>
      <c r="E186" s="18">
        <v>7.334205338429947</v>
      </c>
      <c r="F186" s="17">
        <v>4.016872889852122</v>
      </c>
      <c r="G186" s="18">
        <v>3.743582656429508</v>
      </c>
      <c r="H186" s="18">
        <v>4.2901631232747359</v>
      </c>
      <c r="I186" s="19">
        <v>57.78032036613272</v>
      </c>
      <c r="J186" s="17">
        <v>2.9351011809018477</v>
      </c>
      <c r="K186" s="18">
        <v>2.7071684274062702</v>
      </c>
      <c r="L186" s="18">
        <v>3.1630339343974252</v>
      </c>
      <c r="M186" s="19">
        <v>42.21967963386728</v>
      </c>
    </row>
    <row r="187" spans="1:13" s="7" customFormat="1" x14ac:dyDescent="0.15">
      <c r="A187" s="131" t="s">
        <v>45</v>
      </c>
      <c r="B187" s="8">
        <v>65</v>
      </c>
      <c r="C187" s="9">
        <v>23.468069974605715</v>
      </c>
      <c r="D187" s="10">
        <v>23.147908800388365</v>
      </c>
      <c r="E187" s="10">
        <v>23.788231148823066</v>
      </c>
      <c r="F187" s="9">
        <v>20.219828647731926</v>
      </c>
      <c r="G187" s="10">
        <v>19.92958321404118</v>
      </c>
      <c r="H187" s="10">
        <v>20.510074081422673</v>
      </c>
      <c r="I187" s="11">
        <v>86.15889022664139</v>
      </c>
      <c r="J187" s="9">
        <v>3.2482413268737846</v>
      </c>
      <c r="K187" s="10">
        <v>3.0708787701099891</v>
      </c>
      <c r="L187" s="10">
        <v>3.4256038836375802</v>
      </c>
      <c r="M187" s="11">
        <v>13.841109773358589</v>
      </c>
    </row>
    <row r="188" spans="1:13" s="7" customFormat="1" x14ac:dyDescent="0.15">
      <c r="A188" s="140"/>
      <c r="B188" s="12">
        <v>70</v>
      </c>
      <c r="C188" s="13">
        <v>19.087772637104987</v>
      </c>
      <c r="D188" s="14">
        <v>18.80215962021234</v>
      </c>
      <c r="E188" s="14">
        <v>19.373385653997634</v>
      </c>
      <c r="F188" s="13">
        <v>15.793830618226529</v>
      </c>
      <c r="G188" s="14">
        <v>15.530243830577616</v>
      </c>
      <c r="H188" s="14">
        <v>16.057417405875441</v>
      </c>
      <c r="I188" s="15">
        <v>82.743182866316644</v>
      </c>
      <c r="J188" s="13">
        <v>3.2939420188784578</v>
      </c>
      <c r="K188" s="14">
        <v>3.1144350931775455</v>
      </c>
      <c r="L188" s="14">
        <v>3.4734489445793701</v>
      </c>
      <c r="M188" s="15">
        <v>17.256817133683359</v>
      </c>
    </row>
    <row r="189" spans="1:13" s="7" customFormat="1" x14ac:dyDescent="0.15">
      <c r="A189" s="140"/>
      <c r="B189" s="12">
        <v>75</v>
      </c>
      <c r="C189" s="13">
        <v>14.800410135847878</v>
      </c>
      <c r="D189" s="14">
        <v>14.554348566333715</v>
      </c>
      <c r="E189" s="14">
        <v>15.046471705362041</v>
      </c>
      <c r="F189" s="13">
        <v>11.513567405110186</v>
      </c>
      <c r="G189" s="14">
        <v>11.277789284179894</v>
      </c>
      <c r="H189" s="14">
        <v>11.749345526040477</v>
      </c>
      <c r="I189" s="15">
        <v>77.792218590100589</v>
      </c>
      <c r="J189" s="13">
        <v>3.2868427307376908</v>
      </c>
      <c r="K189" s="14">
        <v>3.1073650048935018</v>
      </c>
      <c r="L189" s="14">
        <v>3.4663204565818799</v>
      </c>
      <c r="M189" s="15">
        <v>22.207781409899393</v>
      </c>
    </row>
    <row r="190" spans="1:13" s="7" customFormat="1" x14ac:dyDescent="0.15">
      <c r="A190" s="140"/>
      <c r="B190" s="12">
        <v>80</v>
      </c>
      <c r="C190" s="13">
        <v>10.779992415784527</v>
      </c>
      <c r="D190" s="14">
        <v>10.592383240463249</v>
      </c>
      <c r="E190" s="14">
        <v>10.967601591105804</v>
      </c>
      <c r="F190" s="13">
        <v>7.5293286397689307</v>
      </c>
      <c r="G190" s="14">
        <v>7.3256905825354224</v>
      </c>
      <c r="H190" s="14">
        <v>7.7329666970024391</v>
      </c>
      <c r="I190" s="15">
        <v>69.845398302360266</v>
      </c>
      <c r="J190" s="13">
        <v>3.2506637760155974</v>
      </c>
      <c r="K190" s="14">
        <v>3.0738599329836731</v>
      </c>
      <c r="L190" s="14">
        <v>3.4274676190475217</v>
      </c>
      <c r="M190" s="15">
        <v>30.154601697639748</v>
      </c>
    </row>
    <row r="191" spans="1:13" s="7" customFormat="1" x14ac:dyDescent="0.15">
      <c r="A191" s="132"/>
      <c r="B191" s="16">
        <v>85</v>
      </c>
      <c r="C191" s="17">
        <v>7.4425051180884942</v>
      </c>
      <c r="D191" s="18">
        <v>7.0226640838154974</v>
      </c>
      <c r="E191" s="18">
        <v>7.862346152361491</v>
      </c>
      <c r="F191" s="17">
        <v>4.3240913865665167</v>
      </c>
      <c r="G191" s="18">
        <v>4.0275324386001641</v>
      </c>
      <c r="H191" s="18">
        <v>4.6206503345328693</v>
      </c>
      <c r="I191" s="19">
        <v>58.099945085118065</v>
      </c>
      <c r="J191" s="17">
        <v>3.1184137315219775</v>
      </c>
      <c r="K191" s="18">
        <v>2.8747085178429144</v>
      </c>
      <c r="L191" s="18">
        <v>3.3621189452010407</v>
      </c>
      <c r="M191" s="19">
        <v>41.900054914881935</v>
      </c>
    </row>
    <row r="192" spans="1:13" s="7" customFormat="1" x14ac:dyDescent="0.15">
      <c r="A192" s="131" t="s">
        <v>51</v>
      </c>
      <c r="B192" s="8">
        <v>65</v>
      </c>
      <c r="C192" s="9">
        <v>23.99656597847034</v>
      </c>
      <c r="D192" s="10">
        <v>23.665856637665168</v>
      </c>
      <c r="E192" s="10">
        <v>24.327275319275511</v>
      </c>
      <c r="F192" s="9">
        <v>20.633161477144345</v>
      </c>
      <c r="G192" s="10">
        <v>20.322889475779764</v>
      </c>
      <c r="H192" s="10">
        <v>20.943433478508926</v>
      </c>
      <c r="I192" s="11">
        <v>85.983809081917656</v>
      </c>
      <c r="J192" s="9">
        <v>3.3634045013259968</v>
      </c>
      <c r="K192" s="10">
        <v>3.1553174000975757</v>
      </c>
      <c r="L192" s="10">
        <v>3.5714916025544179</v>
      </c>
      <c r="M192" s="11">
        <v>14.016190918082341</v>
      </c>
    </row>
    <row r="193" spans="1:13" s="7" customFormat="1" x14ac:dyDescent="0.15">
      <c r="A193" s="140"/>
      <c r="B193" s="12">
        <v>70</v>
      </c>
      <c r="C193" s="13">
        <v>19.553543108061788</v>
      </c>
      <c r="D193" s="14">
        <v>19.247432756318908</v>
      </c>
      <c r="E193" s="14">
        <v>19.859653459804669</v>
      </c>
      <c r="F193" s="13">
        <v>16.161510978496764</v>
      </c>
      <c r="G193" s="14">
        <v>15.868933001540114</v>
      </c>
      <c r="H193" s="14">
        <v>16.454088955453415</v>
      </c>
      <c r="I193" s="15">
        <v>82.652595947347706</v>
      </c>
      <c r="J193" s="13">
        <v>3.3920321295650226</v>
      </c>
      <c r="K193" s="14">
        <v>3.1808978588288643</v>
      </c>
      <c r="L193" s="14">
        <v>3.603166400301181</v>
      </c>
      <c r="M193" s="15">
        <v>17.347404052652287</v>
      </c>
    </row>
    <row r="194" spans="1:13" s="7" customFormat="1" x14ac:dyDescent="0.15">
      <c r="A194" s="140"/>
      <c r="B194" s="12">
        <v>75</v>
      </c>
      <c r="C194" s="13">
        <v>15.26745389666543</v>
      </c>
      <c r="D194" s="14">
        <v>14.99569990220505</v>
      </c>
      <c r="E194" s="14">
        <v>15.539207891125809</v>
      </c>
      <c r="F194" s="13">
        <v>11.876080666203947</v>
      </c>
      <c r="G194" s="14">
        <v>11.605344391302053</v>
      </c>
      <c r="H194" s="14">
        <v>12.146816941105842</v>
      </c>
      <c r="I194" s="15">
        <v>77.786910290246936</v>
      </c>
      <c r="J194" s="13">
        <v>3.3913732304614825</v>
      </c>
      <c r="K194" s="14">
        <v>3.1776308965195135</v>
      </c>
      <c r="L194" s="14">
        <v>3.6051155644034516</v>
      </c>
      <c r="M194" s="15">
        <v>22.213089709753071</v>
      </c>
    </row>
    <row r="195" spans="1:13" s="7" customFormat="1" x14ac:dyDescent="0.15">
      <c r="A195" s="140"/>
      <c r="B195" s="12">
        <v>80</v>
      </c>
      <c r="C195" s="13">
        <v>11.173129105748018</v>
      </c>
      <c r="D195" s="14">
        <v>10.952707814095493</v>
      </c>
      <c r="E195" s="14">
        <v>11.393550397400542</v>
      </c>
      <c r="F195" s="13">
        <v>7.7961522014997691</v>
      </c>
      <c r="G195" s="14">
        <v>7.5498098663191699</v>
      </c>
      <c r="H195" s="14">
        <v>8.0424945366803673</v>
      </c>
      <c r="I195" s="15">
        <v>69.775907247764977</v>
      </c>
      <c r="J195" s="13">
        <v>3.3769769042482469</v>
      </c>
      <c r="K195" s="14">
        <v>3.1616088438997925</v>
      </c>
      <c r="L195" s="14">
        <v>3.5923449645967014</v>
      </c>
      <c r="M195" s="15">
        <v>30.224092752235009</v>
      </c>
    </row>
    <row r="196" spans="1:13" s="7" customFormat="1" x14ac:dyDescent="0.15">
      <c r="A196" s="132"/>
      <c r="B196" s="16">
        <v>85</v>
      </c>
      <c r="C196" s="17">
        <v>7.9061255525417389</v>
      </c>
      <c r="D196" s="18">
        <v>7.3598931021123599</v>
      </c>
      <c r="E196" s="18">
        <v>8.4523580029711169</v>
      </c>
      <c r="F196" s="17">
        <v>4.6490747308255163</v>
      </c>
      <c r="G196" s="18">
        <v>4.2642036195844994</v>
      </c>
      <c r="H196" s="18">
        <v>5.0339458420665331</v>
      </c>
      <c r="I196" s="19">
        <v>58.803451828954145</v>
      </c>
      <c r="J196" s="17">
        <v>3.2570508217162226</v>
      </c>
      <c r="K196" s="18">
        <v>2.9478711438448779</v>
      </c>
      <c r="L196" s="18">
        <v>3.5662304995875673</v>
      </c>
      <c r="M196" s="19">
        <v>41.196548171045855</v>
      </c>
    </row>
    <row r="197" spans="1:13" s="7" customFormat="1" x14ac:dyDescent="0.15">
      <c r="A197" s="131" t="s">
        <v>46</v>
      </c>
      <c r="B197" s="8">
        <v>65</v>
      </c>
      <c r="C197" s="9">
        <v>23.807611304062295</v>
      </c>
      <c r="D197" s="10">
        <v>23.319280777151061</v>
      </c>
      <c r="E197" s="10">
        <v>24.295941830973529</v>
      </c>
      <c r="F197" s="9">
        <v>21.027431411292589</v>
      </c>
      <c r="G197" s="10">
        <v>20.543230159329333</v>
      </c>
      <c r="H197" s="10">
        <v>21.511632663255845</v>
      </c>
      <c r="I197" s="11">
        <v>88.322306436953113</v>
      </c>
      <c r="J197" s="9">
        <v>2.7801798927697052</v>
      </c>
      <c r="K197" s="10">
        <v>2.4562509591881838</v>
      </c>
      <c r="L197" s="10">
        <v>3.1041088263512266</v>
      </c>
      <c r="M197" s="11">
        <v>11.677693563046885</v>
      </c>
    </row>
    <row r="198" spans="1:13" s="7" customFormat="1" x14ac:dyDescent="0.15">
      <c r="A198" s="140"/>
      <c r="B198" s="12">
        <v>70</v>
      </c>
      <c r="C198" s="13">
        <v>19.214676635528452</v>
      </c>
      <c r="D198" s="14">
        <v>18.750670649942645</v>
      </c>
      <c r="E198" s="14">
        <v>19.678682621114259</v>
      </c>
      <c r="F198" s="13">
        <v>16.412066070060057</v>
      </c>
      <c r="G198" s="14">
        <v>15.944605815485206</v>
      </c>
      <c r="H198" s="14">
        <v>16.879526324634909</v>
      </c>
      <c r="I198" s="15">
        <v>85.414219460314555</v>
      </c>
      <c r="J198" s="13">
        <v>2.8026105654683953</v>
      </c>
      <c r="K198" s="14">
        <v>2.4741058268840437</v>
      </c>
      <c r="L198" s="14">
        <v>3.1311153040527469</v>
      </c>
      <c r="M198" s="15">
        <v>14.585780539685448</v>
      </c>
    </row>
    <row r="199" spans="1:13" s="7" customFormat="1" x14ac:dyDescent="0.15">
      <c r="A199" s="140"/>
      <c r="B199" s="12">
        <v>75</v>
      </c>
      <c r="C199" s="13">
        <v>14.945962518005921</v>
      </c>
      <c r="D199" s="14">
        <v>14.521963939290551</v>
      </c>
      <c r="E199" s="14">
        <v>15.369961096721291</v>
      </c>
      <c r="F199" s="13">
        <v>12.12051665534479</v>
      </c>
      <c r="G199" s="14">
        <v>11.675757943803013</v>
      </c>
      <c r="H199" s="14">
        <v>12.565275366886567</v>
      </c>
      <c r="I199" s="15">
        <v>81.095591138695696</v>
      </c>
      <c r="J199" s="13">
        <v>2.8254458626611294</v>
      </c>
      <c r="K199" s="14">
        <v>2.4879572751008761</v>
      </c>
      <c r="L199" s="14">
        <v>3.1629344502213828</v>
      </c>
      <c r="M199" s="15">
        <v>18.904408861304294</v>
      </c>
    </row>
    <row r="200" spans="1:13" s="7" customFormat="1" x14ac:dyDescent="0.15">
      <c r="A200" s="140"/>
      <c r="B200" s="12">
        <v>80</v>
      </c>
      <c r="C200" s="13">
        <v>10.966975508291195</v>
      </c>
      <c r="D200" s="14">
        <v>10.625250774803588</v>
      </c>
      <c r="E200" s="14">
        <v>11.308700241778803</v>
      </c>
      <c r="F200" s="13">
        <v>8.1879073716137913</v>
      </c>
      <c r="G200" s="14">
        <v>7.781355793867573</v>
      </c>
      <c r="H200" s="14">
        <v>8.5944589493600088</v>
      </c>
      <c r="I200" s="15">
        <v>74.659666791665686</v>
      </c>
      <c r="J200" s="13">
        <v>2.7790681366774037</v>
      </c>
      <c r="K200" s="14">
        <v>2.4331095407703529</v>
      </c>
      <c r="L200" s="14">
        <v>3.1250267325844545</v>
      </c>
      <c r="M200" s="15">
        <v>25.340333208334304</v>
      </c>
    </row>
    <row r="201" spans="1:13" s="7" customFormat="1" x14ac:dyDescent="0.15">
      <c r="A201" s="132"/>
      <c r="B201" s="16">
        <v>85</v>
      </c>
      <c r="C201" s="17">
        <v>7.3655310463128698</v>
      </c>
      <c r="D201" s="18">
        <v>6.4900605943761462</v>
      </c>
      <c r="E201" s="18">
        <v>8.2410014982495934</v>
      </c>
      <c r="F201" s="17">
        <v>4.6547339800160934</v>
      </c>
      <c r="G201" s="18">
        <v>4.0012951287679188</v>
      </c>
      <c r="H201" s="18">
        <v>5.308172831264268</v>
      </c>
      <c r="I201" s="19">
        <v>63.196176226101429</v>
      </c>
      <c r="J201" s="17">
        <v>2.7107970662967769</v>
      </c>
      <c r="K201" s="18">
        <v>2.2367732909307381</v>
      </c>
      <c r="L201" s="18">
        <v>3.1848208416628156</v>
      </c>
      <c r="M201" s="19">
        <v>36.803823773898579</v>
      </c>
    </row>
    <row r="202" spans="1:13" s="7" customFormat="1" x14ac:dyDescent="0.15">
      <c r="A202" s="131" t="s">
        <v>47</v>
      </c>
      <c r="B202" s="8">
        <v>65</v>
      </c>
      <c r="C202" s="9">
        <v>23.86658807991963</v>
      </c>
      <c r="D202" s="10">
        <v>23.387605911799728</v>
      </c>
      <c r="E202" s="10">
        <v>24.345570248039532</v>
      </c>
      <c r="F202" s="9">
        <v>21.075930004022194</v>
      </c>
      <c r="G202" s="10">
        <v>20.618099305123501</v>
      </c>
      <c r="H202" s="10">
        <v>21.533760702920887</v>
      </c>
      <c r="I202" s="11">
        <v>88.307260063513723</v>
      </c>
      <c r="J202" s="9">
        <v>2.7906580758974386</v>
      </c>
      <c r="K202" s="10">
        <v>2.5050296786132638</v>
      </c>
      <c r="L202" s="10">
        <v>3.0762864731816135</v>
      </c>
      <c r="M202" s="11">
        <v>11.692739936486287</v>
      </c>
    </row>
    <row r="203" spans="1:13" s="7" customFormat="1" x14ac:dyDescent="0.15">
      <c r="A203" s="140"/>
      <c r="B203" s="12">
        <v>70</v>
      </c>
      <c r="C203" s="13">
        <v>19.405826780248759</v>
      </c>
      <c r="D203" s="14">
        <v>18.955197845566151</v>
      </c>
      <c r="E203" s="14">
        <v>19.856455714931368</v>
      </c>
      <c r="F203" s="13">
        <v>16.598196626992298</v>
      </c>
      <c r="G203" s="14">
        <v>16.161489270469961</v>
      </c>
      <c r="H203" s="14">
        <v>17.034903983514635</v>
      </c>
      <c r="I203" s="15">
        <v>85.532025071386983</v>
      </c>
      <c r="J203" s="13">
        <v>2.8076301532564636</v>
      </c>
      <c r="K203" s="14">
        <v>2.5172551999391795</v>
      </c>
      <c r="L203" s="14">
        <v>3.0980051065737477</v>
      </c>
      <c r="M203" s="15">
        <v>14.467974928613028</v>
      </c>
    </row>
    <row r="204" spans="1:13" s="7" customFormat="1" x14ac:dyDescent="0.15">
      <c r="A204" s="140"/>
      <c r="B204" s="12">
        <v>75</v>
      </c>
      <c r="C204" s="13">
        <v>15.094889877820536</v>
      </c>
      <c r="D204" s="14">
        <v>14.698847736739864</v>
      </c>
      <c r="E204" s="14">
        <v>15.490932018901209</v>
      </c>
      <c r="F204" s="13">
        <v>12.277510473802536</v>
      </c>
      <c r="G204" s="14">
        <v>11.878006066349798</v>
      </c>
      <c r="H204" s="14">
        <v>12.677014881255275</v>
      </c>
      <c r="I204" s="15">
        <v>81.335541850108655</v>
      </c>
      <c r="J204" s="13">
        <v>2.8173794040179967</v>
      </c>
      <c r="K204" s="14">
        <v>2.5229083308012825</v>
      </c>
      <c r="L204" s="14">
        <v>3.1118504772347109</v>
      </c>
      <c r="M204" s="15">
        <v>18.664458149891331</v>
      </c>
    </row>
    <row r="205" spans="1:13" s="7" customFormat="1" x14ac:dyDescent="0.15">
      <c r="A205" s="140"/>
      <c r="B205" s="12">
        <v>80</v>
      </c>
      <c r="C205" s="13">
        <v>10.985024598849932</v>
      </c>
      <c r="D205" s="14">
        <v>10.674217901679468</v>
      </c>
      <c r="E205" s="14">
        <v>11.295831296020397</v>
      </c>
      <c r="F205" s="13">
        <v>8.163018056417906</v>
      </c>
      <c r="G205" s="14">
        <v>7.8084871455268745</v>
      </c>
      <c r="H205" s="14">
        <v>8.5175489673089366</v>
      </c>
      <c r="I205" s="15">
        <v>74.310421273635797</v>
      </c>
      <c r="J205" s="13">
        <v>2.8220065424320264</v>
      </c>
      <c r="K205" s="14">
        <v>2.523957093646533</v>
      </c>
      <c r="L205" s="14">
        <v>3.1200559912175199</v>
      </c>
      <c r="M205" s="15">
        <v>25.6895787263642</v>
      </c>
    </row>
    <row r="206" spans="1:13" s="7" customFormat="1" x14ac:dyDescent="0.15">
      <c r="A206" s="132"/>
      <c r="B206" s="16">
        <v>85</v>
      </c>
      <c r="C206" s="17">
        <v>7.4557190137953997</v>
      </c>
      <c r="D206" s="18">
        <v>6.7094350572938817</v>
      </c>
      <c r="E206" s="18">
        <v>8.2020029702969168</v>
      </c>
      <c r="F206" s="17">
        <v>4.6747225788095497</v>
      </c>
      <c r="G206" s="18">
        <v>4.1200556884704982</v>
      </c>
      <c r="H206" s="18">
        <v>5.2293894691486011</v>
      </c>
      <c r="I206" s="19">
        <v>62.699822380106582</v>
      </c>
      <c r="J206" s="17">
        <v>2.7809964349858505</v>
      </c>
      <c r="K206" s="18">
        <v>2.3733266632316323</v>
      </c>
      <c r="L206" s="18">
        <v>3.1886662067400686</v>
      </c>
      <c r="M206" s="19">
        <v>37.300177619893425</v>
      </c>
    </row>
    <row r="207" spans="1:13" s="7" customFormat="1" x14ac:dyDescent="0.15">
      <c r="A207" s="131" t="s">
        <v>48</v>
      </c>
      <c r="B207" s="8">
        <v>65</v>
      </c>
      <c r="C207" s="9">
        <v>23.526021673503752</v>
      </c>
      <c r="D207" s="10">
        <v>22.650738887853027</v>
      </c>
      <c r="E207" s="10">
        <v>24.401304459154478</v>
      </c>
      <c r="F207" s="9">
        <v>20.668983678059913</v>
      </c>
      <c r="G207" s="10">
        <v>19.852257861900718</v>
      </c>
      <c r="H207" s="10">
        <v>21.485709494219108</v>
      </c>
      <c r="I207" s="11">
        <v>87.855838802267243</v>
      </c>
      <c r="J207" s="9">
        <v>2.8570379954438381</v>
      </c>
      <c r="K207" s="10">
        <v>2.3856801300295754</v>
      </c>
      <c r="L207" s="10">
        <v>3.3283958608581008</v>
      </c>
      <c r="M207" s="11">
        <v>12.144161197732743</v>
      </c>
    </row>
    <row r="208" spans="1:13" s="7" customFormat="1" x14ac:dyDescent="0.15">
      <c r="A208" s="140"/>
      <c r="B208" s="12">
        <v>70</v>
      </c>
      <c r="C208" s="13">
        <v>18.949823276571827</v>
      </c>
      <c r="D208" s="14">
        <v>18.139403240184475</v>
      </c>
      <c r="E208" s="14">
        <v>19.760243312959179</v>
      </c>
      <c r="F208" s="13">
        <v>16.068955003554013</v>
      </c>
      <c r="G208" s="14">
        <v>15.303003714985982</v>
      </c>
      <c r="H208" s="14">
        <v>16.834906292122046</v>
      </c>
      <c r="I208" s="15">
        <v>84.797387126140066</v>
      </c>
      <c r="J208" s="13">
        <v>2.8808682730178079</v>
      </c>
      <c r="K208" s="14">
        <v>2.405466032457948</v>
      </c>
      <c r="L208" s="14">
        <v>3.3562705135776678</v>
      </c>
      <c r="M208" s="15">
        <v>15.202612873859897</v>
      </c>
    </row>
    <row r="209" spans="1:13" s="7" customFormat="1" x14ac:dyDescent="0.15">
      <c r="A209" s="140"/>
      <c r="B209" s="12">
        <v>75</v>
      </c>
      <c r="C209" s="13">
        <v>14.875395138258868</v>
      </c>
      <c r="D209" s="14">
        <v>14.19265858733284</v>
      </c>
      <c r="E209" s="14">
        <v>15.558131689184897</v>
      </c>
      <c r="F209" s="13">
        <v>11.980989907026268</v>
      </c>
      <c r="G209" s="14">
        <v>11.302936797788647</v>
      </c>
      <c r="H209" s="14">
        <v>12.65904301626389</v>
      </c>
      <c r="I209" s="15">
        <v>80.542330443456152</v>
      </c>
      <c r="J209" s="13">
        <v>2.8944052312326001</v>
      </c>
      <c r="K209" s="14">
        <v>2.4125698270037201</v>
      </c>
      <c r="L209" s="14">
        <v>3.37624063546148</v>
      </c>
      <c r="M209" s="15">
        <v>19.457669556543852</v>
      </c>
    </row>
    <row r="210" spans="1:13" s="7" customFormat="1" x14ac:dyDescent="0.15">
      <c r="A210" s="140"/>
      <c r="B210" s="12">
        <v>80</v>
      </c>
      <c r="C210" s="13">
        <v>10.899518370982609</v>
      </c>
      <c r="D210" s="14">
        <v>10.375045535042794</v>
      </c>
      <c r="E210" s="14">
        <v>11.423991206922423</v>
      </c>
      <c r="F210" s="13">
        <v>8.0542044162270656</v>
      </c>
      <c r="G210" s="14">
        <v>7.4623767906657372</v>
      </c>
      <c r="H210" s="14">
        <v>8.6460320417883949</v>
      </c>
      <c r="I210" s="15">
        <v>73.895048772700648</v>
      </c>
      <c r="J210" s="13">
        <v>2.8453139547555413</v>
      </c>
      <c r="K210" s="14">
        <v>2.3633185122930391</v>
      </c>
      <c r="L210" s="14">
        <v>3.3273093972180434</v>
      </c>
      <c r="M210" s="15">
        <v>26.104951227299338</v>
      </c>
    </row>
    <row r="211" spans="1:13" s="7" customFormat="1" x14ac:dyDescent="0.15">
      <c r="A211" s="132"/>
      <c r="B211" s="16">
        <v>85</v>
      </c>
      <c r="C211" s="17">
        <v>7.5882228390963284</v>
      </c>
      <c r="D211" s="18">
        <v>6.3954894820735424</v>
      </c>
      <c r="E211" s="18">
        <v>8.7809561961191136</v>
      </c>
      <c r="F211" s="17">
        <v>5.199337871232669</v>
      </c>
      <c r="G211" s="18">
        <v>4.2696902293831664</v>
      </c>
      <c r="H211" s="18">
        <v>6.1289855130821715</v>
      </c>
      <c r="I211" s="19">
        <v>68.518518518518505</v>
      </c>
      <c r="J211" s="17">
        <v>2.3888849678636586</v>
      </c>
      <c r="K211" s="18">
        <v>1.8080656450180403</v>
      </c>
      <c r="L211" s="18">
        <v>2.9697042907092768</v>
      </c>
      <c r="M211" s="19">
        <v>31.481481481481477</v>
      </c>
    </row>
    <row r="212" spans="1:13" s="7" customFormat="1" x14ac:dyDescent="0.15">
      <c r="A212" s="131" t="s">
        <v>49</v>
      </c>
      <c r="B212" s="8">
        <v>65</v>
      </c>
      <c r="C212" s="9">
        <v>24.451155834822462</v>
      </c>
      <c r="D212" s="10">
        <v>23.920824029957682</v>
      </c>
      <c r="E212" s="10">
        <v>24.981487639687241</v>
      </c>
      <c r="F212" s="9">
        <v>21.806813308244525</v>
      </c>
      <c r="G212" s="10">
        <v>21.306284371080263</v>
      </c>
      <c r="H212" s="10">
        <v>22.307342245408787</v>
      </c>
      <c r="I212" s="11">
        <v>89.185204395074209</v>
      </c>
      <c r="J212" s="9">
        <v>2.6443425265779381</v>
      </c>
      <c r="K212" s="10">
        <v>2.3697577727703405</v>
      </c>
      <c r="L212" s="10">
        <v>2.9189272803855357</v>
      </c>
      <c r="M212" s="11">
        <v>10.8147956049258</v>
      </c>
    </row>
    <row r="213" spans="1:13" s="7" customFormat="1" x14ac:dyDescent="0.15">
      <c r="A213" s="140"/>
      <c r="B213" s="12">
        <v>70</v>
      </c>
      <c r="C213" s="13">
        <v>19.849170652644332</v>
      </c>
      <c r="D213" s="14">
        <v>19.364101703278536</v>
      </c>
      <c r="E213" s="14">
        <v>20.334239602010129</v>
      </c>
      <c r="F213" s="13">
        <v>17.215938330216829</v>
      </c>
      <c r="G213" s="14">
        <v>16.752952460465636</v>
      </c>
      <c r="H213" s="14">
        <v>17.678924199968023</v>
      </c>
      <c r="I213" s="15">
        <v>86.733791710956439</v>
      </c>
      <c r="J213" s="13">
        <v>2.6332323224274998</v>
      </c>
      <c r="K213" s="14">
        <v>2.3583170502736404</v>
      </c>
      <c r="L213" s="14">
        <v>2.9081475945813593</v>
      </c>
      <c r="M213" s="15">
        <v>13.266208289043538</v>
      </c>
    </row>
    <row r="214" spans="1:13" s="7" customFormat="1" x14ac:dyDescent="0.15">
      <c r="A214" s="140"/>
      <c r="B214" s="12">
        <v>75</v>
      </c>
      <c r="C214" s="13">
        <v>15.442669717649022</v>
      </c>
      <c r="D214" s="14">
        <v>15.025444804938937</v>
      </c>
      <c r="E214" s="14">
        <v>15.859894630359106</v>
      </c>
      <c r="F214" s="13">
        <v>12.829850816899933</v>
      </c>
      <c r="G214" s="14">
        <v>12.418863058375262</v>
      </c>
      <c r="H214" s="14">
        <v>13.240838575424604</v>
      </c>
      <c r="I214" s="15">
        <v>83.080523325814795</v>
      </c>
      <c r="J214" s="13">
        <v>2.6128189007490881</v>
      </c>
      <c r="K214" s="14">
        <v>2.3393219319121599</v>
      </c>
      <c r="L214" s="14">
        <v>2.8863158695860163</v>
      </c>
      <c r="M214" s="15">
        <v>16.919476674185201</v>
      </c>
    </row>
    <row r="215" spans="1:13" s="7" customFormat="1" x14ac:dyDescent="0.15">
      <c r="A215" s="140"/>
      <c r="B215" s="12">
        <v>80</v>
      </c>
      <c r="C215" s="13">
        <v>11.455359416317522</v>
      </c>
      <c r="D215" s="14">
        <v>11.153690346069347</v>
      </c>
      <c r="E215" s="14">
        <v>11.757028486565698</v>
      </c>
      <c r="F215" s="13">
        <v>8.8432388551897567</v>
      </c>
      <c r="G215" s="14">
        <v>8.5017704061648303</v>
      </c>
      <c r="H215" s="14">
        <v>9.1847073042146832</v>
      </c>
      <c r="I215" s="15">
        <v>77.197393235807638</v>
      </c>
      <c r="J215" s="13">
        <v>2.6121205611277651</v>
      </c>
      <c r="K215" s="14">
        <v>2.3388143135682453</v>
      </c>
      <c r="L215" s="14">
        <v>2.885426808687285</v>
      </c>
      <c r="M215" s="15">
        <v>22.802606764192355</v>
      </c>
    </row>
    <row r="216" spans="1:13" s="7" customFormat="1" x14ac:dyDescent="0.15">
      <c r="A216" s="132"/>
      <c r="B216" s="16">
        <v>85</v>
      </c>
      <c r="C216" s="17">
        <v>8.0042894268446041</v>
      </c>
      <c r="D216" s="18">
        <v>7.2433886367245259</v>
      </c>
      <c r="E216" s="18">
        <v>8.7651902169646814</v>
      </c>
      <c r="F216" s="17">
        <v>5.4494252909580414</v>
      </c>
      <c r="G216" s="18">
        <v>4.8623526556596346</v>
      </c>
      <c r="H216" s="18">
        <v>6.0364979262564482</v>
      </c>
      <c r="I216" s="19">
        <v>68.081312410841662</v>
      </c>
      <c r="J216" s="17">
        <v>2.5548641358865618</v>
      </c>
      <c r="K216" s="18">
        <v>2.1870550472277679</v>
      </c>
      <c r="L216" s="18">
        <v>2.9226732245453557</v>
      </c>
      <c r="M216" s="19">
        <v>31.918687589158338</v>
      </c>
    </row>
    <row r="217" spans="1:13" s="7" customFormat="1" x14ac:dyDescent="0.15">
      <c r="A217" s="131" t="s">
        <v>50</v>
      </c>
      <c r="B217" s="8">
        <v>65</v>
      </c>
      <c r="C217" s="9">
        <v>24.099455922819715</v>
      </c>
      <c r="D217" s="10">
        <v>23.534559624542108</v>
      </c>
      <c r="E217" s="10">
        <v>24.664352221097321</v>
      </c>
      <c r="F217" s="9">
        <v>21.069258895440903</v>
      </c>
      <c r="G217" s="10">
        <v>20.542544019419363</v>
      </c>
      <c r="H217" s="10">
        <v>21.595973771462443</v>
      </c>
      <c r="I217" s="11">
        <v>87.426284489229801</v>
      </c>
      <c r="J217" s="9">
        <v>3.0301970273788097</v>
      </c>
      <c r="K217" s="10">
        <v>2.7094316253306365</v>
      </c>
      <c r="L217" s="10">
        <v>3.3509624294269829</v>
      </c>
      <c r="M217" s="11">
        <v>12.573715510770198</v>
      </c>
    </row>
    <row r="218" spans="1:13" s="7" customFormat="1" x14ac:dyDescent="0.15">
      <c r="A218" s="140"/>
      <c r="B218" s="12">
        <v>70</v>
      </c>
      <c r="C218" s="13">
        <v>19.517707865800663</v>
      </c>
      <c r="D218" s="14">
        <v>18.985965010612198</v>
      </c>
      <c r="E218" s="14">
        <v>20.049450720989128</v>
      </c>
      <c r="F218" s="13">
        <v>16.496876156200408</v>
      </c>
      <c r="G218" s="14">
        <v>15.996433877930716</v>
      </c>
      <c r="H218" s="14">
        <v>16.997318434470099</v>
      </c>
      <c r="I218" s="15">
        <v>84.5226102861524</v>
      </c>
      <c r="J218" s="13">
        <v>3.0208317096002562</v>
      </c>
      <c r="K218" s="14">
        <v>2.6979026916270903</v>
      </c>
      <c r="L218" s="14">
        <v>3.343760727573422</v>
      </c>
      <c r="M218" s="15">
        <v>15.477389713847604</v>
      </c>
    </row>
    <row r="219" spans="1:13" s="7" customFormat="1" x14ac:dyDescent="0.15">
      <c r="A219" s="140"/>
      <c r="B219" s="12">
        <v>75</v>
      </c>
      <c r="C219" s="13">
        <v>15.157807993174529</v>
      </c>
      <c r="D219" s="14">
        <v>14.681498671688059</v>
      </c>
      <c r="E219" s="14">
        <v>15.634117314660999</v>
      </c>
      <c r="F219" s="13">
        <v>12.165886785163231</v>
      </c>
      <c r="G219" s="14">
        <v>11.70564946950353</v>
      </c>
      <c r="H219" s="14">
        <v>12.626124100822931</v>
      </c>
      <c r="I219" s="15">
        <v>80.261517962501287</v>
      </c>
      <c r="J219" s="13">
        <v>2.9919212080112998</v>
      </c>
      <c r="K219" s="14">
        <v>2.6680502553133105</v>
      </c>
      <c r="L219" s="14">
        <v>3.3157921607092891</v>
      </c>
      <c r="M219" s="15">
        <v>19.73848203749872</v>
      </c>
    </row>
    <row r="220" spans="1:13" s="7" customFormat="1" x14ac:dyDescent="0.15">
      <c r="A220" s="140"/>
      <c r="B220" s="12">
        <v>80</v>
      </c>
      <c r="C220" s="13">
        <v>11.324077198427002</v>
      </c>
      <c r="D220" s="14">
        <v>10.956105431308698</v>
      </c>
      <c r="E220" s="14">
        <v>11.692048965545306</v>
      </c>
      <c r="F220" s="13">
        <v>8.3637476646621938</v>
      </c>
      <c r="G220" s="14">
        <v>7.9646660742915696</v>
      </c>
      <c r="H220" s="14">
        <v>8.762829255032818</v>
      </c>
      <c r="I220" s="15">
        <v>73.858094731321515</v>
      </c>
      <c r="J220" s="13">
        <v>2.9603295337648077</v>
      </c>
      <c r="K220" s="14">
        <v>2.6357121187496437</v>
      </c>
      <c r="L220" s="14">
        <v>3.2849469487799716</v>
      </c>
      <c r="M220" s="15">
        <v>26.141905268678489</v>
      </c>
    </row>
    <row r="221" spans="1:13" s="7" customFormat="1" x14ac:dyDescent="0.15">
      <c r="A221" s="132"/>
      <c r="B221" s="16">
        <v>85</v>
      </c>
      <c r="C221" s="17">
        <v>8.2132633902785397</v>
      </c>
      <c r="D221" s="18">
        <v>7.3258398998151106</v>
      </c>
      <c r="E221" s="18">
        <v>9.1006868807419679</v>
      </c>
      <c r="F221" s="17">
        <v>5.3702106782590455</v>
      </c>
      <c r="G221" s="18">
        <v>4.7056799708614472</v>
      </c>
      <c r="H221" s="18">
        <v>6.0347413856566439</v>
      </c>
      <c r="I221" s="19">
        <v>65.384615384615387</v>
      </c>
      <c r="J221" s="17">
        <v>2.8430527120194937</v>
      </c>
      <c r="K221" s="18">
        <v>2.3966369013450652</v>
      </c>
      <c r="L221" s="18">
        <v>3.2894685226939222</v>
      </c>
      <c r="M221" s="19">
        <v>34.615384615384606</v>
      </c>
    </row>
    <row r="222" spans="1:13" s="7" customFormat="1" x14ac:dyDescent="0.15">
      <c r="A222" s="131" t="s">
        <v>52</v>
      </c>
      <c r="B222" s="8">
        <v>65</v>
      </c>
      <c r="C222" s="9">
        <v>22.75942855622726</v>
      </c>
      <c r="D222" s="10">
        <v>22.227762868868794</v>
      </c>
      <c r="E222" s="10">
        <v>23.291094243585725</v>
      </c>
      <c r="F222" s="9">
        <v>19.590307951690846</v>
      </c>
      <c r="G222" s="10">
        <v>19.116491744661335</v>
      </c>
      <c r="H222" s="10">
        <v>20.064124158720357</v>
      </c>
      <c r="I222" s="11">
        <v>86.075570409392796</v>
      </c>
      <c r="J222" s="9">
        <v>3.1691206045364106</v>
      </c>
      <c r="K222" s="10">
        <v>2.8900747246548302</v>
      </c>
      <c r="L222" s="10">
        <v>3.4481664844179911</v>
      </c>
      <c r="M222" s="11">
        <v>13.924429590607188</v>
      </c>
    </row>
    <row r="223" spans="1:13" s="7" customFormat="1" x14ac:dyDescent="0.15">
      <c r="A223" s="140"/>
      <c r="B223" s="12">
        <v>70</v>
      </c>
      <c r="C223" s="13">
        <v>18.543744914459733</v>
      </c>
      <c r="D223" s="14">
        <v>18.068382104972333</v>
      </c>
      <c r="E223" s="14">
        <v>19.019107723947133</v>
      </c>
      <c r="F223" s="13">
        <v>15.331858774640279</v>
      </c>
      <c r="G223" s="14">
        <v>14.902752333241349</v>
      </c>
      <c r="H223" s="14">
        <v>15.76096521603921</v>
      </c>
      <c r="I223" s="15">
        <v>82.679409393110546</v>
      </c>
      <c r="J223" s="13">
        <v>3.2118861398194545</v>
      </c>
      <c r="K223" s="14">
        <v>2.9283988524121591</v>
      </c>
      <c r="L223" s="14">
        <v>3.4953734272267498</v>
      </c>
      <c r="M223" s="15">
        <v>17.320590606889461</v>
      </c>
    </row>
    <row r="224" spans="1:13" s="7" customFormat="1" x14ac:dyDescent="0.15">
      <c r="A224" s="140"/>
      <c r="B224" s="12">
        <v>75</v>
      </c>
      <c r="C224" s="13">
        <v>14.43437075535812</v>
      </c>
      <c r="D224" s="14">
        <v>14.025246912274229</v>
      </c>
      <c r="E224" s="14">
        <v>14.843494598442012</v>
      </c>
      <c r="F224" s="13">
        <v>11.20255609231573</v>
      </c>
      <c r="G224" s="14">
        <v>10.820587230391018</v>
      </c>
      <c r="H224" s="14">
        <v>11.584524954240441</v>
      </c>
      <c r="I224" s="15">
        <v>77.610283691495709</v>
      </c>
      <c r="J224" s="13">
        <v>3.2318146630423912</v>
      </c>
      <c r="K224" s="14">
        <v>2.9464886073665948</v>
      </c>
      <c r="L224" s="14">
        <v>3.5171407187181876</v>
      </c>
      <c r="M224" s="15">
        <v>22.389716308504294</v>
      </c>
    </row>
    <row r="225" spans="1:13" s="7" customFormat="1" x14ac:dyDescent="0.15">
      <c r="A225" s="140"/>
      <c r="B225" s="12">
        <v>80</v>
      </c>
      <c r="C225" s="13">
        <v>10.710703636283</v>
      </c>
      <c r="D225" s="14">
        <v>10.410305236472809</v>
      </c>
      <c r="E225" s="14">
        <v>11.011102036093192</v>
      </c>
      <c r="F225" s="13">
        <v>7.4182140807546473</v>
      </c>
      <c r="G225" s="14">
        <v>7.090741333376072</v>
      </c>
      <c r="H225" s="14">
        <v>7.7456868281332225</v>
      </c>
      <c r="I225" s="15">
        <v>69.259820201028688</v>
      </c>
      <c r="J225" s="13">
        <v>3.2924895555283529</v>
      </c>
      <c r="K225" s="14">
        <v>3.0050618148374784</v>
      </c>
      <c r="L225" s="14">
        <v>3.5799172962192274</v>
      </c>
      <c r="M225" s="15">
        <v>30.740179798971319</v>
      </c>
    </row>
    <row r="226" spans="1:13" s="7" customFormat="1" x14ac:dyDescent="0.15">
      <c r="A226" s="132"/>
      <c r="B226" s="16">
        <v>85</v>
      </c>
      <c r="C226" s="17">
        <v>7.3697945752266056</v>
      </c>
      <c r="D226" s="18">
        <v>6.6974993480033307</v>
      </c>
      <c r="E226" s="18">
        <v>8.0420898024498797</v>
      </c>
      <c r="F226" s="17">
        <v>4.1927517214830852</v>
      </c>
      <c r="G226" s="18">
        <v>3.7215976159069335</v>
      </c>
      <c r="H226" s="18">
        <v>4.6639058270592368</v>
      </c>
      <c r="I226" s="19">
        <v>56.891025641025635</v>
      </c>
      <c r="J226" s="17">
        <v>3.1770428537435205</v>
      </c>
      <c r="K226" s="18">
        <v>2.7774255924024391</v>
      </c>
      <c r="L226" s="18">
        <v>3.5766601150846018</v>
      </c>
      <c r="M226" s="19">
        <v>43.108974358974358</v>
      </c>
    </row>
    <row r="227" spans="1:13" s="7" customFormat="1" x14ac:dyDescent="0.15">
      <c r="A227" s="131" t="s">
        <v>53</v>
      </c>
      <c r="B227" s="8">
        <v>65</v>
      </c>
      <c r="C227" s="9">
        <v>23.644215747410733</v>
      </c>
      <c r="D227" s="10">
        <v>22.777957006314011</v>
      </c>
      <c r="E227" s="10">
        <v>24.510474488507455</v>
      </c>
      <c r="F227" s="9">
        <v>20.637055251673011</v>
      </c>
      <c r="G227" s="10">
        <v>19.853840112593875</v>
      </c>
      <c r="H227" s="10">
        <v>21.420270390752147</v>
      </c>
      <c r="I227" s="11">
        <v>87.281623007237897</v>
      </c>
      <c r="J227" s="9">
        <v>3.0071604957377223</v>
      </c>
      <c r="K227" s="10">
        <v>2.5703710172995096</v>
      </c>
      <c r="L227" s="10">
        <v>3.443949974175935</v>
      </c>
      <c r="M227" s="11">
        <v>12.71837699276211</v>
      </c>
    </row>
    <row r="228" spans="1:13" s="7" customFormat="1" x14ac:dyDescent="0.15">
      <c r="A228" s="140"/>
      <c r="B228" s="12">
        <v>70</v>
      </c>
      <c r="C228" s="13">
        <v>19.357816425558749</v>
      </c>
      <c r="D228" s="14">
        <v>18.583175242514706</v>
      </c>
      <c r="E228" s="14">
        <v>20.132457608602792</v>
      </c>
      <c r="F228" s="13">
        <v>16.324494607564713</v>
      </c>
      <c r="G228" s="14">
        <v>15.615789315668842</v>
      </c>
      <c r="H228" s="14">
        <v>17.033199899460584</v>
      </c>
      <c r="I228" s="15">
        <v>84.330248043942376</v>
      </c>
      <c r="J228" s="13">
        <v>3.0333218179940351</v>
      </c>
      <c r="K228" s="14">
        <v>2.5912837931242647</v>
      </c>
      <c r="L228" s="14">
        <v>3.4753598428638055</v>
      </c>
      <c r="M228" s="15">
        <v>15.66975195605762</v>
      </c>
    </row>
    <row r="229" spans="1:13" s="7" customFormat="1" x14ac:dyDescent="0.15">
      <c r="A229" s="140"/>
      <c r="B229" s="12">
        <v>75</v>
      </c>
      <c r="C229" s="13">
        <v>15.121991490989544</v>
      </c>
      <c r="D229" s="14">
        <v>14.456354544496797</v>
      </c>
      <c r="E229" s="14">
        <v>15.78762843748229</v>
      </c>
      <c r="F229" s="13">
        <v>12.083226548498846</v>
      </c>
      <c r="G229" s="14">
        <v>11.455485196895911</v>
      </c>
      <c r="H229" s="14">
        <v>12.710967900101782</v>
      </c>
      <c r="I229" s="15">
        <v>79.904995024621257</v>
      </c>
      <c r="J229" s="13">
        <v>3.038764942490698</v>
      </c>
      <c r="K229" s="14">
        <v>2.5962196758466165</v>
      </c>
      <c r="L229" s="14">
        <v>3.4813102091347794</v>
      </c>
      <c r="M229" s="15">
        <v>20.095004975378735</v>
      </c>
    </row>
    <row r="230" spans="1:13" s="7" customFormat="1" x14ac:dyDescent="0.15">
      <c r="A230" s="140"/>
      <c r="B230" s="12">
        <v>80</v>
      </c>
      <c r="C230" s="13">
        <v>11.318393042398647</v>
      </c>
      <c r="D230" s="14">
        <v>10.854191619693971</v>
      </c>
      <c r="E230" s="14">
        <v>11.782594465103323</v>
      </c>
      <c r="F230" s="13">
        <v>8.1583563474136955</v>
      </c>
      <c r="G230" s="14">
        <v>7.6358953612466891</v>
      </c>
      <c r="H230" s="14">
        <v>8.680817333580702</v>
      </c>
      <c r="I230" s="15">
        <v>72.080518116419285</v>
      </c>
      <c r="J230" s="13">
        <v>3.1600366949849503</v>
      </c>
      <c r="K230" s="14">
        <v>2.7120009303282231</v>
      </c>
      <c r="L230" s="14">
        <v>3.6080724596416776</v>
      </c>
      <c r="M230" s="15">
        <v>27.919481883580715</v>
      </c>
    </row>
    <row r="231" spans="1:13" s="7" customFormat="1" x14ac:dyDescent="0.15">
      <c r="A231" s="132"/>
      <c r="B231" s="16">
        <v>85</v>
      </c>
      <c r="C231" s="17">
        <v>7.9078116814086883</v>
      </c>
      <c r="D231" s="18">
        <v>6.7516870631230566</v>
      </c>
      <c r="E231" s="18">
        <v>9.0639362996943191</v>
      </c>
      <c r="F231" s="17">
        <v>4.7810447637022637</v>
      </c>
      <c r="G231" s="18">
        <v>3.9524205464639213</v>
      </c>
      <c r="H231" s="18">
        <v>5.6096689809406062</v>
      </c>
      <c r="I231" s="19">
        <v>60.459770114942522</v>
      </c>
      <c r="J231" s="17">
        <v>3.1267669177064237</v>
      </c>
      <c r="K231" s="18">
        <v>2.488799465427475</v>
      </c>
      <c r="L231" s="18">
        <v>3.7647343699853724</v>
      </c>
      <c r="M231" s="19">
        <v>39.540229885057471</v>
      </c>
    </row>
    <row r="232" spans="1:13" s="7" customFormat="1" x14ac:dyDescent="0.15">
      <c r="A232" s="131" t="s">
        <v>54</v>
      </c>
      <c r="B232" s="8">
        <v>65</v>
      </c>
      <c r="C232" s="9">
        <v>23.915706880419407</v>
      </c>
      <c r="D232" s="10">
        <v>23.454620841197439</v>
      </c>
      <c r="E232" s="10">
        <v>24.376792919641375</v>
      </c>
      <c r="F232" s="9">
        <v>20.968073694504994</v>
      </c>
      <c r="G232" s="10">
        <v>20.545027596623875</v>
      </c>
      <c r="H232" s="10">
        <v>21.391119792386114</v>
      </c>
      <c r="I232" s="11">
        <v>87.674906701889128</v>
      </c>
      <c r="J232" s="9">
        <v>2.9476331859144103</v>
      </c>
      <c r="K232" s="10">
        <v>2.7079394230361311</v>
      </c>
      <c r="L232" s="10">
        <v>3.1873269487926894</v>
      </c>
      <c r="M232" s="11">
        <v>12.325093298110861</v>
      </c>
    </row>
    <row r="233" spans="1:13" s="7" customFormat="1" x14ac:dyDescent="0.15">
      <c r="A233" s="140"/>
      <c r="B233" s="12">
        <v>70</v>
      </c>
      <c r="C233" s="13">
        <v>19.516362595097963</v>
      </c>
      <c r="D233" s="14">
        <v>19.09530593537902</v>
      </c>
      <c r="E233" s="14">
        <v>19.937419254816906</v>
      </c>
      <c r="F233" s="13">
        <v>16.532971466751146</v>
      </c>
      <c r="G233" s="14">
        <v>16.141676605315332</v>
      </c>
      <c r="H233" s="14">
        <v>16.92426632818696</v>
      </c>
      <c r="I233" s="15">
        <v>84.713385428203864</v>
      </c>
      <c r="J233" s="13">
        <v>2.9833911283468191</v>
      </c>
      <c r="K233" s="14">
        <v>2.7403700792455217</v>
      </c>
      <c r="L233" s="14">
        <v>3.2264121774481165</v>
      </c>
      <c r="M233" s="15">
        <v>15.286614571796154</v>
      </c>
    </row>
    <row r="234" spans="1:13" s="7" customFormat="1" x14ac:dyDescent="0.15">
      <c r="A234" s="140"/>
      <c r="B234" s="12">
        <v>75</v>
      </c>
      <c r="C234" s="13">
        <v>15.355709449958717</v>
      </c>
      <c r="D234" s="14">
        <v>14.993987510615998</v>
      </c>
      <c r="E234" s="14">
        <v>15.717431389301435</v>
      </c>
      <c r="F234" s="13">
        <v>12.34158542133148</v>
      </c>
      <c r="G234" s="14">
        <v>11.992332197960842</v>
      </c>
      <c r="H234" s="14">
        <v>12.690838644702119</v>
      </c>
      <c r="I234" s="15">
        <v>80.371313754993324</v>
      </c>
      <c r="J234" s="13">
        <v>3.0141240286272373</v>
      </c>
      <c r="K234" s="14">
        <v>2.7682477683989042</v>
      </c>
      <c r="L234" s="14">
        <v>3.2600002888555704</v>
      </c>
      <c r="M234" s="15">
        <v>19.62868624500668</v>
      </c>
    </row>
    <row r="235" spans="1:13" s="7" customFormat="1" x14ac:dyDescent="0.15">
      <c r="A235" s="140"/>
      <c r="B235" s="12">
        <v>80</v>
      </c>
      <c r="C235" s="13">
        <v>11.520522849655995</v>
      </c>
      <c r="D235" s="14">
        <v>11.249207157307726</v>
      </c>
      <c r="E235" s="14">
        <v>11.791838542004264</v>
      </c>
      <c r="F235" s="13">
        <v>8.5322886996990288</v>
      </c>
      <c r="G235" s="14">
        <v>8.2342671683962791</v>
      </c>
      <c r="H235" s="14">
        <v>8.8303102310017785</v>
      </c>
      <c r="I235" s="15">
        <v>74.061644693094848</v>
      </c>
      <c r="J235" s="13">
        <v>2.9882341499569667</v>
      </c>
      <c r="K235" s="14">
        <v>2.7421489344600753</v>
      </c>
      <c r="L235" s="14">
        <v>3.234319365453858</v>
      </c>
      <c r="M235" s="15">
        <v>25.938355306905152</v>
      </c>
    </row>
    <row r="236" spans="1:13" s="7" customFormat="1" x14ac:dyDescent="0.15">
      <c r="A236" s="132"/>
      <c r="B236" s="16">
        <v>85</v>
      </c>
      <c r="C236" s="17">
        <v>8.3041317082259773</v>
      </c>
      <c r="D236" s="18">
        <v>7.625534255329864</v>
      </c>
      <c r="E236" s="18">
        <v>8.9827291611220907</v>
      </c>
      <c r="F236" s="17">
        <v>5.2821126432736376</v>
      </c>
      <c r="G236" s="18">
        <v>4.7825777055366485</v>
      </c>
      <c r="H236" s="18">
        <v>5.7816475810106267</v>
      </c>
      <c r="I236" s="19">
        <v>63.608247422680421</v>
      </c>
      <c r="J236" s="17">
        <v>3.0220190649523393</v>
      </c>
      <c r="K236" s="18">
        <v>2.6695922054101784</v>
      </c>
      <c r="L236" s="18">
        <v>3.3744459244945002</v>
      </c>
      <c r="M236" s="19">
        <v>36.391752577319572</v>
      </c>
    </row>
    <row r="237" spans="1:13" s="7" customFormat="1" x14ac:dyDescent="0.15">
      <c r="A237" s="131" t="s">
        <v>55</v>
      </c>
      <c r="B237" s="8">
        <v>65</v>
      </c>
      <c r="C237" s="9">
        <v>23.498581396773009</v>
      </c>
      <c r="D237" s="10">
        <v>22.916898563781512</v>
      </c>
      <c r="E237" s="10">
        <v>24.080264229764506</v>
      </c>
      <c r="F237" s="9">
        <v>20.74284493143092</v>
      </c>
      <c r="G237" s="10">
        <v>20.196392792463435</v>
      </c>
      <c r="H237" s="10">
        <v>21.289297070398405</v>
      </c>
      <c r="I237" s="11">
        <v>88.272753921560025</v>
      </c>
      <c r="J237" s="9">
        <v>2.7557364653420882</v>
      </c>
      <c r="K237" s="10">
        <v>2.4324112261471051</v>
      </c>
      <c r="L237" s="10">
        <v>3.0790617045370712</v>
      </c>
      <c r="M237" s="11">
        <v>11.727246078439975</v>
      </c>
    </row>
    <row r="238" spans="1:13" s="7" customFormat="1" x14ac:dyDescent="0.15">
      <c r="A238" s="140"/>
      <c r="B238" s="12">
        <v>70</v>
      </c>
      <c r="C238" s="13">
        <v>18.925577278657602</v>
      </c>
      <c r="D238" s="14">
        <v>18.38948588684557</v>
      </c>
      <c r="E238" s="14">
        <v>19.461668670469635</v>
      </c>
      <c r="F238" s="13">
        <v>16.162327628984283</v>
      </c>
      <c r="G238" s="14">
        <v>15.652143865960745</v>
      </c>
      <c r="H238" s="14">
        <v>16.67251139200782</v>
      </c>
      <c r="I238" s="15">
        <v>85.399390417594077</v>
      </c>
      <c r="J238" s="13">
        <v>2.7632496496733201</v>
      </c>
      <c r="K238" s="14">
        <v>2.4374920898849268</v>
      </c>
      <c r="L238" s="14">
        <v>3.0890072094617134</v>
      </c>
      <c r="M238" s="15">
        <v>14.600609582405925</v>
      </c>
    </row>
    <row r="239" spans="1:13" s="7" customFormat="1" x14ac:dyDescent="0.15">
      <c r="A239" s="140"/>
      <c r="B239" s="12">
        <v>75</v>
      </c>
      <c r="C239" s="13">
        <v>14.616684306119518</v>
      </c>
      <c r="D239" s="14">
        <v>14.156570767293864</v>
      </c>
      <c r="E239" s="14">
        <v>15.076797844945172</v>
      </c>
      <c r="F239" s="13">
        <v>11.87153650877352</v>
      </c>
      <c r="G239" s="14">
        <v>11.416801751806151</v>
      </c>
      <c r="H239" s="14">
        <v>12.326271265740889</v>
      </c>
      <c r="I239" s="15">
        <v>81.219079923641118</v>
      </c>
      <c r="J239" s="13">
        <v>2.7451477973459988</v>
      </c>
      <c r="K239" s="14">
        <v>2.4188089684679404</v>
      </c>
      <c r="L239" s="14">
        <v>3.0714866262240572</v>
      </c>
      <c r="M239" s="15">
        <v>18.780920076358885</v>
      </c>
    </row>
    <row r="240" spans="1:13" s="7" customFormat="1" x14ac:dyDescent="0.15">
      <c r="A240" s="140"/>
      <c r="B240" s="12">
        <v>80</v>
      </c>
      <c r="C240" s="13">
        <v>10.600108415479104</v>
      </c>
      <c r="D240" s="14">
        <v>10.26228001075984</v>
      </c>
      <c r="E240" s="14">
        <v>10.937936820198368</v>
      </c>
      <c r="F240" s="13">
        <v>7.8536155485888539</v>
      </c>
      <c r="G240" s="14">
        <v>7.4671037335440333</v>
      </c>
      <c r="H240" s="14">
        <v>8.2401273636336754</v>
      </c>
      <c r="I240" s="15">
        <v>74.089954939709784</v>
      </c>
      <c r="J240" s="13">
        <v>2.7464928668902506</v>
      </c>
      <c r="K240" s="14">
        <v>2.4200425315320282</v>
      </c>
      <c r="L240" s="14">
        <v>3.0729432022484731</v>
      </c>
      <c r="M240" s="15">
        <v>25.910045060290209</v>
      </c>
    </row>
    <row r="241" spans="1:14" s="7" customFormat="1" x14ac:dyDescent="0.15">
      <c r="A241" s="132"/>
      <c r="B241" s="16">
        <v>85</v>
      </c>
      <c r="C241" s="17">
        <v>7.0268961955802682</v>
      </c>
      <c r="D241" s="18">
        <v>6.2403815357632153</v>
      </c>
      <c r="E241" s="18">
        <v>7.8134108553973212</v>
      </c>
      <c r="F241" s="17">
        <v>4.3643403716637934</v>
      </c>
      <c r="G241" s="18">
        <v>3.7805753592722811</v>
      </c>
      <c r="H241" s="18">
        <v>4.9481053840553058</v>
      </c>
      <c r="I241" s="19">
        <v>62.109077040427152</v>
      </c>
      <c r="J241" s="17">
        <v>2.6625558239164748</v>
      </c>
      <c r="K241" s="18">
        <v>2.2255583381818651</v>
      </c>
      <c r="L241" s="18">
        <v>3.0995533096510846</v>
      </c>
      <c r="M241" s="19">
        <v>37.890922959572848</v>
      </c>
    </row>
    <row r="242" spans="1:14" s="7" customFormat="1" x14ac:dyDescent="0.15">
      <c r="A242" s="131" t="s">
        <v>56</v>
      </c>
      <c r="B242" s="8">
        <v>65</v>
      </c>
      <c r="C242" s="9">
        <v>24.668354041212122</v>
      </c>
      <c r="D242" s="10">
        <v>23.82477010795715</v>
      </c>
      <c r="E242" s="10">
        <v>25.511937974467095</v>
      </c>
      <c r="F242" s="9">
        <v>21.57592239828497</v>
      </c>
      <c r="G242" s="10">
        <v>20.796429318151322</v>
      </c>
      <c r="H242" s="10">
        <v>22.355415478418617</v>
      </c>
      <c r="I242" s="11">
        <v>87.4639725140932</v>
      </c>
      <c r="J242" s="9">
        <v>3.092431642927155</v>
      </c>
      <c r="K242" s="10">
        <v>2.646110872179988</v>
      </c>
      <c r="L242" s="10">
        <v>3.538752413674322</v>
      </c>
      <c r="M242" s="11">
        <v>12.536027485906809</v>
      </c>
    </row>
    <row r="243" spans="1:14" s="7" customFormat="1" x14ac:dyDescent="0.15">
      <c r="A243" s="140"/>
      <c r="B243" s="12">
        <v>70</v>
      </c>
      <c r="C243" s="13">
        <v>20.682782946079893</v>
      </c>
      <c r="D243" s="14">
        <v>19.950984826928753</v>
      </c>
      <c r="E243" s="14">
        <v>21.414581065231033</v>
      </c>
      <c r="F243" s="13">
        <v>17.496198625452887</v>
      </c>
      <c r="G243" s="14">
        <v>16.801593910070054</v>
      </c>
      <c r="H243" s="14">
        <v>18.190803340835721</v>
      </c>
      <c r="I243" s="15">
        <v>84.593058250746793</v>
      </c>
      <c r="J243" s="13">
        <v>3.1865843206270066</v>
      </c>
      <c r="K243" s="14">
        <v>2.7273051754671789</v>
      </c>
      <c r="L243" s="14">
        <v>3.6458634657868343</v>
      </c>
      <c r="M243" s="15">
        <v>15.40694174925321</v>
      </c>
    </row>
    <row r="244" spans="1:14" s="7" customFormat="1" x14ac:dyDescent="0.15">
      <c r="A244" s="140"/>
      <c r="B244" s="12">
        <v>75</v>
      </c>
      <c r="C244" s="13">
        <v>16.149998722302954</v>
      </c>
      <c r="D244" s="14">
        <v>15.474601255781439</v>
      </c>
      <c r="E244" s="14">
        <v>16.82539618882447</v>
      </c>
      <c r="F244" s="13">
        <v>13.013313104881815</v>
      </c>
      <c r="G244" s="14">
        <v>12.360809380733384</v>
      </c>
      <c r="H244" s="14">
        <v>13.665816829030247</v>
      </c>
      <c r="I244" s="15">
        <v>80.577796497968677</v>
      </c>
      <c r="J244" s="13">
        <v>3.1366856174211377</v>
      </c>
      <c r="K244" s="14">
        <v>2.6781859841384592</v>
      </c>
      <c r="L244" s="14">
        <v>3.5951852507038162</v>
      </c>
      <c r="M244" s="15">
        <v>19.422203502031323</v>
      </c>
    </row>
    <row r="245" spans="1:14" s="7" customFormat="1" x14ac:dyDescent="0.15">
      <c r="A245" s="140"/>
      <c r="B245" s="12">
        <v>80</v>
      </c>
      <c r="C245" s="13">
        <v>12.166784866449989</v>
      </c>
      <c r="D245" s="14">
        <v>11.640821601687641</v>
      </c>
      <c r="E245" s="14">
        <v>12.692748131212337</v>
      </c>
      <c r="F245" s="13">
        <v>9.0790456923607117</v>
      </c>
      <c r="G245" s="14">
        <v>8.5154305963654391</v>
      </c>
      <c r="H245" s="14">
        <v>9.6426607883559843</v>
      </c>
      <c r="I245" s="15">
        <v>74.621568409549639</v>
      </c>
      <c r="J245" s="13">
        <v>3.0877391740892781</v>
      </c>
      <c r="K245" s="14">
        <v>2.6321309089774738</v>
      </c>
      <c r="L245" s="14">
        <v>3.5433474392010824</v>
      </c>
      <c r="M245" s="15">
        <v>25.378431590450361</v>
      </c>
    </row>
    <row r="246" spans="1:14" s="7" customFormat="1" x14ac:dyDescent="0.15">
      <c r="A246" s="132"/>
      <c r="B246" s="16">
        <v>85</v>
      </c>
      <c r="C246" s="17">
        <v>8.9724303255400475</v>
      </c>
      <c r="D246" s="18">
        <v>7.6494400296689804</v>
      </c>
      <c r="E246" s="18">
        <v>10.295420621411115</v>
      </c>
      <c r="F246" s="17">
        <v>5.7958413682616809</v>
      </c>
      <c r="G246" s="18">
        <v>4.8225490622870169</v>
      </c>
      <c r="H246" s="18">
        <v>6.769133674236345</v>
      </c>
      <c r="I246" s="19">
        <v>64.596114519427388</v>
      </c>
      <c r="J246" s="17">
        <v>3.1765889572783657</v>
      </c>
      <c r="K246" s="18">
        <v>2.5160245335060303</v>
      </c>
      <c r="L246" s="18">
        <v>3.837153381050701</v>
      </c>
      <c r="M246" s="19">
        <v>35.403885480572598</v>
      </c>
    </row>
    <row r="247" spans="1:14" s="7" customFormat="1" x14ac:dyDescent="0.15">
      <c r="A247" s="131" t="s">
        <v>57</v>
      </c>
      <c r="B247" s="8">
        <v>65</v>
      </c>
      <c r="C247" s="9">
        <v>23.883869401382579</v>
      </c>
      <c r="D247" s="10">
        <v>23.239861213628846</v>
      </c>
      <c r="E247" s="10">
        <v>24.527877589136313</v>
      </c>
      <c r="F247" s="9">
        <v>20.158789777477462</v>
      </c>
      <c r="G247" s="10">
        <v>19.585740680656215</v>
      </c>
      <c r="H247" s="10">
        <v>20.73183887429871</v>
      </c>
      <c r="I247" s="11">
        <v>84.403366300062416</v>
      </c>
      <c r="J247" s="9">
        <v>3.7250796239051125</v>
      </c>
      <c r="K247" s="10">
        <v>3.3463797745153343</v>
      </c>
      <c r="L247" s="10">
        <v>4.1037794732948907</v>
      </c>
      <c r="M247" s="11">
        <v>15.596633699937568</v>
      </c>
    </row>
    <row r="248" spans="1:14" s="7" customFormat="1" x14ac:dyDescent="0.15">
      <c r="A248" s="140"/>
      <c r="B248" s="12">
        <v>70</v>
      </c>
      <c r="C248" s="13">
        <v>19.620308182053137</v>
      </c>
      <c r="D248" s="14">
        <v>19.028429416043718</v>
      </c>
      <c r="E248" s="14">
        <v>20.212186948062556</v>
      </c>
      <c r="F248" s="13">
        <v>15.81614736670207</v>
      </c>
      <c r="G248" s="14">
        <v>15.281022263957054</v>
      </c>
      <c r="H248" s="14">
        <v>16.351272469447089</v>
      </c>
      <c r="I248" s="15">
        <v>80.611105696949423</v>
      </c>
      <c r="J248" s="13">
        <v>3.8041608153510675</v>
      </c>
      <c r="K248" s="14">
        <v>3.4176969977713729</v>
      </c>
      <c r="L248" s="14">
        <v>4.1906246329307626</v>
      </c>
      <c r="M248" s="15">
        <v>19.388894303050581</v>
      </c>
    </row>
    <row r="249" spans="1:14" s="7" customFormat="1" x14ac:dyDescent="0.15">
      <c r="A249" s="140"/>
      <c r="B249" s="12">
        <v>75</v>
      </c>
      <c r="C249" s="13">
        <v>15.577940262962812</v>
      </c>
      <c r="D249" s="14">
        <v>15.061215441995481</v>
      </c>
      <c r="E249" s="14">
        <v>16.094665083930145</v>
      </c>
      <c r="F249" s="13">
        <v>11.724487873834912</v>
      </c>
      <c r="G249" s="14">
        <v>11.236857268629317</v>
      </c>
      <c r="H249" s="14">
        <v>12.212118479040507</v>
      </c>
      <c r="I249" s="15">
        <v>75.263402451929792</v>
      </c>
      <c r="J249" s="13">
        <v>3.8534523891278978</v>
      </c>
      <c r="K249" s="14">
        <v>3.4604949027582323</v>
      </c>
      <c r="L249" s="14">
        <v>4.2464098754975632</v>
      </c>
      <c r="M249" s="15">
        <v>24.73659754807019</v>
      </c>
    </row>
    <row r="250" spans="1:14" s="7" customFormat="1" x14ac:dyDescent="0.15">
      <c r="A250" s="140"/>
      <c r="B250" s="12">
        <v>80</v>
      </c>
      <c r="C250" s="13">
        <v>11.792509901988003</v>
      </c>
      <c r="D250" s="14">
        <v>11.386491963809549</v>
      </c>
      <c r="E250" s="14">
        <v>12.198527840166458</v>
      </c>
      <c r="F250" s="13">
        <v>7.8375460956040861</v>
      </c>
      <c r="G250" s="14">
        <v>7.3955376639288097</v>
      </c>
      <c r="H250" s="14">
        <v>8.2795545272793625</v>
      </c>
      <c r="I250" s="15">
        <v>66.462069235004989</v>
      </c>
      <c r="J250" s="13">
        <v>3.954963806383919</v>
      </c>
      <c r="K250" s="14">
        <v>3.5540311740211612</v>
      </c>
      <c r="L250" s="14">
        <v>4.3558964387466768</v>
      </c>
      <c r="M250" s="15">
        <v>33.537930764995025</v>
      </c>
    </row>
    <row r="251" spans="1:14" s="7" customFormat="1" x14ac:dyDescent="0.15">
      <c r="A251" s="132"/>
      <c r="B251" s="16">
        <v>85</v>
      </c>
      <c r="C251" s="17">
        <v>8.7290930472761641</v>
      </c>
      <c r="D251" s="18">
        <v>7.6628959959843455</v>
      </c>
      <c r="E251" s="18">
        <v>9.7952900985679818</v>
      </c>
      <c r="F251" s="17">
        <v>4.6997801492419029</v>
      </c>
      <c r="G251" s="18">
        <v>3.9981572731039012</v>
      </c>
      <c r="H251" s="18">
        <v>5.4014030253799046</v>
      </c>
      <c r="I251" s="19">
        <v>53.840417598806866</v>
      </c>
      <c r="J251" s="17">
        <v>4.0293128980342621</v>
      </c>
      <c r="K251" s="18">
        <v>3.3929476275290411</v>
      </c>
      <c r="L251" s="18">
        <v>4.6656781685394826</v>
      </c>
      <c r="M251" s="19">
        <v>46.159582401193141</v>
      </c>
    </row>
    <row r="252" spans="1:14" s="7" customFormat="1" x14ac:dyDescent="0.15">
      <c r="A252" s="131" t="s">
        <v>58</v>
      </c>
      <c r="B252" s="12">
        <v>65</v>
      </c>
      <c r="C252" s="13">
        <v>23.561913876914858</v>
      </c>
      <c r="D252" s="14">
        <v>22.936637992538241</v>
      </c>
      <c r="E252" s="14">
        <v>24.187189761291474</v>
      </c>
      <c r="F252" s="13">
        <v>20.089632928805418</v>
      </c>
      <c r="G252" s="14">
        <v>19.518441445773522</v>
      </c>
      <c r="H252" s="14">
        <v>20.660824411837314</v>
      </c>
      <c r="I252" s="15">
        <v>85.26316255017187</v>
      </c>
      <c r="J252" s="13">
        <v>3.472280948109443</v>
      </c>
      <c r="K252" s="14">
        <v>3.109060963548858</v>
      </c>
      <c r="L252" s="14">
        <v>3.835500932670028</v>
      </c>
      <c r="M252" s="15">
        <v>14.736837449828144</v>
      </c>
      <c r="N252" s="33"/>
    </row>
    <row r="253" spans="1:14" s="7" customFormat="1" x14ac:dyDescent="0.15">
      <c r="A253" s="140"/>
      <c r="B253" s="12">
        <v>70</v>
      </c>
      <c r="C253" s="13">
        <v>19.398544418216222</v>
      </c>
      <c r="D253" s="14">
        <v>18.849611648507338</v>
      </c>
      <c r="E253" s="14">
        <v>19.947477187925106</v>
      </c>
      <c r="F253" s="13">
        <v>15.842086450057192</v>
      </c>
      <c r="G253" s="14">
        <v>15.325947046394543</v>
      </c>
      <c r="H253" s="14">
        <v>16.358225853719841</v>
      </c>
      <c r="I253" s="15">
        <v>81.666366859879787</v>
      </c>
      <c r="J253" s="13">
        <v>3.5564579681590316</v>
      </c>
      <c r="K253" s="14">
        <v>3.1853979098357215</v>
      </c>
      <c r="L253" s="14">
        <v>3.9275180264823417</v>
      </c>
      <c r="M253" s="15">
        <v>18.333633140120227</v>
      </c>
      <c r="N253" s="33"/>
    </row>
    <row r="254" spans="1:14" s="7" customFormat="1" x14ac:dyDescent="0.15">
      <c r="A254" s="140"/>
      <c r="B254" s="12">
        <v>75</v>
      </c>
      <c r="C254" s="13">
        <v>14.976682131987209</v>
      </c>
      <c r="D254" s="14">
        <v>14.477942159580421</v>
      </c>
      <c r="E254" s="14">
        <v>15.475422104393997</v>
      </c>
      <c r="F254" s="13">
        <v>11.516147719794702</v>
      </c>
      <c r="G254" s="14">
        <v>11.036122489170591</v>
      </c>
      <c r="H254" s="14">
        <v>11.996172950418813</v>
      </c>
      <c r="I254" s="15">
        <v>76.893851510666067</v>
      </c>
      <c r="J254" s="13">
        <v>3.4605344121925072</v>
      </c>
      <c r="K254" s="14">
        <v>3.0916874166870669</v>
      </c>
      <c r="L254" s="14">
        <v>3.8293814076979475</v>
      </c>
      <c r="M254" s="15">
        <v>23.106148489333929</v>
      </c>
      <c r="N254" s="33"/>
    </row>
    <row r="255" spans="1:14" s="7" customFormat="1" x14ac:dyDescent="0.15">
      <c r="A255" s="140"/>
      <c r="B255" s="12">
        <v>80</v>
      </c>
      <c r="C255" s="13">
        <v>11.140329991678199</v>
      </c>
      <c r="D255" s="14">
        <v>10.766060931640723</v>
      </c>
      <c r="E255" s="14">
        <v>11.514599051715674</v>
      </c>
      <c r="F255" s="13">
        <v>7.6511004287311275</v>
      </c>
      <c r="G255" s="14">
        <v>7.2299142217793442</v>
      </c>
      <c r="H255" s="14">
        <v>8.0722866356829108</v>
      </c>
      <c r="I255" s="15">
        <v>68.679297960172477</v>
      </c>
      <c r="J255" s="13">
        <v>3.489229562947072</v>
      </c>
      <c r="K255" s="14">
        <v>3.1191289397101936</v>
      </c>
      <c r="L255" s="14">
        <v>3.8593301861839504</v>
      </c>
      <c r="M255" s="15">
        <v>31.32070203982753</v>
      </c>
      <c r="N255" s="33"/>
    </row>
    <row r="256" spans="1:14" s="7" customFormat="1" x14ac:dyDescent="0.15">
      <c r="A256" s="132"/>
      <c r="B256" s="12">
        <v>85</v>
      </c>
      <c r="C256" s="13">
        <v>7.7406405144870725</v>
      </c>
      <c r="D256" s="14">
        <v>6.8540460535528274</v>
      </c>
      <c r="E256" s="14">
        <v>8.6272349754213167</v>
      </c>
      <c r="F256" s="13">
        <v>4.5954873289968763</v>
      </c>
      <c r="G256" s="14">
        <v>3.9662440050277441</v>
      </c>
      <c r="H256" s="14">
        <v>5.2247306529660085</v>
      </c>
      <c r="I256" s="15">
        <v>59.368308351177745</v>
      </c>
      <c r="J256" s="13">
        <v>3.1451531854901971</v>
      </c>
      <c r="K256" s="14">
        <v>2.6464869301340235</v>
      </c>
      <c r="L256" s="14">
        <v>3.6438194408463707</v>
      </c>
      <c r="M256" s="15">
        <v>40.631691648822269</v>
      </c>
      <c r="N256" s="33"/>
    </row>
    <row r="257" spans="1:13" s="7" customFormat="1" x14ac:dyDescent="0.15">
      <c r="A257" s="131" t="s">
        <v>59</v>
      </c>
      <c r="B257" s="8">
        <v>65</v>
      </c>
      <c r="C257" s="9">
        <v>23.941420017005424</v>
      </c>
      <c r="D257" s="10">
        <v>23.170843867324812</v>
      </c>
      <c r="E257" s="10">
        <v>24.711996166686035</v>
      </c>
      <c r="F257" s="9">
        <v>20.137440872066779</v>
      </c>
      <c r="G257" s="10">
        <v>19.424934502586186</v>
      </c>
      <c r="H257" s="10">
        <v>20.849947241547373</v>
      </c>
      <c r="I257" s="11">
        <v>84.111305251581967</v>
      </c>
      <c r="J257" s="9">
        <v>3.8039791449386398</v>
      </c>
      <c r="K257" s="10">
        <v>3.323422881549881</v>
      </c>
      <c r="L257" s="10">
        <v>4.2845354083273985</v>
      </c>
      <c r="M257" s="11">
        <v>15.888694748418015</v>
      </c>
    </row>
    <row r="258" spans="1:13" s="7" customFormat="1" x14ac:dyDescent="0.15">
      <c r="A258" s="140"/>
      <c r="B258" s="12">
        <v>70</v>
      </c>
      <c r="C258" s="13">
        <v>19.415163463996979</v>
      </c>
      <c r="D258" s="14">
        <v>18.700764610777362</v>
      </c>
      <c r="E258" s="14">
        <v>20.129562317216596</v>
      </c>
      <c r="F258" s="13">
        <v>15.573764931793455</v>
      </c>
      <c r="G258" s="14">
        <v>14.900179814076994</v>
      </c>
      <c r="H258" s="14">
        <v>16.247350049509915</v>
      </c>
      <c r="I258" s="15">
        <v>80.214441463102162</v>
      </c>
      <c r="J258" s="13">
        <v>3.8413985322035225</v>
      </c>
      <c r="K258" s="14">
        <v>3.3560795261085348</v>
      </c>
      <c r="L258" s="14">
        <v>4.3267175382985101</v>
      </c>
      <c r="M258" s="15">
        <v>19.785558536897831</v>
      </c>
    </row>
    <row r="259" spans="1:13" s="7" customFormat="1" x14ac:dyDescent="0.15">
      <c r="A259" s="140"/>
      <c r="B259" s="12">
        <v>75</v>
      </c>
      <c r="C259" s="13">
        <v>15.273791507030593</v>
      </c>
      <c r="D259" s="14">
        <v>14.694933081797002</v>
      </c>
      <c r="E259" s="14">
        <v>15.852649932264184</v>
      </c>
      <c r="F259" s="13">
        <v>11.407135870333533</v>
      </c>
      <c r="G259" s="14">
        <v>10.815551979957773</v>
      </c>
      <c r="H259" s="14">
        <v>11.998719760709294</v>
      </c>
      <c r="I259" s="15">
        <v>74.6843759460955</v>
      </c>
      <c r="J259" s="13">
        <v>3.8666556366970584</v>
      </c>
      <c r="K259" s="14">
        <v>3.3817974613399424</v>
      </c>
      <c r="L259" s="14">
        <v>4.3515138120541739</v>
      </c>
      <c r="M259" s="15">
        <v>25.315624053904497</v>
      </c>
    </row>
    <row r="260" spans="1:13" s="7" customFormat="1" x14ac:dyDescent="0.15">
      <c r="A260" s="140"/>
      <c r="B260" s="12">
        <v>80</v>
      </c>
      <c r="C260" s="13">
        <v>11.239436259547563</v>
      </c>
      <c r="D260" s="14">
        <v>10.837241708265564</v>
      </c>
      <c r="E260" s="14">
        <v>11.641630810829563</v>
      </c>
      <c r="F260" s="13">
        <v>7.481695979582434</v>
      </c>
      <c r="G260" s="14">
        <v>6.9712902750580046</v>
      </c>
      <c r="H260" s="14">
        <v>7.9921016841068635</v>
      </c>
      <c r="I260" s="15">
        <v>66.56647012190632</v>
      </c>
      <c r="J260" s="13">
        <v>3.7577402799651298</v>
      </c>
      <c r="K260" s="14">
        <v>3.2867016742032868</v>
      </c>
      <c r="L260" s="14">
        <v>4.2287788857269728</v>
      </c>
      <c r="M260" s="15">
        <v>33.43352987809368</v>
      </c>
    </row>
    <row r="261" spans="1:13" s="7" customFormat="1" x14ac:dyDescent="0.15">
      <c r="A261" s="132"/>
      <c r="B261" s="16">
        <v>85</v>
      </c>
      <c r="C261" s="17">
        <v>7.3967984738562977</v>
      </c>
      <c r="D261" s="18">
        <v>6.380542842617257</v>
      </c>
      <c r="E261" s="18">
        <v>8.4130541050953376</v>
      </c>
      <c r="F261" s="17">
        <v>4.1518188043933515</v>
      </c>
      <c r="G261" s="18">
        <v>3.4441267739666745</v>
      </c>
      <c r="H261" s="18">
        <v>4.8595108348200284</v>
      </c>
      <c r="I261" s="19">
        <v>56.129943502824865</v>
      </c>
      <c r="J261" s="17">
        <v>3.2449796694629462</v>
      </c>
      <c r="K261" s="18">
        <v>2.6332518708273644</v>
      </c>
      <c r="L261" s="18">
        <v>3.856707468098528</v>
      </c>
      <c r="M261" s="19">
        <v>43.870056497175135</v>
      </c>
    </row>
    <row r="262" spans="1:13" s="7" customFormat="1" x14ac:dyDescent="0.15">
      <c r="A262" s="131" t="s">
        <v>60</v>
      </c>
      <c r="B262" s="8">
        <v>65</v>
      </c>
      <c r="C262" s="9">
        <v>23.332576896442866</v>
      </c>
      <c r="D262" s="10">
        <v>22.620209163550989</v>
      </c>
      <c r="E262" s="10">
        <v>24.044944629334744</v>
      </c>
      <c r="F262" s="9">
        <v>20.192217740689035</v>
      </c>
      <c r="G262" s="10">
        <v>19.556583058939751</v>
      </c>
      <c r="H262" s="10">
        <v>20.827852422438319</v>
      </c>
      <c r="I262" s="11">
        <v>86.540881576468351</v>
      </c>
      <c r="J262" s="9">
        <v>3.1403591557538304</v>
      </c>
      <c r="K262" s="10">
        <v>2.7736502847957052</v>
      </c>
      <c r="L262" s="10">
        <v>3.5070680267119556</v>
      </c>
      <c r="M262" s="11">
        <v>13.459118423531645</v>
      </c>
    </row>
    <row r="263" spans="1:13" s="7" customFormat="1" x14ac:dyDescent="0.15">
      <c r="A263" s="140"/>
      <c r="B263" s="12">
        <v>70</v>
      </c>
      <c r="C263" s="13">
        <v>18.962637122567809</v>
      </c>
      <c r="D263" s="14">
        <v>18.323938168682631</v>
      </c>
      <c r="E263" s="14">
        <v>19.601336076452988</v>
      </c>
      <c r="F263" s="13">
        <v>15.828706161042234</v>
      </c>
      <c r="G263" s="14">
        <v>15.254692794948179</v>
      </c>
      <c r="H263" s="14">
        <v>16.402719527136288</v>
      </c>
      <c r="I263" s="15">
        <v>83.473126963992669</v>
      </c>
      <c r="J263" s="13">
        <v>3.1339309615255715</v>
      </c>
      <c r="K263" s="14">
        <v>2.7664203019313183</v>
      </c>
      <c r="L263" s="14">
        <v>3.5014416211198247</v>
      </c>
      <c r="M263" s="15">
        <v>16.526873036007309</v>
      </c>
    </row>
    <row r="264" spans="1:13" s="7" customFormat="1" x14ac:dyDescent="0.15">
      <c r="A264" s="140"/>
      <c r="B264" s="12">
        <v>75</v>
      </c>
      <c r="C264" s="13">
        <v>14.639540177460738</v>
      </c>
      <c r="D264" s="14">
        <v>14.10120841746312</v>
      </c>
      <c r="E264" s="14">
        <v>15.177871937458356</v>
      </c>
      <c r="F264" s="13">
        <v>11.519261089040421</v>
      </c>
      <c r="G264" s="14">
        <v>11.022427748982281</v>
      </c>
      <c r="H264" s="14">
        <v>12.016094429098562</v>
      </c>
      <c r="I264" s="15">
        <v>78.685948803061819</v>
      </c>
      <c r="J264" s="13">
        <v>3.1202790884203182</v>
      </c>
      <c r="K264" s="14">
        <v>2.7579947582585342</v>
      </c>
      <c r="L264" s="14">
        <v>3.4825634185821022</v>
      </c>
      <c r="M264" s="15">
        <v>21.314051196938195</v>
      </c>
    </row>
    <row r="265" spans="1:13" s="7" customFormat="1" x14ac:dyDescent="0.15">
      <c r="A265" s="140"/>
      <c r="B265" s="12">
        <v>80</v>
      </c>
      <c r="C265" s="13">
        <v>10.701291259125384</v>
      </c>
      <c r="D265" s="14">
        <v>10.298286962415888</v>
      </c>
      <c r="E265" s="14">
        <v>11.104295555834879</v>
      </c>
      <c r="F265" s="13">
        <v>7.4819602418759539</v>
      </c>
      <c r="G265" s="14">
        <v>7.0571582864434248</v>
      </c>
      <c r="H265" s="14">
        <v>7.906762197308483</v>
      </c>
      <c r="I265" s="15">
        <v>69.916424669740778</v>
      </c>
      <c r="J265" s="13">
        <v>3.2193310172494303</v>
      </c>
      <c r="K265" s="14">
        <v>2.8554380108003916</v>
      </c>
      <c r="L265" s="14">
        <v>3.5832240236984689</v>
      </c>
      <c r="M265" s="15">
        <v>30.083575330259222</v>
      </c>
    </row>
    <row r="266" spans="1:13" s="7" customFormat="1" x14ac:dyDescent="0.15">
      <c r="A266" s="132"/>
      <c r="B266" s="16">
        <v>85</v>
      </c>
      <c r="C266" s="17">
        <v>7.477221261460862</v>
      </c>
      <c r="D266" s="18">
        <v>6.6179697921183402</v>
      </c>
      <c r="E266" s="18">
        <v>8.3364727308033828</v>
      </c>
      <c r="F266" s="17">
        <v>4.390493084818532</v>
      </c>
      <c r="G266" s="18">
        <v>3.7782885768688832</v>
      </c>
      <c r="H266" s="18">
        <v>5.0026975927681807</v>
      </c>
      <c r="I266" s="19">
        <v>58.71824480369515</v>
      </c>
      <c r="J266" s="17">
        <v>3.0867281766423305</v>
      </c>
      <c r="K266" s="18">
        <v>2.5906853611816083</v>
      </c>
      <c r="L266" s="18">
        <v>3.5827709921030526</v>
      </c>
      <c r="M266" s="19">
        <v>41.28175519630485</v>
      </c>
    </row>
    <row r="267" spans="1:13" s="7" customFormat="1" x14ac:dyDescent="0.15">
      <c r="A267" s="131" t="s">
        <v>65</v>
      </c>
      <c r="B267" s="8">
        <v>65</v>
      </c>
      <c r="C267" s="9">
        <v>24.717873968453723</v>
      </c>
      <c r="D267" s="10">
        <v>24.000763320983328</v>
      </c>
      <c r="E267" s="10">
        <v>25.434984615924119</v>
      </c>
      <c r="F267" s="9">
        <v>21.587226512521944</v>
      </c>
      <c r="G267" s="10">
        <v>20.939234449523177</v>
      </c>
      <c r="H267" s="10">
        <v>22.235218575520712</v>
      </c>
      <c r="I267" s="11">
        <v>87.334479252029212</v>
      </c>
      <c r="J267" s="9">
        <v>3.1306474559317832</v>
      </c>
      <c r="K267" s="10">
        <v>2.7767863216320778</v>
      </c>
      <c r="L267" s="10">
        <v>3.4845085902314885</v>
      </c>
      <c r="M267" s="11">
        <v>12.665520747970815</v>
      </c>
    </row>
    <row r="268" spans="1:13" s="7" customFormat="1" x14ac:dyDescent="0.15">
      <c r="A268" s="140"/>
      <c r="B268" s="12">
        <v>70</v>
      </c>
      <c r="C268" s="13">
        <v>20.302733525459693</v>
      </c>
      <c r="D268" s="14">
        <v>19.655222386294401</v>
      </c>
      <c r="E268" s="14">
        <v>20.950244664624986</v>
      </c>
      <c r="F268" s="13">
        <v>17.117762651777479</v>
      </c>
      <c r="G268" s="14">
        <v>16.525481493306195</v>
      </c>
      <c r="H268" s="14">
        <v>17.710043810248763</v>
      </c>
      <c r="I268" s="15">
        <v>84.312600716114162</v>
      </c>
      <c r="J268" s="13">
        <v>3.1849708736822144</v>
      </c>
      <c r="K268" s="14">
        <v>2.8268670031854279</v>
      </c>
      <c r="L268" s="14">
        <v>3.5430747441790009</v>
      </c>
      <c r="M268" s="15">
        <v>15.687399283885842</v>
      </c>
    </row>
    <row r="269" spans="1:13" s="7" customFormat="1" x14ac:dyDescent="0.15">
      <c r="A269" s="140"/>
      <c r="B269" s="12">
        <v>75</v>
      </c>
      <c r="C269" s="13">
        <v>16.262787199866104</v>
      </c>
      <c r="D269" s="14">
        <v>15.754065443393939</v>
      </c>
      <c r="E269" s="14">
        <v>16.77150895633827</v>
      </c>
      <c r="F269" s="13">
        <v>13.016058704805374</v>
      </c>
      <c r="G269" s="14">
        <v>12.523054514842498</v>
      </c>
      <c r="H269" s="14">
        <v>13.509062894768251</v>
      </c>
      <c r="I269" s="15">
        <v>80.035842225818087</v>
      </c>
      <c r="J269" s="13">
        <v>3.2467284950607262</v>
      </c>
      <c r="K269" s="14">
        <v>2.8870858765648619</v>
      </c>
      <c r="L269" s="14">
        <v>3.6063711135565906</v>
      </c>
      <c r="M269" s="15">
        <v>19.964157774181892</v>
      </c>
    </row>
    <row r="270" spans="1:13" s="7" customFormat="1" x14ac:dyDescent="0.15">
      <c r="A270" s="140"/>
      <c r="B270" s="12">
        <v>80</v>
      </c>
      <c r="C270" s="13">
        <v>11.912859878621916</v>
      </c>
      <c r="D270" s="14">
        <v>11.49102770019995</v>
      </c>
      <c r="E270" s="14">
        <v>12.334692057043881</v>
      </c>
      <c r="F270" s="13">
        <v>8.7251068448406333</v>
      </c>
      <c r="G270" s="14">
        <v>8.286792537726031</v>
      </c>
      <c r="H270" s="14">
        <v>9.1634211519552355</v>
      </c>
      <c r="I270" s="15">
        <v>73.24107673337258</v>
      </c>
      <c r="J270" s="13">
        <v>3.1877530337812821</v>
      </c>
      <c r="K270" s="14">
        <v>2.835216506351784</v>
      </c>
      <c r="L270" s="14">
        <v>3.5402895612107801</v>
      </c>
      <c r="M270" s="15">
        <v>26.758923266627416</v>
      </c>
    </row>
    <row r="271" spans="1:13" s="7" customFormat="1" x14ac:dyDescent="0.15">
      <c r="A271" s="132"/>
      <c r="B271" s="16">
        <v>85</v>
      </c>
      <c r="C271" s="17">
        <v>8.8832201250390312</v>
      </c>
      <c r="D271" s="18">
        <v>7.8977278470185528</v>
      </c>
      <c r="E271" s="18">
        <v>9.8687124030595097</v>
      </c>
      <c r="F271" s="17">
        <v>5.7229949124145261</v>
      </c>
      <c r="G271" s="18">
        <v>4.997687230218971</v>
      </c>
      <c r="H271" s="18">
        <v>6.4483025946100812</v>
      </c>
      <c r="I271" s="19">
        <v>64.424778761061944</v>
      </c>
      <c r="J271" s="17">
        <v>3.1602252126245052</v>
      </c>
      <c r="K271" s="18">
        <v>2.6643565152770421</v>
      </c>
      <c r="L271" s="18">
        <v>3.6560939099719683</v>
      </c>
      <c r="M271" s="19">
        <v>35.575221238938056</v>
      </c>
    </row>
    <row r="272" spans="1:13" s="7" customFormat="1" x14ac:dyDescent="0.15">
      <c r="A272" s="131" t="s">
        <v>66</v>
      </c>
      <c r="B272" s="8">
        <v>65</v>
      </c>
      <c r="C272" s="9">
        <v>24.257601104599512</v>
      </c>
      <c r="D272" s="10">
        <v>23.609463776618188</v>
      </c>
      <c r="E272" s="10">
        <v>24.905738432580836</v>
      </c>
      <c r="F272" s="9">
        <v>21.137795686678668</v>
      </c>
      <c r="G272" s="10">
        <v>20.543680179117171</v>
      </c>
      <c r="H272" s="10">
        <v>21.731911194240165</v>
      </c>
      <c r="I272" s="11">
        <v>87.138854314290398</v>
      </c>
      <c r="J272" s="9">
        <v>3.1198054179208441</v>
      </c>
      <c r="K272" s="10">
        <v>2.7512701931901042</v>
      </c>
      <c r="L272" s="10">
        <v>3.4883406426515839</v>
      </c>
      <c r="M272" s="11">
        <v>12.8611456857096</v>
      </c>
    </row>
    <row r="273" spans="1:13" s="7" customFormat="1" x14ac:dyDescent="0.15">
      <c r="A273" s="140"/>
      <c r="B273" s="12">
        <v>70</v>
      </c>
      <c r="C273" s="13">
        <v>19.621980734995311</v>
      </c>
      <c r="D273" s="14">
        <v>19.014071679760917</v>
      </c>
      <c r="E273" s="14">
        <v>20.229889790229706</v>
      </c>
      <c r="F273" s="13">
        <v>16.469246145358092</v>
      </c>
      <c r="G273" s="14">
        <v>15.906441007838843</v>
      </c>
      <c r="H273" s="14">
        <v>17.03205128287734</v>
      </c>
      <c r="I273" s="15">
        <v>83.932638441467859</v>
      </c>
      <c r="J273" s="13">
        <v>3.1527345896372196</v>
      </c>
      <c r="K273" s="14">
        <v>2.7807783414924359</v>
      </c>
      <c r="L273" s="14">
        <v>3.5246908377820034</v>
      </c>
      <c r="M273" s="15">
        <v>16.067361558532141</v>
      </c>
    </row>
    <row r="274" spans="1:13" s="7" customFormat="1" x14ac:dyDescent="0.15">
      <c r="A274" s="140"/>
      <c r="B274" s="12">
        <v>75</v>
      </c>
      <c r="C274" s="13">
        <v>15.252472586888818</v>
      </c>
      <c r="D274" s="14">
        <v>14.706034504143149</v>
      </c>
      <c r="E274" s="14">
        <v>15.798910669634486</v>
      </c>
      <c r="F274" s="13">
        <v>12.113942813026066</v>
      </c>
      <c r="G274" s="14">
        <v>11.595654575007176</v>
      </c>
      <c r="H274" s="14">
        <v>12.632231051044956</v>
      </c>
      <c r="I274" s="15">
        <v>79.422813212851366</v>
      </c>
      <c r="J274" s="13">
        <v>3.13852977386275</v>
      </c>
      <c r="K274" s="14">
        <v>2.7648649852366756</v>
      </c>
      <c r="L274" s="14">
        <v>3.5121945624888244</v>
      </c>
      <c r="M274" s="15">
        <v>20.577186787148612</v>
      </c>
    </row>
    <row r="275" spans="1:13" s="7" customFormat="1" x14ac:dyDescent="0.15">
      <c r="A275" s="140"/>
      <c r="B275" s="12">
        <v>80</v>
      </c>
      <c r="C275" s="13">
        <v>11.243693668682344</v>
      </c>
      <c r="D275" s="14">
        <v>10.799933965955031</v>
      </c>
      <c r="E275" s="14">
        <v>11.687453371409656</v>
      </c>
      <c r="F275" s="13">
        <v>8.1495899350247942</v>
      </c>
      <c r="G275" s="14">
        <v>7.6916507460831305</v>
      </c>
      <c r="H275" s="14">
        <v>8.607529123966458</v>
      </c>
      <c r="I275" s="15">
        <v>72.481429814512637</v>
      </c>
      <c r="J275" s="13">
        <v>3.0941037336575494</v>
      </c>
      <c r="K275" s="14">
        <v>2.7221715392239854</v>
      </c>
      <c r="L275" s="14">
        <v>3.4660359280911135</v>
      </c>
      <c r="M275" s="15">
        <v>27.518570185487363</v>
      </c>
    </row>
    <row r="276" spans="1:13" s="7" customFormat="1" x14ac:dyDescent="0.15">
      <c r="A276" s="132"/>
      <c r="B276" s="16">
        <v>85</v>
      </c>
      <c r="C276" s="17">
        <v>8.1515338666978394</v>
      </c>
      <c r="D276" s="18">
        <v>7.1954581282506425</v>
      </c>
      <c r="E276" s="18">
        <v>9.1076096051450364</v>
      </c>
      <c r="F276" s="17">
        <v>5.1475748689133125</v>
      </c>
      <c r="G276" s="18">
        <v>4.446739295279742</v>
      </c>
      <c r="H276" s="18">
        <v>5.848410442546883</v>
      </c>
      <c r="I276" s="19">
        <v>63.148542999289269</v>
      </c>
      <c r="J276" s="17">
        <v>3.0039589977845274</v>
      </c>
      <c r="K276" s="18">
        <v>2.5031657444782733</v>
      </c>
      <c r="L276" s="18">
        <v>3.5047522510907814</v>
      </c>
      <c r="M276" s="19">
        <v>36.851457000710738</v>
      </c>
    </row>
    <row r="277" spans="1:13" s="7" customFormat="1" x14ac:dyDescent="0.15">
      <c r="A277" s="131" t="s">
        <v>63</v>
      </c>
      <c r="B277" s="8">
        <v>65</v>
      </c>
      <c r="C277" s="9">
        <v>24.525699504574174</v>
      </c>
      <c r="D277" s="10">
        <v>23.848340620158535</v>
      </c>
      <c r="E277" s="10">
        <v>25.203058388989813</v>
      </c>
      <c r="F277" s="9">
        <v>20.148736112588967</v>
      </c>
      <c r="G277" s="10">
        <v>19.553035254475514</v>
      </c>
      <c r="H277" s="10">
        <v>20.74443697070242</v>
      </c>
      <c r="I277" s="11">
        <v>82.153563484829945</v>
      </c>
      <c r="J277" s="9">
        <v>4.3769633919852096</v>
      </c>
      <c r="K277" s="10">
        <v>3.9596803111981891</v>
      </c>
      <c r="L277" s="10">
        <v>4.7942464727722305</v>
      </c>
      <c r="M277" s="11">
        <v>17.846436515170065</v>
      </c>
    </row>
    <row r="278" spans="1:13" s="7" customFormat="1" x14ac:dyDescent="0.15">
      <c r="A278" s="140"/>
      <c r="B278" s="12">
        <v>70</v>
      </c>
      <c r="C278" s="13">
        <v>19.950252965257981</v>
      </c>
      <c r="D278" s="14">
        <v>19.319073872775181</v>
      </c>
      <c r="E278" s="14">
        <v>20.581432057740781</v>
      </c>
      <c r="F278" s="13">
        <v>15.589113737369221</v>
      </c>
      <c r="G278" s="14">
        <v>15.028291008459325</v>
      </c>
      <c r="H278" s="14">
        <v>16.149936466279115</v>
      </c>
      <c r="I278" s="15">
        <v>78.139930177911083</v>
      </c>
      <c r="J278" s="13">
        <v>4.3611392278887591</v>
      </c>
      <c r="K278" s="14">
        <v>3.943901420427387</v>
      </c>
      <c r="L278" s="14">
        <v>4.7783770353501316</v>
      </c>
      <c r="M278" s="15">
        <v>21.860069822088914</v>
      </c>
    </row>
    <row r="279" spans="1:13" s="7" customFormat="1" x14ac:dyDescent="0.15">
      <c r="A279" s="140"/>
      <c r="B279" s="12">
        <v>75</v>
      </c>
      <c r="C279" s="13">
        <v>15.92779071103176</v>
      </c>
      <c r="D279" s="14">
        <v>15.409633823038039</v>
      </c>
      <c r="E279" s="14">
        <v>16.44594759902548</v>
      </c>
      <c r="F279" s="13">
        <v>11.492965404631889</v>
      </c>
      <c r="G279" s="14">
        <v>11.000571229937982</v>
      </c>
      <c r="H279" s="14">
        <v>11.985359579325795</v>
      </c>
      <c r="I279" s="15">
        <v>72.156682700958257</v>
      </c>
      <c r="J279" s="13">
        <v>4.4348253063998735</v>
      </c>
      <c r="K279" s="14">
        <v>4.0168482367238285</v>
      </c>
      <c r="L279" s="14">
        <v>4.8528023760759185</v>
      </c>
      <c r="M279" s="15">
        <v>27.843317299041765</v>
      </c>
    </row>
    <row r="280" spans="1:13" s="7" customFormat="1" x14ac:dyDescent="0.15">
      <c r="A280" s="140"/>
      <c r="B280" s="12">
        <v>80</v>
      </c>
      <c r="C280" s="13">
        <v>11.882266770501564</v>
      </c>
      <c r="D280" s="14">
        <v>11.491897026024461</v>
      </c>
      <c r="E280" s="14">
        <v>12.272636514978668</v>
      </c>
      <c r="F280" s="13">
        <v>7.5115879144625719</v>
      </c>
      <c r="G280" s="14">
        <v>7.0803604144047068</v>
      </c>
      <c r="H280" s="14">
        <v>7.942815414520437</v>
      </c>
      <c r="I280" s="15">
        <v>63.216792380983541</v>
      </c>
      <c r="J280" s="13">
        <v>4.3706788560389933</v>
      </c>
      <c r="K280" s="14">
        <v>3.9656614972451631</v>
      </c>
      <c r="L280" s="14">
        <v>4.7756962148328235</v>
      </c>
      <c r="M280" s="15">
        <v>36.783207619016466</v>
      </c>
    </row>
    <row r="281" spans="1:13" s="7" customFormat="1" x14ac:dyDescent="0.15">
      <c r="A281" s="132"/>
      <c r="B281" s="16">
        <v>85</v>
      </c>
      <c r="C281" s="17">
        <v>8.545395727383843</v>
      </c>
      <c r="D281" s="18">
        <v>7.5399002311273788</v>
      </c>
      <c r="E281" s="18">
        <v>9.5508912236403063</v>
      </c>
      <c r="F281" s="17">
        <v>4.2949514983986514</v>
      </c>
      <c r="G281" s="18">
        <v>3.6613116256384846</v>
      </c>
      <c r="H281" s="18">
        <v>4.9285913711588183</v>
      </c>
      <c r="I281" s="19">
        <v>50.260416666666686</v>
      </c>
      <c r="J281" s="17">
        <v>4.2504442289851925</v>
      </c>
      <c r="K281" s="18">
        <v>3.6209732185555192</v>
      </c>
      <c r="L281" s="18">
        <v>4.8799152394148653</v>
      </c>
      <c r="M281" s="19">
        <v>49.739583333333329</v>
      </c>
    </row>
    <row r="282" spans="1:13" s="7" customFormat="1" x14ac:dyDescent="0.15"/>
  </sheetData>
  <mergeCells count="65">
    <mergeCell ref="A277:A281"/>
    <mergeCell ref="A247:A251"/>
    <mergeCell ref="A252:A256"/>
    <mergeCell ref="A257:A261"/>
    <mergeCell ref="A262:A266"/>
    <mergeCell ref="A267:A271"/>
    <mergeCell ref="A272:A276"/>
    <mergeCell ref="A242:A24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182:A18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22:A12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62:A66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J3:M3"/>
    <mergeCell ref="B4:M4"/>
    <mergeCell ref="A5:A6"/>
    <mergeCell ref="B5:B6"/>
    <mergeCell ref="C5:E5"/>
    <mergeCell ref="F5:I5"/>
    <mergeCell ref="J5:M5"/>
    <mergeCell ref="D6:E6"/>
    <mergeCell ref="G6:H6"/>
    <mergeCell ref="K6:L6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3" manualBreakCount="3">
    <brk id="81" max="16383" man="1"/>
    <brk id="166" max="16383" man="1"/>
    <brk id="2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60" zoomScaleNormal="100" workbookViewId="0">
      <pane xSplit="1" ySplit="6" topLeftCell="B23" activePane="bottomRight" state="frozen"/>
      <selection activeCell="H7" sqref="H7"/>
      <selection pane="topRight" activeCell="H7" sqref="H7"/>
      <selection pane="bottomLeft" activeCell="H7" sqref="H7"/>
      <selection pane="bottomRight" activeCell="U46" sqref="U46"/>
    </sheetView>
  </sheetViews>
  <sheetFormatPr defaultRowHeight="18.75" x14ac:dyDescent="0.4"/>
  <cols>
    <col min="1" max="1" width="9" style="39"/>
    <col min="2" max="7" width="6.25" style="39" customWidth="1"/>
    <col min="8" max="8" width="5.875" style="39" bestFit="1" customWidth="1"/>
    <col min="9" max="9" width="3.125" style="40" bestFit="1" customWidth="1"/>
    <col min="10" max="15" width="6.25" style="39" customWidth="1"/>
    <col min="16" max="16" width="5.875" style="39" bestFit="1" customWidth="1"/>
    <col min="17" max="17" width="3.125" style="40" bestFit="1" customWidth="1"/>
    <col min="18" max="23" width="6.25" style="39" customWidth="1"/>
    <col min="24" max="24" width="5.875" style="39" bestFit="1" customWidth="1"/>
    <col min="25" max="25" width="3.125" style="40" customWidth="1"/>
    <col min="26" max="16384" width="9" style="39"/>
  </cols>
  <sheetData>
    <row r="1" spans="1:25" ht="22.5" customHeight="1" x14ac:dyDescent="0.5">
      <c r="A1" s="38" t="s">
        <v>140</v>
      </c>
    </row>
    <row r="3" spans="1:25" ht="18.75" customHeight="1" x14ac:dyDescent="0.4">
      <c r="A3" s="41"/>
      <c r="B3" s="42"/>
      <c r="D3" s="42"/>
      <c r="E3" s="42"/>
      <c r="F3" s="42"/>
      <c r="G3" s="42"/>
      <c r="H3" s="42"/>
      <c r="I3" s="43"/>
      <c r="J3" s="42"/>
      <c r="K3" s="42"/>
      <c r="L3" s="42"/>
      <c r="M3" s="42"/>
      <c r="N3" s="42"/>
      <c r="O3" s="42"/>
      <c r="P3" s="42"/>
      <c r="Q3" s="44"/>
      <c r="R3" s="141" t="s">
        <v>144</v>
      </c>
      <c r="S3" s="141"/>
      <c r="T3" s="141"/>
      <c r="U3" s="141"/>
      <c r="V3" s="141"/>
      <c r="W3" s="141"/>
      <c r="X3" s="141"/>
      <c r="Y3" s="141"/>
    </row>
    <row r="4" spans="1:25" ht="18.75" customHeight="1" x14ac:dyDescent="0.4">
      <c r="A4" s="45"/>
      <c r="B4" s="142" t="s">
        <v>4</v>
      </c>
      <c r="C4" s="143"/>
      <c r="D4" s="143"/>
      <c r="E4" s="143"/>
      <c r="F4" s="143"/>
      <c r="G4" s="143"/>
      <c r="H4" s="143"/>
      <c r="I4" s="144"/>
      <c r="J4" s="142" t="s">
        <v>5</v>
      </c>
      <c r="K4" s="143"/>
      <c r="L4" s="143"/>
      <c r="M4" s="143"/>
      <c r="N4" s="143"/>
      <c r="O4" s="143"/>
      <c r="P4" s="143"/>
      <c r="Q4" s="144"/>
      <c r="R4" s="142" t="s">
        <v>6</v>
      </c>
      <c r="S4" s="143"/>
      <c r="T4" s="143"/>
      <c r="U4" s="143"/>
      <c r="V4" s="143"/>
      <c r="W4" s="143"/>
      <c r="X4" s="143"/>
      <c r="Y4" s="144"/>
    </row>
    <row r="5" spans="1:25" ht="26.25" customHeight="1" x14ac:dyDescent="0.4">
      <c r="A5" s="46"/>
      <c r="B5" s="135" t="s">
        <v>67</v>
      </c>
      <c r="C5" s="136"/>
      <c r="D5" s="137"/>
      <c r="E5" s="135" t="s">
        <v>139</v>
      </c>
      <c r="F5" s="136"/>
      <c r="G5" s="137"/>
      <c r="H5" s="145" t="s">
        <v>138</v>
      </c>
      <c r="I5" s="145"/>
      <c r="J5" s="135" t="s">
        <v>67</v>
      </c>
      <c r="K5" s="136"/>
      <c r="L5" s="137"/>
      <c r="M5" s="135" t="s">
        <v>139</v>
      </c>
      <c r="N5" s="136"/>
      <c r="O5" s="137"/>
      <c r="P5" s="145" t="s">
        <v>138</v>
      </c>
      <c r="Q5" s="145"/>
      <c r="R5" s="135" t="s">
        <v>67</v>
      </c>
      <c r="S5" s="136"/>
      <c r="T5" s="137"/>
      <c r="U5" s="135" t="s">
        <v>139</v>
      </c>
      <c r="V5" s="136"/>
      <c r="W5" s="137"/>
      <c r="X5" s="145" t="s">
        <v>138</v>
      </c>
      <c r="Y5" s="145"/>
    </row>
    <row r="6" spans="1:25" s="48" customFormat="1" ht="18.75" customHeight="1" x14ac:dyDescent="0.35">
      <c r="A6" s="47"/>
      <c r="B6" s="37" t="s">
        <v>7</v>
      </c>
      <c r="C6" s="138" t="s">
        <v>8</v>
      </c>
      <c r="D6" s="139"/>
      <c r="E6" s="37" t="s">
        <v>7</v>
      </c>
      <c r="F6" s="138" t="s">
        <v>8</v>
      </c>
      <c r="G6" s="139"/>
      <c r="H6" s="135" t="s">
        <v>68</v>
      </c>
      <c r="I6" s="137"/>
      <c r="J6" s="37" t="s">
        <v>7</v>
      </c>
      <c r="K6" s="138" t="s">
        <v>8</v>
      </c>
      <c r="L6" s="139"/>
      <c r="M6" s="37" t="s">
        <v>7</v>
      </c>
      <c r="N6" s="138" t="s">
        <v>8</v>
      </c>
      <c r="O6" s="139"/>
      <c r="P6" s="135" t="s">
        <v>68</v>
      </c>
      <c r="Q6" s="137"/>
      <c r="R6" s="37" t="s">
        <v>7</v>
      </c>
      <c r="S6" s="138" t="s">
        <v>8</v>
      </c>
      <c r="T6" s="139"/>
      <c r="U6" s="37" t="s">
        <v>7</v>
      </c>
      <c r="V6" s="138" t="s">
        <v>8</v>
      </c>
      <c r="W6" s="139"/>
      <c r="X6" s="135" t="s">
        <v>68</v>
      </c>
      <c r="Y6" s="137"/>
    </row>
    <row r="7" spans="1:25" ht="18.75" customHeight="1" x14ac:dyDescent="0.4">
      <c r="A7" s="49" t="s">
        <v>69</v>
      </c>
      <c r="B7" s="50">
        <v>18.652401199749136</v>
      </c>
      <c r="C7" s="51">
        <v>18.61586740431876</v>
      </c>
      <c r="D7" s="51">
        <v>18.688934995179512</v>
      </c>
      <c r="E7" s="50">
        <f>INDEX('1-①28年男'!$A$7:$L$281,MATCH('65歳男（推移）'!$A7,'1-①28年男'!$A$7:$A$281,0),COLUMN(E7)-2)</f>
        <v>19.399053935494869</v>
      </c>
      <c r="F7" s="51">
        <f>INDEX('1-①28年男'!$A$7:$L$281,MATCH('65歳男（推移）'!$A7,'1-①28年男'!$A$7:$A$281,0),COLUMN(F7)-2)</f>
        <v>19.364871744315568</v>
      </c>
      <c r="G7" s="51">
        <f>INDEX('1-①28年男'!$A$7:$L$281,MATCH('65歳男（推移）'!$A7,'1-①28年男'!$A$7:$A$281,0),COLUMN(G7)-2)</f>
        <v>19.433236126674171</v>
      </c>
      <c r="H7" s="52">
        <f t="shared" ref="H7:H61" si="0">E7-B7</f>
        <v>0.74665273574573376</v>
      </c>
      <c r="I7" s="53" t="str">
        <f t="shared" ref="I7:I38" si="1">IF(AND(D7&gt;F7,C7&lt;G7),"","☆")</f>
        <v>☆</v>
      </c>
      <c r="J7" s="50">
        <v>17.164616210192843</v>
      </c>
      <c r="K7" s="51">
        <v>17.129852639380687</v>
      </c>
      <c r="L7" s="51">
        <v>17.199379781005</v>
      </c>
      <c r="M7" s="50">
        <f>INDEX('1-①28年男'!$A$7:$L$281,MATCH('65歳男（推移）'!$A7,'1-①28年男'!$A$7:$A$281,0),COLUMN(M7)-7)</f>
        <v>17.798669709170134</v>
      </c>
      <c r="N7" s="51">
        <f>INDEX('1-①28年男'!$A$7:$L$281,MATCH('65歳男（推移）'!$A7,'1-①28年男'!$A$7:$A$281,0),COLUMN(N7)-7)</f>
        <v>17.766095221240171</v>
      </c>
      <c r="O7" s="51">
        <f>INDEX('1-①28年男'!$A$7:$L$281,MATCH('65歳男（推移）'!$A7,'1-①28年男'!$A$7:$A$281,0),COLUMN(O7)-7)</f>
        <v>17.831244197100098</v>
      </c>
      <c r="P7" s="52">
        <f t="shared" ref="P7:P61" si="2">M7-J7</f>
        <v>0.63405349897729124</v>
      </c>
      <c r="Q7" s="53" t="str">
        <f t="shared" ref="Q7:Q38" si="3">IF(AND(L7&gt;N7,K7&lt;O7),"","☆")</f>
        <v>☆</v>
      </c>
      <c r="R7" s="50">
        <v>1.48778498955629</v>
      </c>
      <c r="S7" s="51">
        <v>1.4716245944872912</v>
      </c>
      <c r="T7" s="51">
        <v>1.5039453846252888</v>
      </c>
      <c r="U7" s="50">
        <f>INDEX('1-①28年男'!$A$7:$L$281,MATCH('65歳男（推移）'!$A7,'1-①28年男'!$A$7:$A$281,0),COLUMN(U7)-11)</f>
        <v>1.6003842263247308</v>
      </c>
      <c r="V7" s="51">
        <f>INDEX('1-①28年男'!$A$7:$L$281,MATCH('65歳男（推移）'!$A7,'1-①28年男'!$A$7:$A$281,0),COLUMN(V7)-11)</f>
        <v>1.5852812378176995</v>
      </c>
      <c r="W7" s="51">
        <f>INDEX('1-①28年男'!$A$7:$L$281,MATCH('65歳男（推移）'!$A7,'1-①28年男'!$A$7:$A$281,0),COLUMN(W7)-11)</f>
        <v>1.6154872148317621</v>
      </c>
      <c r="X7" s="54">
        <f t="shared" ref="X7:X61" si="4">U7-R7</f>
        <v>0.11259923676844075</v>
      </c>
      <c r="Y7" s="53" t="str">
        <f t="shared" ref="Y7:Y38" si="5">IF(AND(T7&gt;V7,S7&lt;W7),"","☆")</f>
        <v>☆</v>
      </c>
    </row>
    <row r="8" spans="1:25" ht="18.75" customHeight="1" x14ac:dyDescent="0.4">
      <c r="A8" s="55" t="s">
        <v>70</v>
      </c>
      <c r="B8" s="56">
        <v>18.591344780956788</v>
      </c>
      <c r="C8" s="57">
        <v>18.497185762153659</v>
      </c>
      <c r="D8" s="57">
        <v>18.685503799759918</v>
      </c>
      <c r="E8" s="56">
        <f>INDEX('1-①28年男'!$A$7:$L$281,MATCH('65歳男（推移）'!$A8,'1-①28年男'!$A$7:$A$281,0),COLUMN(E8)-2)</f>
        <v>19.383962612808833</v>
      </c>
      <c r="F8" s="57">
        <f>INDEX('1-①28年男'!$A$7:$L$281,MATCH('65歳男（推移）'!$A8,'1-①28年男'!$A$7:$A$281,0),COLUMN(F8)-2)</f>
        <v>19.295345807221651</v>
      </c>
      <c r="G8" s="57">
        <f>INDEX('1-①28年男'!$A$7:$L$281,MATCH('65歳男（推移）'!$A8,'1-①28年男'!$A$7:$A$281,0),COLUMN(G8)-2)</f>
        <v>19.472579418396016</v>
      </c>
      <c r="H8" s="58">
        <f t="shared" si="0"/>
        <v>0.79261783185204493</v>
      </c>
      <c r="I8" s="59" t="str">
        <f t="shared" si="1"/>
        <v>☆</v>
      </c>
      <c r="J8" s="56">
        <v>17.067183898305657</v>
      </c>
      <c r="K8" s="57">
        <v>16.976911025465629</v>
      </c>
      <c r="L8" s="57">
        <v>17.157456771145686</v>
      </c>
      <c r="M8" s="56">
        <f>INDEX('1-①28年男'!$A$7:$L$281,MATCH('65歳男（推移）'!$A8,'1-①28年男'!$A$7:$A$281,0),COLUMN(M8)-7)</f>
        <v>17.733124577587645</v>
      </c>
      <c r="N8" s="57">
        <f>INDEX('1-①28年男'!$A$7:$L$281,MATCH('65歳男（推移）'!$A8,'1-①28年男'!$A$7:$A$281,0),COLUMN(N8)-7)</f>
        <v>17.648173296339891</v>
      </c>
      <c r="O8" s="57">
        <f>INDEX('1-①28年男'!$A$7:$L$281,MATCH('65歳男（推移）'!$A8,'1-①28年男'!$A$7:$A$281,0),COLUMN(O8)-7)</f>
        <v>17.8180758588354</v>
      </c>
      <c r="P8" s="58">
        <f t="shared" si="2"/>
        <v>0.66594067928198797</v>
      </c>
      <c r="Q8" s="59" t="str">
        <f t="shared" si="3"/>
        <v>☆</v>
      </c>
      <c r="R8" s="56">
        <v>1.5241608826511297</v>
      </c>
      <c r="S8" s="57">
        <v>1.480268128339953</v>
      </c>
      <c r="T8" s="57">
        <v>1.5680536369623064</v>
      </c>
      <c r="U8" s="56">
        <f>INDEX('1-①28年男'!$A$7:$L$281,MATCH('65歳男（推移）'!$A8,'1-①28年男'!$A$7:$A$281,0),COLUMN(U8)-11)</f>
        <v>1.6508380352211933</v>
      </c>
      <c r="V8" s="57">
        <f>INDEX('1-①28年男'!$A$7:$L$281,MATCH('65歳男（推移）'!$A8,'1-①28年男'!$A$7:$A$281,0),COLUMN(V8)-11)</f>
        <v>1.6104632289754996</v>
      </c>
      <c r="W8" s="57">
        <f>INDEX('1-①28年男'!$A$7:$L$281,MATCH('65歳男（推移）'!$A8,'1-①28年男'!$A$7:$A$281,0),COLUMN(W8)-11)</f>
        <v>1.691212841466887</v>
      </c>
      <c r="X8" s="60">
        <f t="shared" si="4"/>
        <v>0.12667715257006362</v>
      </c>
      <c r="Y8" s="59" t="str">
        <f t="shared" si="5"/>
        <v>☆</v>
      </c>
    </row>
    <row r="9" spans="1:25" ht="18.75" customHeight="1" x14ac:dyDescent="0.4">
      <c r="A9" s="55" t="s">
        <v>71</v>
      </c>
      <c r="B9" s="56">
        <v>17.3783837188437</v>
      </c>
      <c r="C9" s="57">
        <v>17.074364670682854</v>
      </c>
      <c r="D9" s="57">
        <v>17.682402767004547</v>
      </c>
      <c r="E9" s="56">
        <f>INDEX('1-①28年男'!$A$7:$L$281,MATCH('65歳男（推移）'!$A9,'1-①28年男'!$A$7:$A$281,0),COLUMN(E9)-2)</f>
        <v>18.27694626800697</v>
      </c>
      <c r="F9" s="57">
        <f>INDEX('1-①28年男'!$A$7:$L$281,MATCH('65歳男（推移）'!$A9,'1-①28年男'!$A$7:$A$281,0),COLUMN(F9)-2)</f>
        <v>17.978005403570016</v>
      </c>
      <c r="G9" s="57">
        <f>INDEX('1-①28年男'!$A$7:$L$281,MATCH('65歳男（推移）'!$A9,'1-①28年男'!$A$7:$A$281,0),COLUMN(G9)-2)</f>
        <v>18.575887132443924</v>
      </c>
      <c r="H9" s="58">
        <f t="shared" si="0"/>
        <v>0.89856254916326961</v>
      </c>
      <c r="I9" s="59" t="str">
        <f t="shared" si="1"/>
        <v>☆</v>
      </c>
      <c r="J9" s="56">
        <v>16.129640385961704</v>
      </c>
      <c r="K9" s="57">
        <v>15.844614976985453</v>
      </c>
      <c r="L9" s="57">
        <v>16.414665794937953</v>
      </c>
      <c r="M9" s="56">
        <f>INDEX('1-①28年男'!$A$7:$L$281,MATCH('65歳男（推移）'!$A9,'1-①28年男'!$A$7:$A$281,0),COLUMN(M9)-7)</f>
        <v>16.919683876898873</v>
      </c>
      <c r="N9" s="57">
        <f>INDEX('1-①28年男'!$A$7:$L$281,MATCH('65歳男（推移）'!$A9,'1-①28年男'!$A$7:$A$281,0),COLUMN(N9)-7)</f>
        <v>16.640318373094466</v>
      </c>
      <c r="O9" s="57">
        <f>INDEX('1-①28年男'!$A$7:$L$281,MATCH('65歳男（推移）'!$A9,'1-①28年男'!$A$7:$A$281,0),COLUMN(O9)-7)</f>
        <v>17.199049380703279</v>
      </c>
      <c r="P9" s="58">
        <f t="shared" si="2"/>
        <v>0.79004349093716897</v>
      </c>
      <c r="Q9" s="59" t="str">
        <f t="shared" si="3"/>
        <v>☆</v>
      </c>
      <c r="R9" s="56">
        <v>1.2487433328819961</v>
      </c>
      <c r="S9" s="57">
        <v>1.1435739343034785</v>
      </c>
      <c r="T9" s="57">
        <v>1.3539127314605137</v>
      </c>
      <c r="U9" s="56">
        <f>INDEX('1-①28年男'!$A$7:$L$281,MATCH('65歳男（推移）'!$A9,'1-①28年男'!$A$7:$A$281,0),COLUMN(U9)-11)</f>
        <v>1.3572623911080972</v>
      </c>
      <c r="V9" s="57">
        <f>INDEX('1-①28年男'!$A$7:$L$281,MATCH('65歳男（推移）'!$A9,'1-①28年男'!$A$7:$A$281,0),COLUMN(V9)-11)</f>
        <v>1.2496622537431721</v>
      </c>
      <c r="W9" s="57">
        <f>INDEX('1-①28年男'!$A$7:$L$281,MATCH('65歳男（推移）'!$A9,'1-①28年男'!$A$7:$A$281,0),COLUMN(W9)-11)</f>
        <v>1.4648625284730223</v>
      </c>
      <c r="X9" s="60">
        <f t="shared" si="4"/>
        <v>0.10851905822610108</v>
      </c>
      <c r="Y9" s="59" t="str">
        <f t="shared" si="5"/>
        <v/>
      </c>
    </row>
    <row r="10" spans="1:25" ht="18.75" customHeight="1" x14ac:dyDescent="0.4">
      <c r="A10" s="55" t="s">
        <v>72</v>
      </c>
      <c r="B10" s="56">
        <v>18.530508450480255</v>
      </c>
      <c r="C10" s="57">
        <v>18.379003961927253</v>
      </c>
      <c r="D10" s="57">
        <v>18.682012939033257</v>
      </c>
      <c r="E10" s="56">
        <f>INDEX('1-①28年男'!$A$7:$L$281,MATCH('65歳男（推移）'!$A10,'1-①28年男'!$A$7:$A$281,0),COLUMN(E10)-2)</f>
        <v>19.179115257365716</v>
      </c>
      <c r="F10" s="57">
        <f>INDEX('1-①28年男'!$A$7:$L$281,MATCH('65歳男（推移）'!$A10,'1-①28年男'!$A$7:$A$281,0),COLUMN(F10)-2)</f>
        <v>19.038178988159547</v>
      </c>
      <c r="G10" s="57">
        <f>INDEX('1-①28年男'!$A$7:$L$281,MATCH('65歳男（推移）'!$A10,'1-①28年男'!$A$7:$A$281,0),COLUMN(G10)-2)</f>
        <v>19.320051526571884</v>
      </c>
      <c r="H10" s="58">
        <f t="shared" si="0"/>
        <v>0.64860680688546068</v>
      </c>
      <c r="I10" s="59" t="str">
        <f t="shared" si="1"/>
        <v>☆</v>
      </c>
      <c r="J10" s="56">
        <v>16.869759129776654</v>
      </c>
      <c r="K10" s="57">
        <v>16.727104222007995</v>
      </c>
      <c r="L10" s="57">
        <v>17.012414037545312</v>
      </c>
      <c r="M10" s="56">
        <f>INDEX('1-①28年男'!$A$7:$L$281,MATCH('65歳男（推移）'!$A10,'1-①28年男'!$A$7:$A$281,0),COLUMN(M10)-7)</f>
        <v>17.425806688815783</v>
      </c>
      <c r="N10" s="57">
        <f>INDEX('1-①28年男'!$A$7:$L$281,MATCH('65歳男（推移）'!$A10,'1-①28年男'!$A$7:$A$281,0),COLUMN(N10)-7)</f>
        <v>17.292429405413866</v>
      </c>
      <c r="O10" s="57">
        <f>INDEX('1-①28年男'!$A$7:$L$281,MATCH('65歳男（推移）'!$A10,'1-①28年男'!$A$7:$A$281,0),COLUMN(O10)-7)</f>
        <v>17.559183972217699</v>
      </c>
      <c r="P10" s="58">
        <f t="shared" si="2"/>
        <v>0.55604755903912917</v>
      </c>
      <c r="Q10" s="59" t="str">
        <f t="shared" si="3"/>
        <v>☆</v>
      </c>
      <c r="R10" s="56">
        <v>1.6607493207036006</v>
      </c>
      <c r="S10" s="57">
        <v>1.5902345909831428</v>
      </c>
      <c r="T10" s="57">
        <v>1.7312640504240584</v>
      </c>
      <c r="U10" s="56">
        <f>INDEX('1-①28年男'!$A$7:$L$281,MATCH('65歳男（推移）'!$A10,'1-①28年男'!$A$7:$A$281,0),COLUMN(U10)-11)</f>
        <v>1.7533085685499334</v>
      </c>
      <c r="V10" s="57">
        <f>INDEX('1-①28年男'!$A$7:$L$281,MATCH('65歳男（推移）'!$A10,'1-①28年男'!$A$7:$A$281,0),COLUMN(V10)-11)</f>
        <v>1.6881508050319893</v>
      </c>
      <c r="W10" s="57">
        <f>INDEX('1-①28年男'!$A$7:$L$281,MATCH('65歳男（推移）'!$A10,'1-①28年男'!$A$7:$A$281,0),COLUMN(W10)-11)</f>
        <v>1.8184663320678776</v>
      </c>
      <c r="X10" s="60">
        <f t="shared" si="4"/>
        <v>9.2559247846332848E-2</v>
      </c>
      <c r="Y10" s="59" t="str">
        <f t="shared" si="5"/>
        <v/>
      </c>
    </row>
    <row r="11" spans="1:25" ht="18.75" customHeight="1" x14ac:dyDescent="0.4">
      <c r="A11" s="55" t="s">
        <v>73</v>
      </c>
      <c r="B11" s="56">
        <v>18.835478670515634</v>
      </c>
      <c r="C11" s="57">
        <v>18.714588736441161</v>
      </c>
      <c r="D11" s="57">
        <v>18.956368604590107</v>
      </c>
      <c r="E11" s="56">
        <f>INDEX('1-①28年男'!$A$7:$L$281,MATCH('65歳男（推移）'!$A11,'1-①28年男'!$A$7:$A$281,0),COLUMN(E11)-2)</f>
        <v>19.757749808987825</v>
      </c>
      <c r="F11" s="57">
        <f>INDEX('1-①28年男'!$A$7:$L$281,MATCH('65歳男（推移）'!$A11,'1-①28年男'!$A$7:$A$281,0),COLUMN(F11)-2)</f>
        <v>19.641896736565005</v>
      </c>
      <c r="G11" s="57">
        <f>INDEX('1-①28年男'!$A$7:$L$281,MATCH('65歳男（推移）'!$A11,'1-①28年男'!$A$7:$A$281,0),COLUMN(G11)-2)</f>
        <v>19.873602881410644</v>
      </c>
      <c r="H11" s="58">
        <f t="shared" si="0"/>
        <v>0.92227113847219044</v>
      </c>
      <c r="I11" s="59" t="str">
        <f t="shared" si="1"/>
        <v>☆</v>
      </c>
      <c r="J11" s="56">
        <v>17.275076696368348</v>
      </c>
      <c r="K11" s="57">
        <v>17.158849303646356</v>
      </c>
      <c r="L11" s="57">
        <v>17.39130408909034</v>
      </c>
      <c r="M11" s="56">
        <f>INDEX('1-①28年男'!$A$7:$L$281,MATCH('65歳男（推移）'!$A11,'1-①28年男'!$A$7:$A$281,0),COLUMN(M11)-7)</f>
        <v>17.980970476168164</v>
      </c>
      <c r="N11" s="57">
        <f>INDEX('1-①28年男'!$A$7:$L$281,MATCH('65歳男（推移）'!$A11,'1-①28年男'!$A$7:$A$281,0),COLUMN(N11)-7)</f>
        <v>17.869886912454614</v>
      </c>
      <c r="O11" s="57">
        <f>INDEX('1-①28年男'!$A$7:$L$281,MATCH('65歳男（推移）'!$A11,'1-①28年男'!$A$7:$A$281,0),COLUMN(O11)-7)</f>
        <v>18.092054039881713</v>
      </c>
      <c r="P11" s="58">
        <f t="shared" si="2"/>
        <v>0.70589377979981549</v>
      </c>
      <c r="Q11" s="59" t="str">
        <f t="shared" si="3"/>
        <v>☆</v>
      </c>
      <c r="R11" s="56">
        <v>1.5604019741472896</v>
      </c>
      <c r="S11" s="57">
        <v>1.5024310371110992</v>
      </c>
      <c r="T11" s="57">
        <v>1.6183729111834801</v>
      </c>
      <c r="U11" s="56">
        <f>INDEX('1-①28年男'!$A$7:$L$281,MATCH('65歳男（推移）'!$A11,'1-①28年男'!$A$7:$A$281,0),COLUMN(U11)-11)</f>
        <v>1.7767793328196588</v>
      </c>
      <c r="V11" s="57">
        <f>INDEX('1-①28年男'!$A$7:$L$281,MATCH('65歳男（推移）'!$A11,'1-①28年男'!$A$7:$A$281,0),COLUMN(V11)-11)</f>
        <v>1.7223128733552955</v>
      </c>
      <c r="W11" s="57">
        <f>INDEX('1-①28年男'!$A$7:$L$281,MATCH('65歳男（推移）'!$A11,'1-①28年男'!$A$7:$A$281,0),COLUMN(W11)-11)</f>
        <v>1.8312457922840222</v>
      </c>
      <c r="X11" s="60">
        <f t="shared" si="4"/>
        <v>0.21637735867236918</v>
      </c>
      <c r="Y11" s="59" t="str">
        <f t="shared" si="5"/>
        <v>☆</v>
      </c>
    </row>
    <row r="12" spans="1:25" ht="18.75" customHeight="1" x14ac:dyDescent="0.4">
      <c r="A12" s="55" t="s">
        <v>75</v>
      </c>
      <c r="B12" s="56">
        <v>18.830953900991037</v>
      </c>
      <c r="C12" s="57">
        <v>18.475138964037349</v>
      </c>
      <c r="D12" s="57">
        <v>19.186768837944726</v>
      </c>
      <c r="E12" s="56">
        <f>INDEX('1-①28年男'!$A$7:$L$281,MATCH('65歳男（推移）'!$A12,'1-①28年男'!$A$7:$A$281,0),COLUMN(E12)-2)</f>
        <v>19.20424621197802</v>
      </c>
      <c r="F12" s="57">
        <f>INDEX('1-①28年男'!$A$7:$L$281,MATCH('65歳男（推移）'!$A12,'1-①28年男'!$A$7:$A$281,0),COLUMN(F12)-2)</f>
        <v>18.864870920200737</v>
      </c>
      <c r="G12" s="57">
        <f>INDEX('1-①28年男'!$A$7:$L$281,MATCH('65歳男（推移）'!$A12,'1-①28年男'!$A$7:$A$281,0),COLUMN(G12)-2)</f>
        <v>19.543621503755304</v>
      </c>
      <c r="H12" s="58">
        <f t="shared" si="0"/>
        <v>0.37329231098698301</v>
      </c>
      <c r="I12" s="59" t="str">
        <f t="shared" si="1"/>
        <v/>
      </c>
      <c r="J12" s="56">
        <v>17.479253199748523</v>
      </c>
      <c r="K12" s="57">
        <v>17.143872654380615</v>
      </c>
      <c r="L12" s="57">
        <v>17.814633745116431</v>
      </c>
      <c r="M12" s="56">
        <f>INDEX('1-①28年男'!$A$7:$L$281,MATCH('65歳男（推移）'!$A12,'1-①28年男'!$A$7:$A$281,0),COLUMN(M12)-7)</f>
        <v>18.005025188460195</v>
      </c>
      <c r="N12" s="57">
        <f>INDEX('1-①28年男'!$A$7:$L$281,MATCH('65歳男（推移）'!$A12,'1-①28年男'!$A$7:$A$281,0),COLUMN(N12)-7)</f>
        <v>17.682524461924604</v>
      </c>
      <c r="O12" s="57">
        <f>INDEX('1-①28年男'!$A$7:$L$281,MATCH('65歳男（推移）'!$A12,'1-①28年男'!$A$7:$A$281,0),COLUMN(O12)-7)</f>
        <v>18.327525914995785</v>
      </c>
      <c r="P12" s="58">
        <f t="shared" si="2"/>
        <v>0.52577198871167141</v>
      </c>
      <c r="Q12" s="59" t="str">
        <f t="shared" si="3"/>
        <v/>
      </c>
      <c r="R12" s="56">
        <v>1.3517007012425151</v>
      </c>
      <c r="S12" s="57">
        <v>1.2211640373463057</v>
      </c>
      <c r="T12" s="57">
        <v>1.4822373651387244</v>
      </c>
      <c r="U12" s="56">
        <f>INDEX('1-①28年男'!$A$7:$L$281,MATCH('65歳男（推移）'!$A12,'1-①28年男'!$A$7:$A$281,0),COLUMN(U12)-11)</f>
        <v>1.1992210235178182</v>
      </c>
      <c r="V12" s="57">
        <f>INDEX('1-①28年男'!$A$7:$L$281,MATCH('65歳男（推移）'!$A12,'1-①28年男'!$A$7:$A$281,0),COLUMN(V12)-11)</f>
        <v>1.0833944543361125</v>
      </c>
      <c r="W12" s="57">
        <f>INDEX('1-①28年男'!$A$7:$L$281,MATCH('65歳男（推移）'!$A12,'1-①28年男'!$A$7:$A$281,0),COLUMN(W12)-11)</f>
        <v>1.315047592699524</v>
      </c>
      <c r="X12" s="60">
        <f t="shared" si="4"/>
        <v>-0.15247967772469684</v>
      </c>
      <c r="Y12" s="59" t="str">
        <f t="shared" si="5"/>
        <v/>
      </c>
    </row>
    <row r="13" spans="1:25" ht="18.75" customHeight="1" x14ac:dyDescent="0.4">
      <c r="A13" s="55" t="s">
        <v>76</v>
      </c>
      <c r="B13" s="56">
        <v>18.51841285081596</v>
      </c>
      <c r="C13" s="57">
        <v>18.274842206122383</v>
      </c>
      <c r="D13" s="57">
        <v>18.761983495509536</v>
      </c>
      <c r="E13" s="56">
        <f>INDEX('1-①28年男'!$A$7:$L$281,MATCH('65歳男（推移）'!$A13,'1-①28年男'!$A$7:$A$281,0),COLUMN(E13)-2)</f>
        <v>19.227143926822215</v>
      </c>
      <c r="F13" s="57">
        <f>INDEX('1-①28年男'!$A$7:$L$281,MATCH('65歳男（推移）'!$A13,'1-①28年男'!$A$7:$A$281,0),COLUMN(F13)-2)</f>
        <v>18.997443264341328</v>
      </c>
      <c r="G13" s="57">
        <f>INDEX('1-①28年男'!$A$7:$L$281,MATCH('65歳男（推移）'!$A13,'1-①28年男'!$A$7:$A$281,0),COLUMN(G13)-2)</f>
        <v>19.456844589303103</v>
      </c>
      <c r="H13" s="58">
        <f t="shared" si="0"/>
        <v>0.70873107600625573</v>
      </c>
      <c r="I13" s="59" t="str">
        <f t="shared" si="1"/>
        <v>☆</v>
      </c>
      <c r="J13" s="56">
        <v>16.929603409964102</v>
      </c>
      <c r="K13" s="57">
        <v>16.698010418045367</v>
      </c>
      <c r="L13" s="57">
        <v>17.161196401882837</v>
      </c>
      <c r="M13" s="56">
        <f>INDEX('1-①28年男'!$A$7:$L$281,MATCH('65歳男（推移）'!$A13,'1-①28年男'!$A$7:$A$281,0),COLUMN(M13)-7)</f>
        <v>17.557902939045753</v>
      </c>
      <c r="N13" s="57">
        <f>INDEX('1-①28年男'!$A$7:$L$281,MATCH('65歳男（推移）'!$A13,'1-①28年男'!$A$7:$A$281,0),COLUMN(N13)-7)</f>
        <v>17.33964689538757</v>
      </c>
      <c r="O13" s="57">
        <f>INDEX('1-①28年男'!$A$7:$L$281,MATCH('65歳男（推移）'!$A13,'1-①28年男'!$A$7:$A$281,0),COLUMN(O13)-7)</f>
        <v>17.776158982703937</v>
      </c>
      <c r="P13" s="58">
        <f t="shared" si="2"/>
        <v>0.62829952908165154</v>
      </c>
      <c r="Q13" s="59" t="str">
        <f t="shared" si="3"/>
        <v>☆</v>
      </c>
      <c r="R13" s="56">
        <v>1.5888094408518536</v>
      </c>
      <c r="S13" s="57">
        <v>1.4788716449243422</v>
      </c>
      <c r="T13" s="57">
        <v>1.698747236779365</v>
      </c>
      <c r="U13" s="56">
        <f>INDEX('1-①28年男'!$A$7:$L$281,MATCH('65歳男（推移）'!$A13,'1-①28年男'!$A$7:$A$281,0),COLUMN(U13)-11)</f>
        <v>1.6692409877764587</v>
      </c>
      <c r="V13" s="57">
        <f>INDEX('1-①28年男'!$A$7:$L$281,MATCH('65歳男（推移）'!$A13,'1-①28年男'!$A$7:$A$281,0),COLUMN(V13)-11)</f>
        <v>1.5672546586750238</v>
      </c>
      <c r="W13" s="57">
        <f>INDEX('1-①28年男'!$A$7:$L$281,MATCH('65歳男（推移）'!$A13,'1-①28年男'!$A$7:$A$281,0),COLUMN(W13)-11)</f>
        <v>1.7712273168778936</v>
      </c>
      <c r="X13" s="60">
        <f t="shared" si="4"/>
        <v>8.043154692460508E-2</v>
      </c>
      <c r="Y13" s="59" t="str">
        <f t="shared" si="5"/>
        <v/>
      </c>
    </row>
    <row r="14" spans="1:25" ht="18.75" customHeight="1" x14ac:dyDescent="0.4">
      <c r="A14" s="55" t="s">
        <v>78</v>
      </c>
      <c r="B14" s="56">
        <v>18.70970602718738</v>
      </c>
      <c r="C14" s="57">
        <v>18.574255325101628</v>
      </c>
      <c r="D14" s="57">
        <v>18.845156729273132</v>
      </c>
      <c r="E14" s="56">
        <f>INDEX('1-①28年男'!$A$7:$L$281,MATCH('65歳男（推移）'!$A14,'1-①28年男'!$A$7:$A$281,0),COLUMN(E14)-2)</f>
        <v>19.499114136355757</v>
      </c>
      <c r="F14" s="57">
        <f>INDEX('1-①28年男'!$A$7:$L$281,MATCH('65歳男（推移）'!$A14,'1-①28年男'!$A$7:$A$281,0),COLUMN(F14)-2)</f>
        <v>19.370930062001374</v>
      </c>
      <c r="G14" s="57">
        <f>INDEX('1-①28年男'!$A$7:$L$281,MATCH('65歳男（推移）'!$A14,'1-①28年男'!$A$7:$A$281,0),COLUMN(G14)-2)</f>
        <v>19.627298210710141</v>
      </c>
      <c r="H14" s="58">
        <f t="shared" si="0"/>
        <v>0.78940810916837734</v>
      </c>
      <c r="I14" s="59" t="str">
        <f t="shared" si="1"/>
        <v>☆</v>
      </c>
      <c r="J14" s="56">
        <v>16.944029998424988</v>
      </c>
      <c r="K14" s="57">
        <v>16.815072957622466</v>
      </c>
      <c r="L14" s="57">
        <v>17.07298703922751</v>
      </c>
      <c r="M14" s="56">
        <f>INDEX('1-①28年男'!$A$7:$L$281,MATCH('65歳男（推移）'!$A14,'1-①28年男'!$A$7:$A$281,0),COLUMN(M14)-7)</f>
        <v>17.562636329225718</v>
      </c>
      <c r="N14" s="57">
        <f>INDEX('1-①28年男'!$A$7:$L$281,MATCH('65歳男（推移）'!$A14,'1-①28年男'!$A$7:$A$281,0),COLUMN(N14)-7)</f>
        <v>17.441134712420599</v>
      </c>
      <c r="O14" s="57">
        <f>INDEX('1-①28年男'!$A$7:$L$281,MATCH('65歳男（推移）'!$A14,'1-①28年男'!$A$7:$A$281,0),COLUMN(O14)-7)</f>
        <v>17.684137946030837</v>
      </c>
      <c r="P14" s="58">
        <f t="shared" si="2"/>
        <v>0.61860633080073057</v>
      </c>
      <c r="Q14" s="59" t="str">
        <f t="shared" si="3"/>
        <v>☆</v>
      </c>
      <c r="R14" s="56">
        <v>1.765676028762394</v>
      </c>
      <c r="S14" s="57">
        <v>1.698038333869017</v>
      </c>
      <c r="T14" s="57">
        <v>1.8333137236557711</v>
      </c>
      <c r="U14" s="56">
        <f>INDEX('1-①28年男'!$A$7:$L$281,MATCH('65歳男（推移）'!$A14,'1-①28年男'!$A$7:$A$281,0),COLUMN(U14)-11)</f>
        <v>1.9364778071300439</v>
      </c>
      <c r="V14" s="57">
        <f>INDEX('1-①28年男'!$A$7:$L$281,MATCH('65歳男（推移）'!$A14,'1-①28年男'!$A$7:$A$281,0),COLUMN(V14)-11)</f>
        <v>1.874520908918422</v>
      </c>
      <c r="W14" s="57">
        <f>INDEX('1-①28年男'!$A$7:$L$281,MATCH('65歳男（推移）'!$A14,'1-①28年男'!$A$7:$A$281,0),COLUMN(W14)-11)</f>
        <v>1.9984347053416658</v>
      </c>
      <c r="X14" s="60">
        <f t="shared" si="4"/>
        <v>0.17080177836764987</v>
      </c>
      <c r="Y14" s="59" t="str">
        <f t="shared" si="5"/>
        <v>☆</v>
      </c>
    </row>
    <row r="15" spans="1:25" ht="18.75" customHeight="1" x14ac:dyDescent="0.4">
      <c r="A15" s="55" t="s">
        <v>79</v>
      </c>
      <c r="B15" s="56">
        <v>18.506201387305371</v>
      </c>
      <c r="C15" s="57">
        <v>18.286634684060378</v>
      </c>
      <c r="D15" s="57">
        <v>18.725768090550364</v>
      </c>
      <c r="E15" s="56">
        <f>INDEX('1-①28年男'!$A$7:$L$281,MATCH('65歳男（推移）'!$A15,'1-①28年男'!$A$7:$A$281,0),COLUMN(E15)-2)</f>
        <v>19.013201474497418</v>
      </c>
      <c r="F15" s="57">
        <f>INDEX('1-①28年男'!$A$7:$L$281,MATCH('65歳男（推移）'!$A15,'1-①28年男'!$A$7:$A$281,0),COLUMN(F15)-2)</f>
        <v>18.811685430356675</v>
      </c>
      <c r="G15" s="57">
        <f>INDEX('1-①28年男'!$A$7:$L$281,MATCH('65歳男（推移）'!$A15,'1-①28年男'!$A$7:$A$281,0),COLUMN(G15)-2)</f>
        <v>19.21471751863816</v>
      </c>
      <c r="H15" s="58">
        <f t="shared" si="0"/>
        <v>0.50700008719204703</v>
      </c>
      <c r="I15" s="59" t="str">
        <f t="shared" si="1"/>
        <v>☆</v>
      </c>
      <c r="J15" s="56">
        <v>16.945922097265747</v>
      </c>
      <c r="K15" s="57">
        <v>16.738338853847111</v>
      </c>
      <c r="L15" s="57">
        <v>17.153505340684383</v>
      </c>
      <c r="M15" s="56">
        <f>INDEX('1-①28年男'!$A$7:$L$281,MATCH('65歳男（推移）'!$A15,'1-①28年男'!$A$7:$A$281,0),COLUMN(M15)-7)</f>
        <v>17.380150515107427</v>
      </c>
      <c r="N15" s="57">
        <f>INDEX('1-①28年男'!$A$7:$L$281,MATCH('65歳男（推移）'!$A15,'1-①28年男'!$A$7:$A$281,0),COLUMN(N15)-7)</f>
        <v>17.188514279414179</v>
      </c>
      <c r="O15" s="57">
        <f>INDEX('1-①28年男'!$A$7:$L$281,MATCH('65歳男（推移）'!$A15,'1-①28年男'!$A$7:$A$281,0),COLUMN(O15)-7)</f>
        <v>17.571786750800676</v>
      </c>
      <c r="P15" s="58">
        <f t="shared" si="2"/>
        <v>0.43422841784168043</v>
      </c>
      <c r="Q15" s="59" t="str">
        <f t="shared" si="3"/>
        <v>☆</v>
      </c>
      <c r="R15" s="56">
        <v>1.5602792900396243</v>
      </c>
      <c r="S15" s="57">
        <v>1.4567201125975164</v>
      </c>
      <c r="T15" s="57">
        <v>1.6638384674817321</v>
      </c>
      <c r="U15" s="56">
        <f>INDEX('1-①28年男'!$A$7:$L$281,MATCH('65歳男（推移）'!$A15,'1-①28年男'!$A$7:$A$281,0),COLUMN(U15)-11)</f>
        <v>1.633050959389988</v>
      </c>
      <c r="V15" s="57">
        <f>INDEX('1-①28年男'!$A$7:$L$281,MATCH('65歳男（推移）'!$A15,'1-①28年男'!$A$7:$A$281,0),COLUMN(V15)-11)</f>
        <v>1.5388372960750685</v>
      </c>
      <c r="W15" s="57">
        <f>INDEX('1-①28年男'!$A$7:$L$281,MATCH('65歳男（推移）'!$A15,'1-①28年男'!$A$7:$A$281,0),COLUMN(W15)-11)</f>
        <v>1.7272646227049075</v>
      </c>
      <c r="X15" s="60">
        <f t="shared" si="4"/>
        <v>7.2771669350363721E-2</v>
      </c>
      <c r="Y15" s="59" t="str">
        <f t="shared" si="5"/>
        <v/>
      </c>
    </row>
    <row r="16" spans="1:25" ht="18.75" customHeight="1" x14ac:dyDescent="0.4">
      <c r="A16" s="55" t="s">
        <v>81</v>
      </c>
      <c r="B16" s="56">
        <v>18.388645448352857</v>
      </c>
      <c r="C16" s="57">
        <v>18.114663854995953</v>
      </c>
      <c r="D16" s="57">
        <v>18.662627041709761</v>
      </c>
      <c r="E16" s="56">
        <f>INDEX('1-①28年男'!$A$7:$L$281,MATCH('65歳男（推移）'!$A16,'1-①28年男'!$A$7:$A$281,0),COLUMN(E16)-2)</f>
        <v>19.229702870667932</v>
      </c>
      <c r="F16" s="57">
        <f>INDEX('1-①28年男'!$A$7:$L$281,MATCH('65歳男（推移）'!$A16,'1-①28年男'!$A$7:$A$281,0),COLUMN(F16)-2)</f>
        <v>18.969846903387264</v>
      </c>
      <c r="G16" s="57">
        <f>INDEX('1-①28年男'!$A$7:$L$281,MATCH('65歳男（推移）'!$A16,'1-①28年男'!$A$7:$A$281,0),COLUMN(G16)-2)</f>
        <v>19.4895588379486</v>
      </c>
      <c r="H16" s="58">
        <f t="shared" si="0"/>
        <v>0.84105742231507463</v>
      </c>
      <c r="I16" s="59" t="str">
        <f t="shared" si="1"/>
        <v>☆</v>
      </c>
      <c r="J16" s="56">
        <v>17.033208983036285</v>
      </c>
      <c r="K16" s="57">
        <v>16.773203448023946</v>
      </c>
      <c r="L16" s="57">
        <v>17.293214518048625</v>
      </c>
      <c r="M16" s="56">
        <f>INDEX('1-①28年男'!$A$7:$L$281,MATCH('65歳男（推移）'!$A16,'1-①28年男'!$A$7:$A$281,0),COLUMN(M16)-7)</f>
        <v>17.717029954140386</v>
      </c>
      <c r="N16" s="57">
        <f>INDEX('1-①28年男'!$A$7:$L$281,MATCH('65歳男（推移）'!$A16,'1-①28年男'!$A$7:$A$281,0),COLUMN(N16)-7)</f>
        <v>17.471264051674936</v>
      </c>
      <c r="O16" s="57">
        <f>INDEX('1-①28年男'!$A$7:$L$281,MATCH('65歳男（推移）'!$A16,'1-①28年男'!$A$7:$A$281,0),COLUMN(O16)-7)</f>
        <v>17.962795856605837</v>
      </c>
      <c r="P16" s="58">
        <f t="shared" si="2"/>
        <v>0.68382097110410101</v>
      </c>
      <c r="Q16" s="59" t="str">
        <f t="shared" si="3"/>
        <v>☆</v>
      </c>
      <c r="R16" s="56">
        <v>1.3554364653165705</v>
      </c>
      <c r="S16" s="57">
        <v>1.2432117509516647</v>
      </c>
      <c r="T16" s="57">
        <v>1.4676611796814762</v>
      </c>
      <c r="U16" s="56">
        <f>INDEX('1-①28年男'!$A$7:$L$281,MATCH('65歳男（推移）'!$A16,'1-①28年男'!$A$7:$A$281,0),COLUMN(U16)-11)</f>
        <v>1.5126729165275423</v>
      </c>
      <c r="V16" s="57">
        <f>INDEX('1-①28年男'!$A$7:$L$281,MATCH('65歳男（推移）'!$A16,'1-①28年男'!$A$7:$A$281,0),COLUMN(V16)-11)</f>
        <v>1.4031129049126081</v>
      </c>
      <c r="W16" s="57">
        <f>INDEX('1-①28年男'!$A$7:$L$281,MATCH('65歳男（推移）'!$A16,'1-①28年男'!$A$7:$A$281,0),COLUMN(W16)-11)</f>
        <v>1.6222329281424765</v>
      </c>
      <c r="X16" s="60">
        <f t="shared" si="4"/>
        <v>0.15723645121097185</v>
      </c>
      <c r="Y16" s="59" t="str">
        <f t="shared" si="5"/>
        <v/>
      </c>
    </row>
    <row r="17" spans="1:25" ht="18.75" customHeight="1" x14ac:dyDescent="0.4">
      <c r="A17" s="55" t="s">
        <v>82</v>
      </c>
      <c r="B17" s="56">
        <v>18.399358233413579</v>
      </c>
      <c r="C17" s="57">
        <v>18.116395998865869</v>
      </c>
      <c r="D17" s="57">
        <v>18.68232046796129</v>
      </c>
      <c r="E17" s="56">
        <f>INDEX('1-①28年男'!$A$7:$L$281,MATCH('65歳男（推移）'!$A17,'1-①28年男'!$A$7:$A$281,0),COLUMN(E17)-2)</f>
        <v>18.738354798462755</v>
      </c>
      <c r="F17" s="57">
        <f>INDEX('1-①28年男'!$A$7:$L$281,MATCH('65歳男（推移）'!$A17,'1-①28年男'!$A$7:$A$281,0),COLUMN(F17)-2)</f>
        <v>18.479471542877466</v>
      </c>
      <c r="G17" s="57">
        <f>INDEX('1-①28年男'!$A$7:$L$281,MATCH('65歳男（推移）'!$A17,'1-①28年男'!$A$7:$A$281,0),COLUMN(G17)-2)</f>
        <v>18.997238054048044</v>
      </c>
      <c r="H17" s="58">
        <f t="shared" si="0"/>
        <v>0.3389965650491753</v>
      </c>
      <c r="I17" s="59" t="str">
        <f t="shared" si="1"/>
        <v/>
      </c>
      <c r="J17" s="56">
        <v>17.307055445167624</v>
      </c>
      <c r="K17" s="57">
        <v>17.036301699079679</v>
      </c>
      <c r="L17" s="57">
        <v>17.577809191255568</v>
      </c>
      <c r="M17" s="56">
        <f>INDEX('1-①28年男'!$A$7:$L$281,MATCH('65歳男（推移）'!$A17,'1-①28年男'!$A$7:$A$281,0),COLUMN(M17)-7)</f>
        <v>17.391394735451343</v>
      </c>
      <c r="N17" s="57">
        <f>INDEX('1-①28年男'!$A$7:$L$281,MATCH('65歳男（推移）'!$A17,'1-①28年男'!$A$7:$A$281,0),COLUMN(N17)-7)</f>
        <v>17.146230979511046</v>
      </c>
      <c r="O17" s="57">
        <f>INDEX('1-①28年男'!$A$7:$L$281,MATCH('65歳男（推移）'!$A17,'1-①28年男'!$A$7:$A$281,0),COLUMN(O17)-7)</f>
        <v>17.636558491391639</v>
      </c>
      <c r="P17" s="58">
        <f t="shared" si="2"/>
        <v>8.4339290283718782E-2</v>
      </c>
      <c r="Q17" s="59" t="str">
        <f t="shared" si="3"/>
        <v/>
      </c>
      <c r="R17" s="56">
        <v>1.0923027882459551</v>
      </c>
      <c r="S17" s="57">
        <v>0.99114415391000599</v>
      </c>
      <c r="T17" s="57">
        <v>1.1934614225819042</v>
      </c>
      <c r="U17" s="56">
        <f>INDEX('1-①28年男'!$A$7:$L$281,MATCH('65歳男（推移）'!$A17,'1-①28年男'!$A$7:$A$281,0),COLUMN(U17)-11)</f>
        <v>1.3469600630114094</v>
      </c>
      <c r="V17" s="57">
        <f>INDEX('1-①28年男'!$A$7:$L$281,MATCH('65歳男（推移）'!$A17,'1-①28年男'!$A$7:$A$281,0),COLUMN(V17)-11)</f>
        <v>1.2449059536867013</v>
      </c>
      <c r="W17" s="57">
        <f>INDEX('1-①28年男'!$A$7:$L$281,MATCH('65歳男（推移）'!$A17,'1-①28年男'!$A$7:$A$281,0),COLUMN(W17)-11)</f>
        <v>1.4490141723361174</v>
      </c>
      <c r="X17" s="60">
        <f t="shared" si="4"/>
        <v>0.2546572747654543</v>
      </c>
      <c r="Y17" s="59" t="str">
        <f t="shared" si="5"/>
        <v>☆</v>
      </c>
    </row>
    <row r="18" spans="1:25" ht="18.75" customHeight="1" x14ac:dyDescent="0.4">
      <c r="A18" s="55" t="s">
        <v>83</v>
      </c>
      <c r="B18" s="56">
        <v>19.126791482267166</v>
      </c>
      <c r="C18" s="57">
        <v>18.916762695826332</v>
      </c>
      <c r="D18" s="57">
        <v>19.336820268707999</v>
      </c>
      <c r="E18" s="56">
        <f>INDEX('1-①28年男'!$A$7:$L$281,MATCH('65歳男（推移）'!$A18,'1-①28年男'!$A$7:$A$281,0),COLUMN(E18)-2)</f>
        <v>19.834460617868672</v>
      </c>
      <c r="F18" s="57">
        <f>INDEX('1-①28年男'!$A$7:$L$281,MATCH('65歳男（推移）'!$A18,'1-①28年男'!$A$7:$A$281,0),COLUMN(F18)-2)</f>
        <v>19.649343212737474</v>
      </c>
      <c r="G18" s="57">
        <f>INDEX('1-①28年男'!$A$7:$L$281,MATCH('65歳男（推移）'!$A18,'1-①28年男'!$A$7:$A$281,0),COLUMN(G18)-2)</f>
        <v>20.01957802299987</v>
      </c>
      <c r="H18" s="58">
        <f t="shared" si="0"/>
        <v>0.70766913560150613</v>
      </c>
      <c r="I18" s="59" t="str">
        <f t="shared" si="1"/>
        <v>☆</v>
      </c>
      <c r="J18" s="56">
        <v>17.634862008075313</v>
      </c>
      <c r="K18" s="57">
        <v>17.43291977553805</v>
      </c>
      <c r="L18" s="57">
        <v>17.836804240612576</v>
      </c>
      <c r="M18" s="56">
        <f>INDEX('1-①28年男'!$A$7:$L$281,MATCH('65歳男（推移）'!$A18,'1-①28年男'!$A$7:$A$281,0),COLUMN(M18)-7)</f>
        <v>18.603164161922169</v>
      </c>
      <c r="N18" s="57">
        <f>INDEX('1-①28年男'!$A$7:$L$281,MATCH('65歳男（推移）'!$A18,'1-①28年男'!$A$7:$A$281,0),COLUMN(N18)-7)</f>
        <v>18.421378188052483</v>
      </c>
      <c r="O18" s="57">
        <f>INDEX('1-①28年男'!$A$7:$L$281,MATCH('65歳男（推移）'!$A18,'1-①28年男'!$A$7:$A$281,0),COLUMN(O18)-7)</f>
        <v>18.784950135791856</v>
      </c>
      <c r="P18" s="58">
        <f t="shared" si="2"/>
        <v>0.96830215384685658</v>
      </c>
      <c r="Q18" s="59" t="str">
        <f t="shared" si="3"/>
        <v>☆</v>
      </c>
      <c r="R18" s="56">
        <v>1.4919294741918547</v>
      </c>
      <c r="S18" s="57">
        <v>1.3929056424177033</v>
      </c>
      <c r="T18" s="57">
        <v>1.5909533059660061</v>
      </c>
      <c r="U18" s="56">
        <f>INDEX('1-①28年男'!$A$7:$L$281,MATCH('65歳男（推移）'!$A18,'1-①28年男'!$A$7:$A$281,0),COLUMN(U18)-11)</f>
        <v>1.2312964559465041</v>
      </c>
      <c r="V18" s="57">
        <f>INDEX('1-①28年男'!$A$7:$L$281,MATCH('65歳男（推移）'!$A18,'1-①28年男'!$A$7:$A$281,0),COLUMN(V18)-11)</f>
        <v>1.1510420408828039</v>
      </c>
      <c r="W18" s="57">
        <f>INDEX('1-①28年男'!$A$7:$L$281,MATCH('65歳男（推移）'!$A18,'1-①28年男'!$A$7:$A$281,0),COLUMN(W18)-11)</f>
        <v>1.3115508710102042</v>
      </c>
      <c r="X18" s="60">
        <f t="shared" si="4"/>
        <v>-0.26063301824535068</v>
      </c>
      <c r="Y18" s="59" t="str">
        <f t="shared" si="5"/>
        <v>☆</v>
      </c>
    </row>
    <row r="19" spans="1:25" ht="18.75" customHeight="1" x14ac:dyDescent="0.4">
      <c r="A19" s="55" t="s">
        <v>84</v>
      </c>
      <c r="B19" s="56">
        <v>18.251050752273606</v>
      </c>
      <c r="C19" s="57">
        <v>17.882870734756143</v>
      </c>
      <c r="D19" s="57">
        <v>18.61923076979107</v>
      </c>
      <c r="E19" s="56">
        <f>INDEX('1-①28年男'!$A$7:$L$281,MATCH('65歳男（推移）'!$A19,'1-①28年男'!$A$7:$A$281,0),COLUMN(E19)-2)</f>
        <v>18.897689628281242</v>
      </c>
      <c r="F19" s="57">
        <f>INDEX('1-①28年男'!$A$7:$L$281,MATCH('65歳男（推移）'!$A19,'1-①28年男'!$A$7:$A$281,0),COLUMN(F19)-2)</f>
        <v>18.556143761889167</v>
      </c>
      <c r="G19" s="57">
        <f>INDEX('1-①28年男'!$A$7:$L$281,MATCH('65歳男（推移）'!$A19,'1-①28年男'!$A$7:$A$281,0),COLUMN(G19)-2)</f>
        <v>19.239235494673316</v>
      </c>
      <c r="H19" s="58">
        <f t="shared" si="0"/>
        <v>0.64663887600763559</v>
      </c>
      <c r="I19" s="59" t="str">
        <f t="shared" si="1"/>
        <v/>
      </c>
      <c r="J19" s="56">
        <v>16.86904301374393</v>
      </c>
      <c r="K19" s="57">
        <v>16.522205751607757</v>
      </c>
      <c r="L19" s="57">
        <v>17.215880275880103</v>
      </c>
      <c r="M19" s="56">
        <f>INDEX('1-①28年男'!$A$7:$L$281,MATCH('65歳男（推移）'!$A19,'1-①28年男'!$A$7:$A$281,0),COLUMN(M19)-7)</f>
        <v>17.191494814411264</v>
      </c>
      <c r="N19" s="57">
        <f>INDEX('1-①28年男'!$A$7:$L$281,MATCH('65歳男（推移）'!$A19,'1-①28年男'!$A$7:$A$281,0),COLUMN(N19)-7)</f>
        <v>16.87287467708687</v>
      </c>
      <c r="O19" s="57">
        <f>INDEX('1-①28年男'!$A$7:$L$281,MATCH('65歳男（推移）'!$A19,'1-①28年男'!$A$7:$A$281,0),COLUMN(O19)-7)</f>
        <v>17.510114951735659</v>
      </c>
      <c r="P19" s="58">
        <f t="shared" si="2"/>
        <v>0.32245180066733425</v>
      </c>
      <c r="Q19" s="59" t="str">
        <f t="shared" si="3"/>
        <v/>
      </c>
      <c r="R19" s="56">
        <v>1.3820077385296765</v>
      </c>
      <c r="S19" s="57">
        <v>1.2321634318431196</v>
      </c>
      <c r="T19" s="57">
        <v>1.5318520452162334</v>
      </c>
      <c r="U19" s="56">
        <f>INDEX('1-①28年男'!$A$7:$L$281,MATCH('65歳男（推移）'!$A19,'1-①28年男'!$A$7:$A$281,0),COLUMN(U19)-11)</f>
        <v>1.7061948138699734</v>
      </c>
      <c r="V19" s="57">
        <f>INDEX('1-①28年男'!$A$7:$L$281,MATCH('65歳男（推移）'!$A19,'1-①28年男'!$A$7:$A$281,0),COLUMN(V19)-11)</f>
        <v>1.554165736931078</v>
      </c>
      <c r="W19" s="57">
        <f>INDEX('1-①28年男'!$A$7:$L$281,MATCH('65歳男（推移）'!$A19,'1-①28年男'!$A$7:$A$281,0),COLUMN(W19)-11)</f>
        <v>1.8582238908088689</v>
      </c>
      <c r="X19" s="60">
        <f t="shared" si="4"/>
        <v>0.32418707534029689</v>
      </c>
      <c r="Y19" s="59" t="str">
        <f t="shared" si="5"/>
        <v>☆</v>
      </c>
    </row>
    <row r="20" spans="1:25" ht="18.75" customHeight="1" x14ac:dyDescent="0.4">
      <c r="A20" s="55" t="s">
        <v>85</v>
      </c>
      <c r="B20" s="56">
        <v>17.588708109306129</v>
      </c>
      <c r="C20" s="57">
        <v>17.254941100297625</v>
      </c>
      <c r="D20" s="57">
        <v>17.922475118314633</v>
      </c>
      <c r="E20" s="56">
        <f>INDEX('1-①28年男'!$A$7:$L$281,MATCH('65歳男（推移）'!$A20,'1-①28年男'!$A$7:$A$281,0),COLUMN(E20)-2)</f>
        <v>18.346960381552126</v>
      </c>
      <c r="F20" s="57">
        <f>INDEX('1-①28年男'!$A$7:$L$281,MATCH('65歳男（推移）'!$A20,'1-①28年男'!$A$7:$A$281,0),COLUMN(F20)-2)</f>
        <v>18.027504741455633</v>
      </c>
      <c r="G20" s="57">
        <f>INDEX('1-①28年男'!$A$7:$L$281,MATCH('65歳男（推移）'!$A20,'1-①28年男'!$A$7:$A$281,0),COLUMN(G20)-2)</f>
        <v>18.666416021648619</v>
      </c>
      <c r="H20" s="58">
        <f t="shared" si="0"/>
        <v>0.75825227224599701</v>
      </c>
      <c r="I20" s="59" t="str">
        <f t="shared" si="1"/>
        <v>☆</v>
      </c>
      <c r="J20" s="56">
        <v>16.200549283410442</v>
      </c>
      <c r="K20" s="57">
        <v>15.888888644163218</v>
      </c>
      <c r="L20" s="57">
        <v>16.512209922657668</v>
      </c>
      <c r="M20" s="56">
        <f>INDEX('1-①28年男'!$A$7:$L$281,MATCH('65歳男（推移）'!$A20,'1-①28年男'!$A$7:$A$281,0),COLUMN(M20)-7)</f>
        <v>16.83114540172642</v>
      </c>
      <c r="N20" s="57">
        <f>INDEX('1-①28年男'!$A$7:$L$281,MATCH('65歳男（推移）'!$A20,'1-①28年男'!$A$7:$A$281,0),COLUMN(N20)-7)</f>
        <v>16.533608135797301</v>
      </c>
      <c r="O20" s="57">
        <f>INDEX('1-①28年男'!$A$7:$L$281,MATCH('65歳男（推移）'!$A20,'1-①28年男'!$A$7:$A$281,0),COLUMN(O20)-7)</f>
        <v>17.128682667655539</v>
      </c>
      <c r="P20" s="58">
        <f t="shared" si="2"/>
        <v>0.63059611831597806</v>
      </c>
      <c r="Q20" s="59" t="str">
        <f t="shared" si="3"/>
        <v>☆</v>
      </c>
      <c r="R20" s="56">
        <v>1.3881588258956845</v>
      </c>
      <c r="S20" s="57">
        <v>1.266407802112631</v>
      </c>
      <c r="T20" s="57">
        <v>1.509909849678738</v>
      </c>
      <c r="U20" s="56">
        <f>INDEX('1-①28年男'!$A$7:$L$281,MATCH('65歳男（推移）'!$A20,'1-①28年男'!$A$7:$A$281,0),COLUMN(U20)-11)</f>
        <v>1.5158149798257079</v>
      </c>
      <c r="V20" s="57">
        <f>INDEX('1-①28年男'!$A$7:$L$281,MATCH('65歳男（推移）'!$A20,'1-①28年男'!$A$7:$A$281,0),COLUMN(V20)-11)</f>
        <v>1.3923264664289201</v>
      </c>
      <c r="W20" s="57">
        <f>INDEX('1-①28年男'!$A$7:$L$281,MATCH('65歳男（推移）'!$A20,'1-①28年男'!$A$7:$A$281,0),COLUMN(W20)-11)</f>
        <v>1.6393034932224957</v>
      </c>
      <c r="X20" s="60">
        <f t="shared" si="4"/>
        <v>0.12765615393002339</v>
      </c>
      <c r="Y20" s="59" t="str">
        <f t="shared" si="5"/>
        <v/>
      </c>
    </row>
    <row r="21" spans="1:25" ht="18.75" customHeight="1" x14ac:dyDescent="0.4">
      <c r="A21" s="55" t="s">
        <v>86</v>
      </c>
      <c r="B21" s="56">
        <v>18.930290043501792</v>
      </c>
      <c r="C21" s="57">
        <v>18.693149180679679</v>
      </c>
      <c r="D21" s="57">
        <v>19.167430906323904</v>
      </c>
      <c r="E21" s="56">
        <f>INDEX('1-①28年男'!$A$7:$L$281,MATCH('65歳男（推移）'!$A21,'1-①28年男'!$A$7:$A$281,0),COLUMN(E21)-2)</f>
        <v>19.670076500071264</v>
      </c>
      <c r="F21" s="57">
        <f>INDEX('1-①28年男'!$A$7:$L$281,MATCH('65歳男（推移）'!$A21,'1-①28年男'!$A$7:$A$281,0),COLUMN(F21)-2)</f>
        <v>19.444015396199376</v>
      </c>
      <c r="G21" s="57">
        <f>INDEX('1-①28年男'!$A$7:$L$281,MATCH('65歳男（推移）'!$A21,'1-①28年男'!$A$7:$A$281,0),COLUMN(G21)-2)</f>
        <v>19.896137603943153</v>
      </c>
      <c r="H21" s="58">
        <f t="shared" si="0"/>
        <v>0.73978645656947251</v>
      </c>
      <c r="I21" s="59" t="str">
        <f t="shared" si="1"/>
        <v>☆</v>
      </c>
      <c r="J21" s="56">
        <v>17.409466017072145</v>
      </c>
      <c r="K21" s="57">
        <v>17.180909974390495</v>
      </c>
      <c r="L21" s="57">
        <v>17.638022059753794</v>
      </c>
      <c r="M21" s="56">
        <f>INDEX('1-①28年男'!$A$7:$L$281,MATCH('65歳男（推移）'!$A21,'1-①28年男'!$A$7:$A$281,0),COLUMN(M21)-7)</f>
        <v>18.220391367472168</v>
      </c>
      <c r="N21" s="57">
        <f>INDEX('1-①28年男'!$A$7:$L$281,MATCH('65歳男（推移）'!$A21,'1-①28年男'!$A$7:$A$281,0),COLUMN(N21)-7)</f>
        <v>18.002307013782072</v>
      </c>
      <c r="O21" s="57">
        <f>INDEX('1-①28年男'!$A$7:$L$281,MATCH('65歳男（推移）'!$A21,'1-①28年男'!$A$7:$A$281,0),COLUMN(O21)-7)</f>
        <v>18.438475721162263</v>
      </c>
      <c r="P21" s="58">
        <f t="shared" si="2"/>
        <v>0.81092535040002289</v>
      </c>
      <c r="Q21" s="59" t="str">
        <f t="shared" si="3"/>
        <v>☆</v>
      </c>
      <c r="R21" s="56">
        <v>1.5208240264296491</v>
      </c>
      <c r="S21" s="57">
        <v>1.4091596705790068</v>
      </c>
      <c r="T21" s="57">
        <v>1.6324883822802914</v>
      </c>
      <c r="U21" s="56">
        <f>INDEX('1-①28年男'!$A$7:$L$281,MATCH('65歳男（推移）'!$A21,'1-①28年男'!$A$7:$A$281,0),COLUMN(U21)-11)</f>
        <v>1.4496851325990978</v>
      </c>
      <c r="V21" s="57">
        <f>INDEX('1-①28年男'!$A$7:$L$281,MATCH('65歳男（推移）'!$A21,'1-①28年男'!$A$7:$A$281,0),COLUMN(V21)-11)</f>
        <v>1.3523522941822856</v>
      </c>
      <c r="W21" s="57">
        <f>INDEX('1-①28年男'!$A$7:$L$281,MATCH('65歳男（推移）'!$A21,'1-①28年男'!$A$7:$A$281,0),COLUMN(W21)-11)</f>
        <v>1.54701797101591</v>
      </c>
      <c r="X21" s="60">
        <f t="shared" si="4"/>
        <v>-7.1138893830551275E-2</v>
      </c>
      <c r="Y21" s="59" t="str">
        <f t="shared" si="5"/>
        <v/>
      </c>
    </row>
    <row r="22" spans="1:25" ht="18.75" customHeight="1" x14ac:dyDescent="0.4">
      <c r="A22" s="55" t="s">
        <v>87</v>
      </c>
      <c r="B22" s="56">
        <v>19.171180381516248</v>
      </c>
      <c r="C22" s="57">
        <v>19.022541848200568</v>
      </c>
      <c r="D22" s="57">
        <v>19.319818914831927</v>
      </c>
      <c r="E22" s="56">
        <f>INDEX('1-①28年男'!$A$7:$L$281,MATCH('65歳男（推移）'!$A22,'1-①28年男'!$A$7:$A$281,0),COLUMN(E22)-2)</f>
        <v>20.005549147640838</v>
      </c>
      <c r="F22" s="57">
        <f>INDEX('1-①28年男'!$A$7:$L$281,MATCH('65歳男（推移）'!$A22,'1-①28年男'!$A$7:$A$281,0),COLUMN(F22)-2)</f>
        <v>19.868755110907284</v>
      </c>
      <c r="G22" s="57">
        <f>INDEX('1-①28年男'!$A$7:$L$281,MATCH('65歳男（推移）'!$A22,'1-①28年男'!$A$7:$A$281,0),COLUMN(G22)-2)</f>
        <v>20.142343184374393</v>
      </c>
      <c r="H22" s="58">
        <f t="shared" si="0"/>
        <v>0.83436876612459088</v>
      </c>
      <c r="I22" s="59" t="str">
        <f t="shared" si="1"/>
        <v>☆</v>
      </c>
      <c r="J22" s="56">
        <v>17.572212294011436</v>
      </c>
      <c r="K22" s="57">
        <v>17.429630230973348</v>
      </c>
      <c r="L22" s="57">
        <v>17.714794357049524</v>
      </c>
      <c r="M22" s="56">
        <f>INDEX('1-①28年男'!$A$7:$L$281,MATCH('65歳男（推移）'!$A22,'1-①28年男'!$A$7:$A$281,0),COLUMN(M22)-7)</f>
        <v>18.315755604248643</v>
      </c>
      <c r="N22" s="57">
        <f>INDEX('1-①28年男'!$A$7:$L$281,MATCH('65歳男（推移）'!$A22,'1-①28年男'!$A$7:$A$281,0),COLUMN(N22)-7)</f>
        <v>18.18385236532022</v>
      </c>
      <c r="O22" s="57">
        <f>INDEX('1-①28年男'!$A$7:$L$281,MATCH('65歳男（推移）'!$A22,'1-①28年男'!$A$7:$A$281,0),COLUMN(O22)-7)</f>
        <v>18.447658843177067</v>
      </c>
      <c r="P22" s="58">
        <f t="shared" si="2"/>
        <v>0.74354331023720732</v>
      </c>
      <c r="Q22" s="59" t="str">
        <f t="shared" si="3"/>
        <v>☆</v>
      </c>
      <c r="R22" s="56">
        <v>1.5989680875048118</v>
      </c>
      <c r="S22" s="57">
        <v>1.5263206595848986</v>
      </c>
      <c r="T22" s="57">
        <v>1.671615515424725</v>
      </c>
      <c r="U22" s="56">
        <f>INDEX('1-①28年男'!$A$7:$L$281,MATCH('65歳男（推移）'!$A22,'1-①28年男'!$A$7:$A$281,0),COLUMN(U22)-11)</f>
        <v>1.6897935433921962</v>
      </c>
      <c r="V22" s="57">
        <f>INDEX('1-①28年男'!$A$7:$L$281,MATCH('65歳男（推移）'!$A22,'1-①28年男'!$A$7:$A$281,0),COLUMN(V22)-11)</f>
        <v>1.624236624720917</v>
      </c>
      <c r="W22" s="57">
        <f>INDEX('1-①28年男'!$A$7:$L$281,MATCH('65歳男（推移）'!$A22,'1-①28年男'!$A$7:$A$281,0),COLUMN(W22)-11)</f>
        <v>1.7553504620634754</v>
      </c>
      <c r="X22" s="60">
        <f t="shared" si="4"/>
        <v>9.0825455887384443E-2</v>
      </c>
      <c r="Y22" s="59" t="str">
        <f t="shared" si="5"/>
        <v/>
      </c>
    </row>
    <row r="23" spans="1:25" ht="18.75" customHeight="1" x14ac:dyDescent="0.4">
      <c r="A23" s="55" t="s">
        <v>88</v>
      </c>
      <c r="B23" s="56">
        <v>18.380611838845329</v>
      </c>
      <c r="C23" s="57">
        <v>17.842310364803645</v>
      </c>
      <c r="D23" s="57">
        <v>18.918913312887014</v>
      </c>
      <c r="E23" s="56">
        <f>INDEX('1-①28年男'!$A$7:$L$281,MATCH('65歳男（推移）'!$A23,'1-①28年男'!$A$7:$A$281,0),COLUMN(E23)-2)</f>
        <v>18.367521097292929</v>
      </c>
      <c r="F23" s="57">
        <f>INDEX('1-①28年男'!$A$7:$L$281,MATCH('65歳男（推移）'!$A23,'1-①28年男'!$A$7:$A$281,0),COLUMN(F23)-2)</f>
        <v>17.860187660634192</v>
      </c>
      <c r="G23" s="57">
        <f>INDEX('1-①28年男'!$A$7:$L$281,MATCH('65歳男（推移）'!$A23,'1-①28年男'!$A$7:$A$281,0),COLUMN(G23)-2)</f>
        <v>18.874854533951666</v>
      </c>
      <c r="H23" s="58">
        <f t="shared" si="0"/>
        <v>-1.3090741552399976E-2</v>
      </c>
      <c r="I23" s="59" t="str">
        <f t="shared" si="1"/>
        <v/>
      </c>
      <c r="J23" s="56">
        <v>16.795339350195064</v>
      </c>
      <c r="K23" s="57">
        <v>16.294389759492155</v>
      </c>
      <c r="L23" s="57">
        <v>17.296288940897973</v>
      </c>
      <c r="M23" s="56">
        <f>INDEX('1-①28年男'!$A$7:$L$281,MATCH('65歳男（推移）'!$A23,'1-①28年男'!$A$7:$A$281,0),COLUMN(M23)-7)</f>
        <v>16.830528286054918</v>
      </c>
      <c r="N23" s="57">
        <f>INDEX('1-①28年男'!$A$7:$L$281,MATCH('65歳男（推移）'!$A23,'1-①28年男'!$A$7:$A$281,0),COLUMN(N23)-7)</f>
        <v>16.363183662194924</v>
      </c>
      <c r="O23" s="57">
        <f>INDEX('1-①28年男'!$A$7:$L$281,MATCH('65歳男（推移）'!$A23,'1-①28年男'!$A$7:$A$281,0),COLUMN(O23)-7)</f>
        <v>17.297872909914911</v>
      </c>
      <c r="P23" s="58">
        <f t="shared" si="2"/>
        <v>3.5188935859853387E-2</v>
      </c>
      <c r="Q23" s="59" t="str">
        <f t="shared" si="3"/>
        <v/>
      </c>
      <c r="R23" s="56">
        <v>1.5852724886502625</v>
      </c>
      <c r="S23" s="57">
        <v>1.3789941043619152</v>
      </c>
      <c r="T23" s="57">
        <v>1.7915508729386098</v>
      </c>
      <c r="U23" s="56">
        <f>INDEX('1-①28年男'!$A$7:$L$281,MATCH('65歳男（推移）'!$A23,'1-①28年男'!$A$7:$A$281,0),COLUMN(U23)-11)</f>
        <v>1.5369928112380122</v>
      </c>
      <c r="V23" s="57">
        <f>INDEX('1-①28年男'!$A$7:$L$281,MATCH('65歳男（推移）'!$A23,'1-①28年男'!$A$7:$A$281,0),COLUMN(V23)-11)</f>
        <v>1.3483259571898225</v>
      </c>
      <c r="W23" s="57">
        <f>INDEX('1-①28年男'!$A$7:$L$281,MATCH('65歳男（推移）'!$A23,'1-①28年男'!$A$7:$A$281,0),COLUMN(W23)-11)</f>
        <v>1.725659665286202</v>
      </c>
      <c r="X23" s="60">
        <f t="shared" si="4"/>
        <v>-4.8279677412250255E-2</v>
      </c>
      <c r="Y23" s="59" t="str">
        <f t="shared" si="5"/>
        <v/>
      </c>
    </row>
    <row r="24" spans="1:25" ht="18.75" customHeight="1" x14ac:dyDescent="0.4">
      <c r="A24" s="55" t="s">
        <v>89</v>
      </c>
      <c r="B24" s="56">
        <v>18.306916153701327</v>
      </c>
      <c r="C24" s="57">
        <v>18.135823746966846</v>
      </c>
      <c r="D24" s="57">
        <v>18.478008560435807</v>
      </c>
      <c r="E24" s="56">
        <f>INDEX('1-①28年男'!$A$7:$L$281,MATCH('65歳男（推移）'!$A24,'1-①28年男'!$A$7:$A$281,0),COLUMN(E24)-2)</f>
        <v>19.063452244577078</v>
      </c>
      <c r="F24" s="57">
        <f>INDEX('1-①28年男'!$A$7:$L$281,MATCH('65歳男（推移）'!$A24,'1-①28年男'!$A$7:$A$281,0),COLUMN(F24)-2)</f>
        <v>18.906274902803275</v>
      </c>
      <c r="G24" s="57">
        <f>INDEX('1-①28年男'!$A$7:$L$281,MATCH('65歳男（推移）'!$A24,'1-①28年男'!$A$7:$A$281,0),COLUMN(G24)-2)</f>
        <v>19.220629586350881</v>
      </c>
      <c r="H24" s="58">
        <f t="shared" si="0"/>
        <v>0.75653609087575191</v>
      </c>
      <c r="I24" s="59" t="str">
        <f t="shared" si="1"/>
        <v>☆</v>
      </c>
      <c r="J24" s="56">
        <v>16.977064829562259</v>
      </c>
      <c r="K24" s="57">
        <v>16.813595752906966</v>
      </c>
      <c r="L24" s="57">
        <v>17.140533906217552</v>
      </c>
      <c r="M24" s="56">
        <f>INDEX('1-①28年男'!$A$7:$L$281,MATCH('65歳男（推移）'!$A24,'1-①28年男'!$A$7:$A$281,0),COLUMN(M24)-7)</f>
        <v>17.450399015609641</v>
      </c>
      <c r="N24" s="57">
        <f>INDEX('1-①28年男'!$A$7:$L$281,MATCH('65歳男（推移）'!$A24,'1-①28年男'!$A$7:$A$281,0),COLUMN(N24)-7)</f>
        <v>17.300993722207629</v>
      </c>
      <c r="O24" s="57">
        <f>INDEX('1-①28年男'!$A$7:$L$281,MATCH('65歳男（推移）'!$A24,'1-①28年男'!$A$7:$A$281,0),COLUMN(O24)-7)</f>
        <v>17.599804309011652</v>
      </c>
      <c r="P24" s="58">
        <f t="shared" si="2"/>
        <v>0.47333418604738142</v>
      </c>
      <c r="Q24" s="59" t="str">
        <f t="shared" si="3"/>
        <v>☆</v>
      </c>
      <c r="R24" s="56">
        <v>1.3298513241390666</v>
      </c>
      <c r="S24" s="57">
        <v>1.2581999816443903</v>
      </c>
      <c r="T24" s="57">
        <v>1.4015026666337429</v>
      </c>
      <c r="U24" s="56">
        <f>INDEX('1-①28年男'!$A$7:$L$281,MATCH('65歳男（推移）'!$A24,'1-①28年男'!$A$7:$A$281,0),COLUMN(U24)-11)</f>
        <v>1.6130532289674371</v>
      </c>
      <c r="V24" s="57">
        <f>INDEX('1-①28年男'!$A$7:$L$281,MATCH('65歳男（推移）'!$A24,'1-①28年男'!$A$7:$A$281,0),COLUMN(V24)-11)</f>
        <v>1.5418911901857999</v>
      </c>
      <c r="W24" s="57">
        <f>INDEX('1-①28年男'!$A$7:$L$281,MATCH('65歳男（推移）'!$A24,'1-①28年男'!$A$7:$A$281,0),COLUMN(W24)-11)</f>
        <v>1.6842152677490743</v>
      </c>
      <c r="X24" s="60">
        <f t="shared" si="4"/>
        <v>0.28320190482837049</v>
      </c>
      <c r="Y24" s="59" t="str">
        <f t="shared" si="5"/>
        <v>☆</v>
      </c>
    </row>
    <row r="25" spans="1:25" ht="18.75" customHeight="1" x14ac:dyDescent="0.4">
      <c r="A25" s="55" t="s">
        <v>90</v>
      </c>
      <c r="B25" s="56">
        <v>19.68034553245954</v>
      </c>
      <c r="C25" s="57">
        <v>19.45056774687259</v>
      </c>
      <c r="D25" s="57">
        <v>19.910123318046491</v>
      </c>
      <c r="E25" s="56">
        <f>INDEX('1-①28年男'!$A$7:$L$281,MATCH('65歳男（推移）'!$A25,'1-①28年男'!$A$7:$A$281,0),COLUMN(E25)-2)</f>
        <v>20.610564666416657</v>
      </c>
      <c r="F25" s="57">
        <f>INDEX('1-①28年男'!$A$7:$L$281,MATCH('65歳男（推移）'!$A25,'1-①28年男'!$A$7:$A$281,0),COLUMN(F25)-2)</f>
        <v>20.398370247599477</v>
      </c>
      <c r="G25" s="57">
        <f>INDEX('1-①28年男'!$A$7:$L$281,MATCH('65歳男（推移）'!$A25,'1-①28年男'!$A$7:$A$281,0),COLUMN(G25)-2)</f>
        <v>20.822759085233837</v>
      </c>
      <c r="H25" s="58">
        <f t="shared" si="0"/>
        <v>0.93021913395711664</v>
      </c>
      <c r="I25" s="59" t="str">
        <f t="shared" si="1"/>
        <v>☆</v>
      </c>
      <c r="J25" s="56">
        <v>17.947728397104207</v>
      </c>
      <c r="K25" s="57">
        <v>17.726573990355174</v>
      </c>
      <c r="L25" s="57">
        <v>18.16888280385324</v>
      </c>
      <c r="M25" s="56">
        <f>INDEX('1-①28年男'!$A$7:$L$281,MATCH('65歳男（推移）'!$A25,'1-①28年男'!$A$7:$A$281,0),COLUMN(M25)-7)</f>
        <v>18.694069481846</v>
      </c>
      <c r="N25" s="57">
        <f>INDEX('1-①28年男'!$A$7:$L$281,MATCH('65歳男（推移）'!$A25,'1-①28年男'!$A$7:$A$281,0),COLUMN(N25)-7)</f>
        <v>18.48852203124795</v>
      </c>
      <c r="O25" s="57">
        <f>INDEX('1-①28年男'!$A$7:$L$281,MATCH('65歳男（推移）'!$A25,'1-①28年男'!$A$7:$A$281,0),COLUMN(O25)-7)</f>
        <v>18.899616932444051</v>
      </c>
      <c r="P25" s="58">
        <f t="shared" si="2"/>
        <v>0.74634108474179328</v>
      </c>
      <c r="Q25" s="59" t="str">
        <f t="shared" si="3"/>
        <v>☆</v>
      </c>
      <c r="R25" s="56">
        <v>1.7326171353553346</v>
      </c>
      <c r="S25" s="57">
        <v>1.6163651689485421</v>
      </c>
      <c r="T25" s="57">
        <v>1.848869101762127</v>
      </c>
      <c r="U25" s="56">
        <f>INDEX('1-①28年男'!$A$7:$L$281,MATCH('65歳男（推移）'!$A25,'1-①28年男'!$A$7:$A$281,0),COLUMN(U25)-11)</f>
        <v>1.9164951845706524</v>
      </c>
      <c r="V25" s="57">
        <f>INDEX('1-①28年男'!$A$7:$L$281,MATCH('65歳男（推移）'!$A25,'1-①28年男'!$A$7:$A$281,0),COLUMN(V25)-11)</f>
        <v>1.8078498583578662</v>
      </c>
      <c r="W25" s="57">
        <f>INDEX('1-①28年男'!$A$7:$L$281,MATCH('65歳男（推移）'!$A25,'1-①28年男'!$A$7:$A$281,0),COLUMN(W25)-11)</f>
        <v>2.0251405107834386</v>
      </c>
      <c r="X25" s="60">
        <f t="shared" si="4"/>
        <v>0.18387804921531781</v>
      </c>
      <c r="Y25" s="59" t="str">
        <f t="shared" si="5"/>
        <v/>
      </c>
    </row>
    <row r="26" spans="1:25" ht="18.75" customHeight="1" x14ac:dyDescent="0.4">
      <c r="A26" s="55" t="s">
        <v>91</v>
      </c>
      <c r="B26" s="56">
        <v>19.117286654974269</v>
      </c>
      <c r="C26" s="57">
        <v>18.906668024878122</v>
      </c>
      <c r="D26" s="57">
        <v>19.327905285070415</v>
      </c>
      <c r="E26" s="56">
        <f>INDEX('1-①28年男'!$A$7:$L$281,MATCH('65歳男（推移）'!$A26,'1-①28年男'!$A$7:$A$281,0),COLUMN(E26)-2)</f>
        <v>19.719998523413292</v>
      </c>
      <c r="F26" s="57">
        <f>INDEX('1-①28年男'!$A$7:$L$281,MATCH('65歳男（推移）'!$A26,'1-①28年男'!$A$7:$A$281,0),COLUMN(F26)-2)</f>
        <v>19.520476365162974</v>
      </c>
      <c r="G26" s="57">
        <f>INDEX('1-①28年男'!$A$7:$L$281,MATCH('65歳男（推移）'!$A26,'1-①28年男'!$A$7:$A$281,0),COLUMN(G26)-2)</f>
        <v>19.919520681663609</v>
      </c>
      <c r="H26" s="58">
        <f t="shared" si="0"/>
        <v>0.60271186843902314</v>
      </c>
      <c r="I26" s="59" t="str">
        <f t="shared" si="1"/>
        <v>☆</v>
      </c>
      <c r="J26" s="56">
        <v>17.72662296523681</v>
      </c>
      <c r="K26" s="57">
        <v>17.520495592616314</v>
      </c>
      <c r="L26" s="57">
        <v>17.932750337857307</v>
      </c>
      <c r="M26" s="56">
        <f>INDEX('1-①28年男'!$A$7:$L$281,MATCH('65歳男（推移）'!$A26,'1-①28年男'!$A$7:$A$281,0),COLUMN(M26)-7)</f>
        <v>18.21644997712453</v>
      </c>
      <c r="N26" s="57">
        <f>INDEX('1-①28年男'!$A$7:$L$281,MATCH('65歳男（推移）'!$A26,'1-①28年男'!$A$7:$A$281,0),COLUMN(N26)-7)</f>
        <v>18.023028733815604</v>
      </c>
      <c r="O26" s="57">
        <f>INDEX('1-①28年男'!$A$7:$L$281,MATCH('65歳男（推移）'!$A26,'1-①28年男'!$A$7:$A$281,0),COLUMN(O26)-7)</f>
        <v>18.409871220433455</v>
      </c>
      <c r="P26" s="58">
        <f t="shared" si="2"/>
        <v>0.48982701188771927</v>
      </c>
      <c r="Q26" s="59" t="str">
        <f t="shared" si="3"/>
        <v>☆</v>
      </c>
      <c r="R26" s="56">
        <v>1.3906636897374596</v>
      </c>
      <c r="S26" s="57">
        <v>1.2900318681332841</v>
      </c>
      <c r="T26" s="57">
        <v>1.4912955113416351</v>
      </c>
      <c r="U26" s="56">
        <f>INDEX('1-①28年男'!$A$7:$L$281,MATCH('65歳男（推移）'!$A26,'1-①28年男'!$A$7:$A$281,0),COLUMN(U26)-11)</f>
        <v>1.5035485462887641</v>
      </c>
      <c r="V26" s="57">
        <f>INDEX('1-①28年男'!$A$7:$L$281,MATCH('65歳男（推移）'!$A26,'1-①28年男'!$A$7:$A$281,0),COLUMN(V26)-11)</f>
        <v>1.4144711511087513</v>
      </c>
      <c r="W26" s="57">
        <f>INDEX('1-①28年男'!$A$7:$L$281,MATCH('65歳男（推移）'!$A26,'1-①28年男'!$A$7:$A$281,0),COLUMN(W26)-11)</f>
        <v>1.5926259414687769</v>
      </c>
      <c r="X26" s="60">
        <f t="shared" si="4"/>
        <v>0.11288485655130454</v>
      </c>
      <c r="Y26" s="59" t="str">
        <f t="shared" si="5"/>
        <v/>
      </c>
    </row>
    <row r="27" spans="1:25" ht="18.75" customHeight="1" x14ac:dyDescent="0.4">
      <c r="A27" s="55" t="s">
        <v>92</v>
      </c>
      <c r="B27" s="56">
        <v>19.297279404850169</v>
      </c>
      <c r="C27" s="57">
        <v>19.064491733227065</v>
      </c>
      <c r="D27" s="57">
        <v>19.530067076473273</v>
      </c>
      <c r="E27" s="56">
        <f>INDEX('1-①28年男'!$A$7:$L$281,MATCH('65歳男（推移）'!$A27,'1-①28年男'!$A$7:$A$281,0),COLUMN(E27)-2)</f>
        <v>20.246468529206723</v>
      </c>
      <c r="F27" s="57">
        <f>INDEX('1-①28年男'!$A$7:$L$281,MATCH('65歳男（推移）'!$A27,'1-①28年男'!$A$7:$A$281,0),COLUMN(F27)-2)</f>
        <v>20.026200284226558</v>
      </c>
      <c r="G27" s="57">
        <f>INDEX('1-①28年男'!$A$7:$L$281,MATCH('65歳男（推移）'!$A27,'1-①28年男'!$A$7:$A$281,0),COLUMN(G27)-2)</f>
        <v>20.466736774186888</v>
      </c>
      <c r="H27" s="58">
        <f t="shared" si="0"/>
        <v>0.949189124356554</v>
      </c>
      <c r="I27" s="59" t="str">
        <f t="shared" si="1"/>
        <v>☆</v>
      </c>
      <c r="J27" s="56">
        <v>17.86283846312957</v>
      </c>
      <c r="K27" s="57">
        <v>17.637586905467685</v>
      </c>
      <c r="L27" s="57">
        <v>18.088090020791455</v>
      </c>
      <c r="M27" s="56">
        <f>INDEX('1-①28年男'!$A$7:$L$281,MATCH('65歳男（推移）'!$A27,'1-①28年男'!$A$7:$A$281,0),COLUMN(M27)-7)</f>
        <v>18.777955158852137</v>
      </c>
      <c r="N27" s="57">
        <f>INDEX('1-①28年男'!$A$7:$L$281,MATCH('65歳男（推移）'!$A27,'1-①28年男'!$A$7:$A$281,0),COLUMN(N27)-7)</f>
        <v>18.563288208370309</v>
      </c>
      <c r="O27" s="57">
        <f>INDEX('1-①28年男'!$A$7:$L$281,MATCH('65歳男（推移）'!$A27,'1-①28年男'!$A$7:$A$281,0),COLUMN(O27)-7)</f>
        <v>18.992622109333965</v>
      </c>
      <c r="P27" s="58">
        <f t="shared" si="2"/>
        <v>0.91511669572256693</v>
      </c>
      <c r="Q27" s="59" t="str">
        <f t="shared" si="3"/>
        <v>☆</v>
      </c>
      <c r="R27" s="56">
        <v>1.434440941720599</v>
      </c>
      <c r="S27" s="57">
        <v>1.3257666911036587</v>
      </c>
      <c r="T27" s="57">
        <v>1.5431151923375392</v>
      </c>
      <c r="U27" s="56">
        <f>INDEX('1-①28年男'!$A$7:$L$281,MATCH('65歳男（推移）'!$A27,'1-①28年男'!$A$7:$A$281,0),COLUMN(U27)-11)</f>
        <v>1.4685133703545845</v>
      </c>
      <c r="V27" s="57">
        <f>INDEX('1-①28年男'!$A$7:$L$281,MATCH('65歳男（推移）'!$A27,'1-①28年男'!$A$7:$A$281,0),COLUMN(V27)-11)</f>
        <v>1.3697263477198662</v>
      </c>
      <c r="W27" s="57">
        <f>INDEX('1-①28年男'!$A$7:$L$281,MATCH('65歳男（推移）'!$A27,'1-①28年男'!$A$7:$A$281,0),COLUMN(W27)-11)</f>
        <v>1.5673003929893028</v>
      </c>
      <c r="X27" s="60">
        <f t="shared" si="4"/>
        <v>3.4072428633985519E-2</v>
      </c>
      <c r="Y27" s="59" t="str">
        <f t="shared" si="5"/>
        <v/>
      </c>
    </row>
    <row r="28" spans="1:25" ht="18.75" customHeight="1" x14ac:dyDescent="0.4">
      <c r="A28" s="55" t="s">
        <v>93</v>
      </c>
      <c r="B28" s="56">
        <v>18.616821901357</v>
      </c>
      <c r="C28" s="57">
        <v>18.205305207370149</v>
      </c>
      <c r="D28" s="57">
        <v>19.02833859534385</v>
      </c>
      <c r="E28" s="56">
        <f>INDEX('1-①28年男'!$A$7:$L$281,MATCH('65歳男（推移）'!$A28,'1-①28年男'!$A$7:$A$281,0),COLUMN(E28)-2)</f>
        <v>19.378188190088355</v>
      </c>
      <c r="F28" s="57">
        <f>INDEX('1-①28年男'!$A$7:$L$281,MATCH('65歳男（推移）'!$A28,'1-①28年男'!$A$7:$A$281,0),COLUMN(F28)-2)</f>
        <v>18.971010773815951</v>
      </c>
      <c r="G28" s="57">
        <f>INDEX('1-①28年男'!$A$7:$L$281,MATCH('65歳男（推移）'!$A28,'1-①28年男'!$A$7:$A$281,0),COLUMN(G28)-2)</f>
        <v>19.785365606360759</v>
      </c>
      <c r="H28" s="58">
        <f t="shared" si="0"/>
        <v>0.76136628873135592</v>
      </c>
      <c r="I28" s="59" t="str">
        <f t="shared" si="1"/>
        <v/>
      </c>
      <c r="J28" s="56">
        <v>17.198895977778392</v>
      </c>
      <c r="K28" s="57">
        <v>16.813414753449436</v>
      </c>
      <c r="L28" s="57">
        <v>17.584377202107348</v>
      </c>
      <c r="M28" s="56">
        <f>INDEX('1-①28年男'!$A$7:$L$281,MATCH('65歳男（推移）'!$A28,'1-①28年男'!$A$7:$A$281,0),COLUMN(M28)-7)</f>
        <v>17.873657781694277</v>
      </c>
      <c r="N28" s="57">
        <f>INDEX('1-①28年男'!$A$7:$L$281,MATCH('65歳男（推移）'!$A28,'1-①28年男'!$A$7:$A$281,0),COLUMN(N28)-7)</f>
        <v>17.493468879672641</v>
      </c>
      <c r="O28" s="57">
        <f>INDEX('1-①28年男'!$A$7:$L$281,MATCH('65歳男（推移）'!$A28,'1-①28年男'!$A$7:$A$281,0),COLUMN(O28)-7)</f>
        <v>18.253846683715913</v>
      </c>
      <c r="P28" s="58">
        <f t="shared" si="2"/>
        <v>0.67476180391588514</v>
      </c>
      <c r="Q28" s="59" t="str">
        <f t="shared" si="3"/>
        <v/>
      </c>
      <c r="R28" s="56">
        <v>1.4179259235786041</v>
      </c>
      <c r="S28" s="57">
        <v>1.2689083502139351</v>
      </c>
      <c r="T28" s="57">
        <v>1.5669434969432732</v>
      </c>
      <c r="U28" s="56">
        <f>INDEX('1-①28年男'!$A$7:$L$281,MATCH('65歳男（推移）'!$A28,'1-①28年男'!$A$7:$A$281,0),COLUMN(U28)-11)</f>
        <v>1.5045304083940811</v>
      </c>
      <c r="V28" s="57">
        <f>INDEX('1-①28年男'!$A$7:$L$281,MATCH('65歳男（推移）'!$A28,'1-①28年男'!$A$7:$A$281,0),COLUMN(V28)-11)</f>
        <v>1.3544956574186391</v>
      </c>
      <c r="W28" s="57">
        <f>INDEX('1-①28年男'!$A$7:$L$281,MATCH('65歳男（推移）'!$A28,'1-①28年男'!$A$7:$A$281,0),COLUMN(W28)-11)</f>
        <v>1.6545651593695232</v>
      </c>
      <c r="X28" s="60">
        <f t="shared" si="4"/>
        <v>8.6604484815477001E-2</v>
      </c>
      <c r="Y28" s="59" t="str">
        <f t="shared" si="5"/>
        <v/>
      </c>
    </row>
    <row r="29" spans="1:25" ht="18.75" customHeight="1" x14ac:dyDescent="0.4">
      <c r="A29" s="55" t="s">
        <v>94</v>
      </c>
      <c r="B29" s="56">
        <v>18.412418207616735</v>
      </c>
      <c r="C29" s="57">
        <v>18.13884469854602</v>
      </c>
      <c r="D29" s="57">
        <v>18.68599171668745</v>
      </c>
      <c r="E29" s="56">
        <f>INDEX('1-①28年男'!$A$7:$L$281,MATCH('65歳男（推移）'!$A29,'1-①28年男'!$A$7:$A$281,0),COLUMN(E29)-2)</f>
        <v>19.38171092644783</v>
      </c>
      <c r="F29" s="57">
        <f>INDEX('1-①28年男'!$A$7:$L$281,MATCH('65歳男（推移）'!$A29,'1-①28年男'!$A$7:$A$281,0),COLUMN(F29)-2)</f>
        <v>19.136516081832049</v>
      </c>
      <c r="G29" s="57">
        <f>INDEX('1-①28年男'!$A$7:$L$281,MATCH('65歳男（推移）'!$A29,'1-①28年男'!$A$7:$A$281,0),COLUMN(G29)-2)</f>
        <v>19.626905771063612</v>
      </c>
      <c r="H29" s="58">
        <f t="shared" si="0"/>
        <v>0.96929271883109536</v>
      </c>
      <c r="I29" s="59" t="str">
        <f t="shared" si="1"/>
        <v>☆</v>
      </c>
      <c r="J29" s="56">
        <v>16.89421570684269</v>
      </c>
      <c r="K29" s="57">
        <v>16.631482897652347</v>
      </c>
      <c r="L29" s="57">
        <v>17.156948516033033</v>
      </c>
      <c r="M29" s="56">
        <f>INDEX('1-①28年男'!$A$7:$L$281,MATCH('65歳男（推移）'!$A29,'1-①28年男'!$A$7:$A$281,0),COLUMN(M29)-7)</f>
        <v>17.773080376494935</v>
      </c>
      <c r="N29" s="57">
        <f>INDEX('1-①28年男'!$A$7:$L$281,MATCH('65歳男（推移）'!$A29,'1-①28年男'!$A$7:$A$281,0),COLUMN(N29)-7)</f>
        <v>17.535103593067632</v>
      </c>
      <c r="O29" s="57">
        <f>INDEX('1-①28年男'!$A$7:$L$281,MATCH('65歳男（推移）'!$A29,'1-①28年男'!$A$7:$A$281,0),COLUMN(O29)-7)</f>
        <v>18.011057159922238</v>
      </c>
      <c r="P29" s="58">
        <f t="shared" si="2"/>
        <v>0.87886466965224486</v>
      </c>
      <c r="Q29" s="59" t="str">
        <f t="shared" si="3"/>
        <v>☆</v>
      </c>
      <c r="R29" s="56">
        <v>1.5182025007740454</v>
      </c>
      <c r="S29" s="57">
        <v>1.3853422098825869</v>
      </c>
      <c r="T29" s="57">
        <v>1.6510627916655038</v>
      </c>
      <c r="U29" s="56">
        <f>INDEX('1-①28年男'!$A$7:$L$281,MATCH('65歳男（推移）'!$A29,'1-①28年男'!$A$7:$A$281,0),COLUMN(U29)-11)</f>
        <v>1.608630549952897</v>
      </c>
      <c r="V29" s="57">
        <f>INDEX('1-①28年男'!$A$7:$L$281,MATCH('65歳男（推移）'!$A29,'1-①28年男'!$A$7:$A$281,0),COLUMN(V29)-11)</f>
        <v>1.4898303672300308</v>
      </c>
      <c r="W29" s="57">
        <f>INDEX('1-①28年男'!$A$7:$L$281,MATCH('65歳男（推移）'!$A29,'1-①28年男'!$A$7:$A$281,0),COLUMN(W29)-11)</f>
        <v>1.7274307326757632</v>
      </c>
      <c r="X29" s="60">
        <f t="shared" si="4"/>
        <v>9.0428049178851611E-2</v>
      </c>
      <c r="Y29" s="59" t="str">
        <f t="shared" si="5"/>
        <v/>
      </c>
    </row>
    <row r="30" spans="1:25" ht="18.75" customHeight="1" x14ac:dyDescent="0.4">
      <c r="A30" s="55" t="s">
        <v>95</v>
      </c>
      <c r="B30" s="56">
        <v>18.550820904566514</v>
      </c>
      <c r="C30" s="57">
        <v>18.26184606848895</v>
      </c>
      <c r="D30" s="57">
        <v>18.839795740644078</v>
      </c>
      <c r="E30" s="56">
        <f>INDEX('1-①28年男'!$A$7:$L$281,MATCH('65歳男（推移）'!$A30,'1-①28年男'!$A$7:$A$281,0),COLUMN(E30)-2)</f>
        <v>18.785937160142481</v>
      </c>
      <c r="F30" s="57">
        <f>INDEX('1-①28年男'!$A$7:$L$281,MATCH('65歳男（推移）'!$A30,'1-①28年男'!$A$7:$A$281,0),COLUMN(F30)-2)</f>
        <v>18.516127669359985</v>
      </c>
      <c r="G30" s="57">
        <f>INDEX('1-①28年男'!$A$7:$L$281,MATCH('65歳男（推移）'!$A30,'1-①28年男'!$A$7:$A$281,0),COLUMN(G30)-2)</f>
        <v>19.055746650924977</v>
      </c>
      <c r="H30" s="58">
        <f t="shared" si="0"/>
        <v>0.23511625557596716</v>
      </c>
      <c r="I30" s="59" t="str">
        <f t="shared" si="1"/>
        <v/>
      </c>
      <c r="J30" s="56">
        <v>17.073777476961649</v>
      </c>
      <c r="K30" s="57">
        <v>16.801419289075195</v>
      </c>
      <c r="L30" s="57">
        <v>17.346135664848102</v>
      </c>
      <c r="M30" s="56">
        <f>INDEX('1-①28年男'!$A$7:$L$281,MATCH('65歳男（推移）'!$A30,'1-①28年男'!$A$7:$A$281,0),COLUMN(M30)-7)</f>
        <v>17.275350725272951</v>
      </c>
      <c r="N30" s="57">
        <f>INDEX('1-①28年男'!$A$7:$L$281,MATCH('65歳男（推移）'!$A30,'1-①28年男'!$A$7:$A$281,0),COLUMN(N30)-7)</f>
        <v>17.02203358270134</v>
      </c>
      <c r="O30" s="57">
        <f>INDEX('1-①28年男'!$A$7:$L$281,MATCH('65歳男（推移）'!$A30,'1-①28年男'!$A$7:$A$281,0),COLUMN(O30)-7)</f>
        <v>17.528667867844561</v>
      </c>
      <c r="P30" s="58">
        <f t="shared" si="2"/>
        <v>0.20157324831130197</v>
      </c>
      <c r="Q30" s="59" t="str">
        <f t="shared" si="3"/>
        <v/>
      </c>
      <c r="R30" s="56">
        <v>1.477043427604867</v>
      </c>
      <c r="S30" s="57">
        <v>1.3542610133227841</v>
      </c>
      <c r="T30" s="57">
        <v>1.5998258418869498</v>
      </c>
      <c r="U30" s="56">
        <f>INDEX('1-①28年男'!$A$7:$L$281,MATCH('65歳男（推移）'!$A30,'1-①28年男'!$A$7:$A$281,0),COLUMN(U30)-11)</f>
        <v>1.5105864348695335</v>
      </c>
      <c r="V30" s="57">
        <f>INDEX('1-①28年男'!$A$7:$L$281,MATCH('65歳男（推移）'!$A30,'1-①28年男'!$A$7:$A$281,0),COLUMN(V30)-11)</f>
        <v>1.4000888828127154</v>
      </c>
      <c r="W30" s="57">
        <f>INDEX('1-①28年男'!$A$7:$L$281,MATCH('65歳男（推移）'!$A30,'1-①28年男'!$A$7:$A$281,0),COLUMN(W30)-11)</f>
        <v>1.6210839869263516</v>
      </c>
      <c r="X30" s="60">
        <f t="shared" si="4"/>
        <v>3.3543007264666524E-2</v>
      </c>
      <c r="Y30" s="59" t="str">
        <f t="shared" si="5"/>
        <v/>
      </c>
    </row>
    <row r="31" spans="1:25" ht="18.75" customHeight="1" x14ac:dyDescent="0.4">
      <c r="A31" s="55" t="s">
        <v>96</v>
      </c>
      <c r="B31" s="56">
        <v>18.076795352978127</v>
      </c>
      <c r="C31" s="57">
        <v>17.721363699074754</v>
      </c>
      <c r="D31" s="57">
        <v>18.432227006881501</v>
      </c>
      <c r="E31" s="56">
        <f>INDEX('1-①28年男'!$A$7:$L$281,MATCH('65歳男（推移）'!$A31,'1-①28年男'!$A$7:$A$281,0),COLUMN(E31)-2)</f>
        <v>18.552068186068219</v>
      </c>
      <c r="F31" s="57">
        <f>INDEX('1-①28年男'!$A$7:$L$281,MATCH('65歳男（推移）'!$A31,'1-①28年男'!$A$7:$A$281,0),COLUMN(F31)-2)</f>
        <v>18.209970361387658</v>
      </c>
      <c r="G31" s="57">
        <f>INDEX('1-①28年男'!$A$7:$L$281,MATCH('65歳男（推移）'!$A31,'1-①28年男'!$A$7:$A$281,0),COLUMN(G31)-2)</f>
        <v>18.89416601074878</v>
      </c>
      <c r="H31" s="58">
        <f t="shared" si="0"/>
        <v>0.4752728330900915</v>
      </c>
      <c r="I31" s="59" t="str">
        <f t="shared" si="1"/>
        <v/>
      </c>
      <c r="J31" s="56">
        <v>16.641418461675453</v>
      </c>
      <c r="K31" s="57">
        <v>16.306808813435168</v>
      </c>
      <c r="L31" s="57">
        <v>16.976028109915738</v>
      </c>
      <c r="M31" s="56">
        <f>INDEX('1-①28年男'!$A$7:$L$281,MATCH('65歳男（推移）'!$A31,'1-①28年男'!$A$7:$A$281,0),COLUMN(M31)-7)</f>
        <v>16.851293651063177</v>
      </c>
      <c r="N31" s="57">
        <f>INDEX('1-①28年男'!$A$7:$L$281,MATCH('65歳男（推移）'!$A31,'1-①28年男'!$A$7:$A$281,0),COLUMN(N31)-7)</f>
        <v>16.535483674861688</v>
      </c>
      <c r="O31" s="57">
        <f>INDEX('1-①28年男'!$A$7:$L$281,MATCH('65歳男（推移）'!$A31,'1-①28年男'!$A$7:$A$281,0),COLUMN(O31)-7)</f>
        <v>17.167103627264666</v>
      </c>
      <c r="P31" s="58">
        <f t="shared" si="2"/>
        <v>0.20987518938772354</v>
      </c>
      <c r="Q31" s="59" t="str">
        <f t="shared" si="3"/>
        <v/>
      </c>
      <c r="R31" s="56">
        <v>1.4353768913026768</v>
      </c>
      <c r="S31" s="57">
        <v>1.2976791065411639</v>
      </c>
      <c r="T31" s="57">
        <v>1.5730746760641896</v>
      </c>
      <c r="U31" s="56">
        <f>INDEX('1-①28年男'!$A$7:$L$281,MATCH('65歳男（推移）'!$A31,'1-①28年男'!$A$7:$A$281,0),COLUMN(U31)-11)</f>
        <v>1.7007745350050434</v>
      </c>
      <c r="V31" s="57">
        <f>INDEX('1-①28年男'!$A$7:$L$281,MATCH('65歳男（推移）'!$A31,'1-①28年男'!$A$7:$A$281,0),COLUMN(V31)-11)</f>
        <v>1.5611575932508963</v>
      </c>
      <c r="W31" s="57">
        <f>INDEX('1-①28年男'!$A$7:$L$281,MATCH('65歳男（推移）'!$A31,'1-①28年男'!$A$7:$A$281,0),COLUMN(W31)-11)</f>
        <v>1.8403914767591905</v>
      </c>
      <c r="X31" s="60">
        <f t="shared" si="4"/>
        <v>0.26539764370236663</v>
      </c>
      <c r="Y31" s="59" t="str">
        <f t="shared" si="5"/>
        <v/>
      </c>
    </row>
    <row r="32" spans="1:25" ht="18.75" customHeight="1" x14ac:dyDescent="0.4">
      <c r="A32" s="55" t="s">
        <v>97</v>
      </c>
      <c r="B32" s="56">
        <v>19.163302537812125</v>
      </c>
      <c r="C32" s="57">
        <v>18.856997167833583</v>
      </c>
      <c r="D32" s="57">
        <v>19.469607907790667</v>
      </c>
      <c r="E32" s="56">
        <f>INDEX('1-①28年男'!$A$7:$L$281,MATCH('65歳男（推移）'!$A32,'1-①28年男'!$A$7:$A$281,0),COLUMN(E32)-2)</f>
        <v>20.066290702619579</v>
      </c>
      <c r="F32" s="57">
        <f>INDEX('1-①28年男'!$A$7:$L$281,MATCH('65歳男（推移）'!$A32,'1-①28年男'!$A$7:$A$281,0),COLUMN(F32)-2)</f>
        <v>19.79681909728944</v>
      </c>
      <c r="G32" s="57">
        <f>INDEX('1-①28年男'!$A$7:$L$281,MATCH('65歳男（推移）'!$A32,'1-①28年男'!$A$7:$A$281,0),COLUMN(G32)-2)</f>
        <v>20.335762307949718</v>
      </c>
      <c r="H32" s="58">
        <f t="shared" si="0"/>
        <v>0.90298816480745359</v>
      </c>
      <c r="I32" s="59" t="str">
        <f t="shared" si="1"/>
        <v>☆</v>
      </c>
      <c r="J32" s="56">
        <v>17.612085804177195</v>
      </c>
      <c r="K32" s="57">
        <v>17.314606439932685</v>
      </c>
      <c r="L32" s="57">
        <v>17.909565168421704</v>
      </c>
      <c r="M32" s="56">
        <f>INDEX('1-①28年男'!$A$7:$L$281,MATCH('65歳男（推移）'!$A32,'1-①28年男'!$A$7:$A$281,0),COLUMN(M32)-7)</f>
        <v>18.611067958349803</v>
      </c>
      <c r="N32" s="57">
        <f>INDEX('1-①28年男'!$A$7:$L$281,MATCH('65歳男（推移）'!$A32,'1-①28年男'!$A$7:$A$281,0),COLUMN(N32)-7)</f>
        <v>18.346832646917616</v>
      </c>
      <c r="O32" s="57">
        <f>INDEX('1-①28年男'!$A$7:$L$281,MATCH('65歳男（推移）'!$A32,'1-①28年男'!$A$7:$A$281,0),COLUMN(O32)-7)</f>
        <v>18.875303269781991</v>
      </c>
      <c r="P32" s="58">
        <f t="shared" si="2"/>
        <v>0.99898215417260872</v>
      </c>
      <c r="Q32" s="59" t="str">
        <f t="shared" si="3"/>
        <v>☆</v>
      </c>
      <c r="R32" s="56">
        <v>1.5512167336349301</v>
      </c>
      <c r="S32" s="57">
        <v>1.3982648574840555</v>
      </c>
      <c r="T32" s="57">
        <v>1.7041686097858046</v>
      </c>
      <c r="U32" s="56">
        <f>INDEX('1-①28年男'!$A$7:$L$281,MATCH('65歳男（推移）'!$A32,'1-①28年男'!$A$7:$A$281,0),COLUMN(U32)-11)</f>
        <v>1.4552227442697752</v>
      </c>
      <c r="V32" s="57">
        <f>INDEX('1-①28年男'!$A$7:$L$281,MATCH('65歳男（推移）'!$A32,'1-①28年男'!$A$7:$A$281,0),COLUMN(V32)-11)</f>
        <v>1.3245599802614454</v>
      </c>
      <c r="W32" s="57">
        <f>INDEX('1-①28年男'!$A$7:$L$281,MATCH('65歳男（推移）'!$A32,'1-①28年男'!$A$7:$A$281,0),COLUMN(W32)-11)</f>
        <v>1.5858855082781049</v>
      </c>
      <c r="X32" s="60">
        <f t="shared" si="4"/>
        <v>-9.5993989365154908E-2</v>
      </c>
      <c r="Y32" s="59" t="str">
        <f t="shared" si="5"/>
        <v/>
      </c>
    </row>
    <row r="33" spans="1:25" ht="18.75" customHeight="1" x14ac:dyDescent="0.4">
      <c r="A33" s="55" t="s">
        <v>98</v>
      </c>
      <c r="B33" s="56">
        <v>18.810902326066376</v>
      </c>
      <c r="C33" s="57">
        <v>18.52511355807011</v>
      </c>
      <c r="D33" s="57">
        <v>19.096691094062642</v>
      </c>
      <c r="E33" s="56">
        <f>INDEX('1-①28年男'!$A$7:$L$281,MATCH('65歳男（推移）'!$A33,'1-①28年男'!$A$7:$A$281,0),COLUMN(E33)-2)</f>
        <v>19.769655775897355</v>
      </c>
      <c r="F33" s="57">
        <f>INDEX('1-①28年男'!$A$7:$L$281,MATCH('65歳男（推移）'!$A33,'1-①28年男'!$A$7:$A$281,0),COLUMN(F33)-2)</f>
        <v>19.510675739099181</v>
      </c>
      <c r="G33" s="57">
        <f>INDEX('1-①28年男'!$A$7:$L$281,MATCH('65歳男（推移）'!$A33,'1-①28年男'!$A$7:$A$281,0),COLUMN(G33)-2)</f>
        <v>20.02863581269553</v>
      </c>
      <c r="H33" s="58">
        <f t="shared" si="0"/>
        <v>0.95875344983097932</v>
      </c>
      <c r="I33" s="59" t="str">
        <f t="shared" si="1"/>
        <v>☆</v>
      </c>
      <c r="J33" s="56">
        <v>17.372330462671982</v>
      </c>
      <c r="K33" s="57">
        <v>17.095023152637783</v>
      </c>
      <c r="L33" s="57">
        <v>17.649637772706182</v>
      </c>
      <c r="M33" s="56">
        <f>INDEX('1-①28年男'!$A$7:$L$281,MATCH('65歳男（推移）'!$A33,'1-①28年男'!$A$7:$A$281,0),COLUMN(M33)-7)</f>
        <v>18.397625169570482</v>
      </c>
      <c r="N33" s="57">
        <f>INDEX('1-①28年男'!$A$7:$L$281,MATCH('65歳男（推移）'!$A33,'1-①28年男'!$A$7:$A$281,0),COLUMN(N33)-7)</f>
        <v>18.143617197612361</v>
      </c>
      <c r="O33" s="57">
        <f>INDEX('1-①28年男'!$A$7:$L$281,MATCH('65歳男（推移）'!$A33,'1-①28年男'!$A$7:$A$281,0),COLUMN(O33)-7)</f>
        <v>18.651633141528603</v>
      </c>
      <c r="P33" s="58">
        <f t="shared" si="2"/>
        <v>1.0252947068984994</v>
      </c>
      <c r="Q33" s="59" t="str">
        <f t="shared" si="3"/>
        <v>☆</v>
      </c>
      <c r="R33" s="56">
        <v>1.4385718633943942</v>
      </c>
      <c r="S33" s="57">
        <v>1.2981702837851499</v>
      </c>
      <c r="T33" s="57">
        <v>1.5789734430036386</v>
      </c>
      <c r="U33" s="56">
        <f>INDEX('1-①28年男'!$A$7:$L$281,MATCH('65歳男（推移）'!$A33,'1-①28年男'!$A$7:$A$281,0),COLUMN(U33)-11)</f>
        <v>1.3720306063268735</v>
      </c>
      <c r="V33" s="57">
        <f>INDEX('1-①28年男'!$A$7:$L$281,MATCH('65歳男（推移）'!$A33,'1-①28年男'!$A$7:$A$281,0),COLUMN(V33)-11)</f>
        <v>1.2526593914193329</v>
      </c>
      <c r="W33" s="57">
        <f>INDEX('1-①28年男'!$A$7:$L$281,MATCH('65歳男（推移）'!$A33,'1-①28年男'!$A$7:$A$281,0),COLUMN(W33)-11)</f>
        <v>1.491401821234414</v>
      </c>
      <c r="X33" s="60">
        <f t="shared" si="4"/>
        <v>-6.6541257067520787E-2</v>
      </c>
      <c r="Y33" s="59" t="str">
        <f t="shared" si="5"/>
        <v/>
      </c>
    </row>
    <row r="34" spans="1:25" ht="18.75" customHeight="1" x14ac:dyDescent="0.4">
      <c r="A34" s="55" t="s">
        <v>99</v>
      </c>
      <c r="B34" s="56">
        <v>18.338574369896637</v>
      </c>
      <c r="C34" s="57">
        <v>17.972741463399043</v>
      </c>
      <c r="D34" s="57">
        <v>18.704407276394232</v>
      </c>
      <c r="E34" s="56">
        <f>INDEX('1-①28年男'!$A$7:$L$281,MATCH('65歳男（推移）'!$A34,'1-①28年男'!$A$7:$A$281,0),COLUMN(E34)-2)</f>
        <v>19.228084440791321</v>
      </c>
      <c r="F34" s="57">
        <f>INDEX('1-①28年男'!$A$7:$L$281,MATCH('65歳男（推移）'!$A34,'1-①28年男'!$A$7:$A$281,0),COLUMN(F34)-2)</f>
        <v>18.897965085609378</v>
      </c>
      <c r="G34" s="57">
        <f>INDEX('1-①28年男'!$A$7:$L$281,MATCH('65歳男（推移）'!$A34,'1-①28年男'!$A$7:$A$281,0),COLUMN(G34)-2)</f>
        <v>19.558203795973263</v>
      </c>
      <c r="H34" s="58">
        <f t="shared" si="0"/>
        <v>0.88951007089468348</v>
      </c>
      <c r="I34" s="59" t="str">
        <f t="shared" si="1"/>
        <v>☆</v>
      </c>
      <c r="J34" s="56">
        <v>17.077863077330054</v>
      </c>
      <c r="K34" s="57">
        <v>16.729750599005417</v>
      </c>
      <c r="L34" s="57">
        <v>17.425975555654691</v>
      </c>
      <c r="M34" s="56">
        <f>INDEX('1-①28年男'!$A$7:$L$281,MATCH('65歳男（推移）'!$A34,'1-①28年男'!$A$7:$A$281,0),COLUMN(M34)-7)</f>
        <v>17.841850477127291</v>
      </c>
      <c r="N34" s="57">
        <f>INDEX('1-①28年男'!$A$7:$L$281,MATCH('65歳男（推移）'!$A34,'1-①28年男'!$A$7:$A$281,0),COLUMN(N34)-7)</f>
        <v>17.524704017464465</v>
      </c>
      <c r="O34" s="57">
        <f>INDEX('1-①28年男'!$A$7:$L$281,MATCH('65歳男（推移）'!$A34,'1-①28年男'!$A$7:$A$281,0),COLUMN(O34)-7)</f>
        <v>18.158996936790118</v>
      </c>
      <c r="P34" s="58">
        <f t="shared" si="2"/>
        <v>0.76398739979723729</v>
      </c>
      <c r="Q34" s="59" t="str">
        <f t="shared" si="3"/>
        <v>☆</v>
      </c>
      <c r="R34" s="56">
        <v>1.2607112925665827</v>
      </c>
      <c r="S34" s="57">
        <v>1.1112023095295107</v>
      </c>
      <c r="T34" s="57">
        <v>1.4102202756036546</v>
      </c>
      <c r="U34" s="56">
        <f>INDEX('1-①28年男'!$A$7:$L$281,MATCH('65歳男（推移）'!$A34,'1-①28年男'!$A$7:$A$281,0),COLUMN(U34)-11)</f>
        <v>1.3862339636640268</v>
      </c>
      <c r="V34" s="57">
        <f>INDEX('1-①28年男'!$A$7:$L$281,MATCH('65歳男（推移）'!$A34,'1-①28年男'!$A$7:$A$281,0),COLUMN(V34)-11)</f>
        <v>1.2402250914113429</v>
      </c>
      <c r="W34" s="57">
        <f>INDEX('1-①28年男'!$A$7:$L$281,MATCH('65歳男（推移）'!$A34,'1-①28年男'!$A$7:$A$281,0),COLUMN(W34)-11)</f>
        <v>1.5322428359167108</v>
      </c>
      <c r="X34" s="60">
        <f t="shared" si="4"/>
        <v>0.12552267109744419</v>
      </c>
      <c r="Y34" s="59" t="str">
        <f t="shared" si="5"/>
        <v/>
      </c>
    </row>
    <row r="35" spans="1:25" ht="18.75" customHeight="1" x14ac:dyDescent="0.4">
      <c r="A35" s="55" t="s">
        <v>100</v>
      </c>
      <c r="B35" s="56">
        <v>17.421265155576283</v>
      </c>
      <c r="C35" s="57">
        <v>17.087245259354539</v>
      </c>
      <c r="D35" s="57">
        <v>17.755285051798026</v>
      </c>
      <c r="E35" s="56">
        <f>INDEX('1-①28年男'!$A$7:$L$281,MATCH('65歳男（推移）'!$A35,'1-①28年男'!$A$7:$A$281,0),COLUMN(E35)-2)</f>
        <v>18.192744415296012</v>
      </c>
      <c r="F35" s="57">
        <f>INDEX('1-①28年男'!$A$7:$L$281,MATCH('65歳男（推移）'!$A35,'1-①28年男'!$A$7:$A$281,0),COLUMN(F35)-2)</f>
        <v>17.889122461007577</v>
      </c>
      <c r="G35" s="57">
        <f>INDEX('1-①28年男'!$A$7:$L$281,MATCH('65歳男（推移）'!$A35,'1-①28年男'!$A$7:$A$281,0),COLUMN(G35)-2)</f>
        <v>18.496366369584447</v>
      </c>
      <c r="H35" s="58">
        <f t="shared" si="0"/>
        <v>0.77147925971972953</v>
      </c>
      <c r="I35" s="59" t="str">
        <f t="shared" si="1"/>
        <v>☆</v>
      </c>
      <c r="J35" s="56">
        <v>16.093224204494813</v>
      </c>
      <c r="K35" s="57">
        <v>15.777491997674881</v>
      </c>
      <c r="L35" s="57">
        <v>16.408956411314747</v>
      </c>
      <c r="M35" s="56">
        <f>INDEX('1-①28年男'!$A$7:$L$281,MATCH('65歳男（推移）'!$A35,'1-①28年男'!$A$7:$A$281,0),COLUMN(M35)-7)</f>
        <v>16.741809168520081</v>
      </c>
      <c r="N35" s="57">
        <f>INDEX('1-①28年男'!$A$7:$L$281,MATCH('65歳男（推移）'!$A35,'1-①28年男'!$A$7:$A$281,0),COLUMN(N35)-7)</f>
        <v>16.453511481412963</v>
      </c>
      <c r="O35" s="57">
        <f>INDEX('1-①28年男'!$A$7:$L$281,MATCH('65歳男（推移）'!$A35,'1-①28年男'!$A$7:$A$281,0),COLUMN(O35)-7)</f>
        <v>17.030106855627199</v>
      </c>
      <c r="P35" s="58">
        <f t="shared" si="2"/>
        <v>0.64858496402526811</v>
      </c>
      <c r="Q35" s="59" t="str">
        <f t="shared" si="3"/>
        <v>☆</v>
      </c>
      <c r="R35" s="56">
        <v>1.3280409510814704</v>
      </c>
      <c r="S35" s="57">
        <v>1.1889815083897171</v>
      </c>
      <c r="T35" s="57">
        <v>1.4671003937732237</v>
      </c>
      <c r="U35" s="56">
        <f>INDEX('1-①28年男'!$A$7:$L$281,MATCH('65歳男（推移）'!$A35,'1-①28年男'!$A$7:$A$281,0),COLUMN(U35)-11)</f>
        <v>1.4509352467759313</v>
      </c>
      <c r="V35" s="57">
        <f>INDEX('1-①28年男'!$A$7:$L$281,MATCH('65歳男（推移）'!$A35,'1-①28年男'!$A$7:$A$281,0),COLUMN(V35)-11)</f>
        <v>1.3199812147299481</v>
      </c>
      <c r="W35" s="57">
        <f>INDEX('1-①28年男'!$A$7:$L$281,MATCH('65歳男（推移）'!$A35,'1-①28年男'!$A$7:$A$281,0),COLUMN(W35)-11)</f>
        <v>1.5818892788219145</v>
      </c>
      <c r="X35" s="60">
        <f t="shared" si="4"/>
        <v>0.12289429569446098</v>
      </c>
      <c r="Y35" s="59" t="str">
        <f t="shared" si="5"/>
        <v/>
      </c>
    </row>
    <row r="36" spans="1:25" ht="18.75" customHeight="1" x14ac:dyDescent="0.4">
      <c r="A36" s="55" t="s">
        <v>101</v>
      </c>
      <c r="B36" s="56">
        <v>18.951624985779414</v>
      </c>
      <c r="C36" s="57">
        <v>18.603780633279062</v>
      </c>
      <c r="D36" s="57">
        <v>19.299469338279767</v>
      </c>
      <c r="E36" s="56">
        <f>INDEX('1-①28年男'!$A$7:$L$281,MATCH('65歳男（推移）'!$A36,'1-①28年男'!$A$7:$A$281,0),COLUMN(E36)-2)</f>
        <v>19.700283912856428</v>
      </c>
      <c r="F36" s="57">
        <f>INDEX('1-①28年男'!$A$7:$L$281,MATCH('65歳男（推移）'!$A36,'1-①28年男'!$A$7:$A$281,0),COLUMN(F36)-2)</f>
        <v>19.40296658650028</v>
      </c>
      <c r="G36" s="57">
        <f>INDEX('1-①28年男'!$A$7:$L$281,MATCH('65歳男（推移）'!$A36,'1-①28年男'!$A$7:$A$281,0),COLUMN(G36)-2)</f>
        <v>19.997601239212575</v>
      </c>
      <c r="H36" s="58">
        <f t="shared" si="0"/>
        <v>0.7486589270770132</v>
      </c>
      <c r="I36" s="59" t="str">
        <f t="shared" si="1"/>
        <v>☆</v>
      </c>
      <c r="J36" s="56">
        <v>17.695147634983698</v>
      </c>
      <c r="K36" s="57">
        <v>17.363451450343486</v>
      </c>
      <c r="L36" s="57">
        <v>18.02684381962391</v>
      </c>
      <c r="M36" s="56">
        <f>INDEX('1-①28年男'!$A$7:$L$281,MATCH('65歳男（推移）'!$A36,'1-①28年男'!$A$7:$A$281,0),COLUMN(M36)-7)</f>
        <v>18.373903172525093</v>
      </c>
      <c r="N36" s="57">
        <f>INDEX('1-①28年男'!$A$7:$L$281,MATCH('65歳男（推移）'!$A36,'1-①28年男'!$A$7:$A$281,0),COLUMN(N36)-7)</f>
        <v>18.088183997062814</v>
      </c>
      <c r="O36" s="57">
        <f>INDEX('1-①28年男'!$A$7:$L$281,MATCH('65歳男（推移）'!$A36,'1-①28年男'!$A$7:$A$281,0),COLUMN(O36)-7)</f>
        <v>18.659622347987373</v>
      </c>
      <c r="P36" s="58">
        <f t="shared" si="2"/>
        <v>0.67875553754139517</v>
      </c>
      <c r="Q36" s="59" t="str">
        <f t="shared" si="3"/>
        <v>☆</v>
      </c>
      <c r="R36" s="56">
        <v>1.2564773507957152</v>
      </c>
      <c r="S36" s="57">
        <v>1.1170587802438443</v>
      </c>
      <c r="T36" s="57">
        <v>1.3958959213475861</v>
      </c>
      <c r="U36" s="56">
        <f>INDEX('1-①28年男'!$A$7:$L$281,MATCH('65歳男（推移）'!$A36,'1-①28年男'!$A$7:$A$281,0),COLUMN(U36)-11)</f>
        <v>1.3263807403313308</v>
      </c>
      <c r="V36" s="57">
        <f>INDEX('1-①28年男'!$A$7:$L$281,MATCH('65歳男（推移）'!$A36,'1-①28年男'!$A$7:$A$281,0),COLUMN(V36)-11)</f>
        <v>1.1994466276111435</v>
      </c>
      <c r="W36" s="57">
        <f>INDEX('1-①28年男'!$A$7:$L$281,MATCH('65歳男（推移）'!$A36,'1-①28年男'!$A$7:$A$281,0),COLUMN(W36)-11)</f>
        <v>1.4533148530515181</v>
      </c>
      <c r="X36" s="60">
        <f t="shared" si="4"/>
        <v>6.990338953561559E-2</v>
      </c>
      <c r="Y36" s="59" t="str">
        <f t="shared" si="5"/>
        <v/>
      </c>
    </row>
    <row r="37" spans="1:25" ht="18.75" customHeight="1" x14ac:dyDescent="0.4">
      <c r="A37" s="55" t="s">
        <v>102</v>
      </c>
      <c r="B37" s="56">
        <v>19.470041015169084</v>
      </c>
      <c r="C37" s="57">
        <v>19.073403332897872</v>
      </c>
      <c r="D37" s="57">
        <v>19.866678697440296</v>
      </c>
      <c r="E37" s="56">
        <f>INDEX('1-①28年男'!$A$7:$L$281,MATCH('65歳男（推移）'!$A37,'1-①28年男'!$A$7:$A$281,0),COLUMN(E37)-2)</f>
        <v>19.659728157902727</v>
      </c>
      <c r="F37" s="57">
        <f>INDEX('1-①28年男'!$A$7:$L$281,MATCH('65歳男（推移）'!$A37,'1-①28年男'!$A$7:$A$281,0),COLUMN(F37)-2)</f>
        <v>19.329960432032557</v>
      </c>
      <c r="G37" s="57">
        <f>INDEX('1-①28年男'!$A$7:$L$281,MATCH('65歳男（推移）'!$A37,'1-①28年男'!$A$7:$A$281,0),COLUMN(G37)-2)</f>
        <v>19.989495883772896</v>
      </c>
      <c r="H37" s="58">
        <f t="shared" si="0"/>
        <v>0.18968714273364284</v>
      </c>
      <c r="I37" s="59" t="str">
        <f t="shared" si="1"/>
        <v/>
      </c>
      <c r="J37" s="56">
        <v>17.881098622106091</v>
      </c>
      <c r="K37" s="57">
        <v>17.495103908197809</v>
      </c>
      <c r="L37" s="57">
        <v>18.267093336014373</v>
      </c>
      <c r="M37" s="56">
        <f>INDEX('1-①28年男'!$A$7:$L$281,MATCH('65歳男（推移）'!$A37,'1-①28年男'!$A$7:$A$281,0),COLUMN(M37)-7)</f>
        <v>18.127813393006253</v>
      </c>
      <c r="N37" s="57">
        <f>INDEX('1-①28年男'!$A$7:$L$281,MATCH('65歳男（推移）'!$A37,'1-①28年男'!$A$7:$A$281,0),COLUMN(N37)-7)</f>
        <v>17.805663277891707</v>
      </c>
      <c r="O37" s="57">
        <f>INDEX('1-①28年男'!$A$7:$L$281,MATCH('65歳男（推移）'!$A37,'1-①28年男'!$A$7:$A$281,0),COLUMN(O37)-7)</f>
        <v>18.449963508120799</v>
      </c>
      <c r="P37" s="58">
        <f t="shared" si="2"/>
        <v>0.24671477090016225</v>
      </c>
      <c r="Q37" s="59" t="str">
        <f t="shared" si="3"/>
        <v/>
      </c>
      <c r="R37" s="56">
        <v>1.5889423930629936</v>
      </c>
      <c r="S37" s="57">
        <v>1.3839194300531885</v>
      </c>
      <c r="T37" s="57">
        <v>1.7939653560727986</v>
      </c>
      <c r="U37" s="56">
        <f>INDEX('1-①28年男'!$A$7:$L$281,MATCH('65歳男（推移）'!$A37,'1-①28年男'!$A$7:$A$281,0),COLUMN(U37)-11)</f>
        <v>1.5319147648964737</v>
      </c>
      <c r="V37" s="57">
        <f>INDEX('1-①28年男'!$A$7:$L$281,MATCH('65歳男（推移）'!$A37,'1-①28年男'!$A$7:$A$281,0),COLUMN(V37)-11)</f>
        <v>1.3683814616123302</v>
      </c>
      <c r="W37" s="57">
        <f>INDEX('1-①28年男'!$A$7:$L$281,MATCH('65歳男（推移）'!$A37,'1-①28年男'!$A$7:$A$281,0),COLUMN(W37)-11)</f>
        <v>1.6954480681806172</v>
      </c>
      <c r="X37" s="60">
        <f t="shared" si="4"/>
        <v>-5.702762816651985E-2</v>
      </c>
      <c r="Y37" s="59" t="str">
        <f t="shared" si="5"/>
        <v/>
      </c>
    </row>
    <row r="38" spans="1:25" ht="18.75" customHeight="1" x14ac:dyDescent="0.4">
      <c r="A38" s="55" t="s">
        <v>103</v>
      </c>
      <c r="B38" s="56">
        <v>17.702489296491301</v>
      </c>
      <c r="C38" s="57">
        <v>17.286621567271087</v>
      </c>
      <c r="D38" s="57">
        <v>18.118357025711514</v>
      </c>
      <c r="E38" s="56">
        <f>INDEX('1-①28年男'!$A$7:$L$281,MATCH('65歳男（推移）'!$A38,'1-①28年男'!$A$7:$A$281,0),COLUMN(E38)-2)</f>
        <v>18.787246260925677</v>
      </c>
      <c r="F38" s="57">
        <f>INDEX('1-①28年男'!$A$7:$L$281,MATCH('65歳男（推移）'!$A38,'1-①28年男'!$A$7:$A$281,0),COLUMN(F38)-2)</f>
        <v>18.413068725975055</v>
      </c>
      <c r="G38" s="57">
        <f>INDEX('1-①28年男'!$A$7:$L$281,MATCH('65歳男（推移）'!$A38,'1-①28年男'!$A$7:$A$281,0),COLUMN(G38)-2)</f>
        <v>19.161423795876299</v>
      </c>
      <c r="H38" s="58">
        <f t="shared" si="0"/>
        <v>1.0847569644343764</v>
      </c>
      <c r="I38" s="59" t="str">
        <f t="shared" si="1"/>
        <v>☆</v>
      </c>
      <c r="J38" s="56">
        <v>16.600487798653031</v>
      </c>
      <c r="K38" s="57">
        <v>16.204578783612732</v>
      </c>
      <c r="L38" s="57">
        <v>16.99639681369333</v>
      </c>
      <c r="M38" s="56">
        <f>INDEX('1-①28年男'!$A$7:$L$281,MATCH('65歳男（推移）'!$A38,'1-①28年男'!$A$7:$A$281,0),COLUMN(M38)-7)</f>
        <v>17.532319130737708</v>
      </c>
      <c r="N38" s="57">
        <f>INDEX('1-①28年男'!$A$7:$L$281,MATCH('65歳男（推移）'!$A38,'1-①28年男'!$A$7:$A$281,0),COLUMN(N38)-7)</f>
        <v>17.170376461935589</v>
      </c>
      <c r="O38" s="57">
        <f>INDEX('1-①28年男'!$A$7:$L$281,MATCH('65歳男（推移）'!$A38,'1-①28年男'!$A$7:$A$281,0),COLUMN(O38)-7)</f>
        <v>17.894261799539827</v>
      </c>
      <c r="P38" s="58">
        <f t="shared" si="2"/>
        <v>0.93183133208467694</v>
      </c>
      <c r="Q38" s="59" t="str">
        <f t="shared" si="3"/>
        <v>☆</v>
      </c>
      <c r="R38" s="56">
        <v>1.1020014978382697</v>
      </c>
      <c r="S38" s="57">
        <v>0.93873904460004043</v>
      </c>
      <c r="T38" s="57">
        <v>1.2652639510764989</v>
      </c>
      <c r="U38" s="56">
        <f>INDEX('1-①28年男'!$A$7:$L$281,MATCH('65歳男（推移）'!$A38,'1-①28年男'!$A$7:$A$281,0),COLUMN(U38)-11)</f>
        <v>1.2549271301879676</v>
      </c>
      <c r="V38" s="57">
        <f>INDEX('1-①28年男'!$A$7:$L$281,MATCH('65歳男（推移）'!$A38,'1-①28年男'!$A$7:$A$281,0),COLUMN(V38)-11)</f>
        <v>1.0923617915140615</v>
      </c>
      <c r="W38" s="57">
        <f>INDEX('1-①28年男'!$A$7:$L$281,MATCH('65歳男（推移）'!$A38,'1-①28年男'!$A$7:$A$281,0),COLUMN(W38)-11)</f>
        <v>1.4174924688618737</v>
      </c>
      <c r="X38" s="60">
        <f t="shared" si="4"/>
        <v>0.15292563234969792</v>
      </c>
      <c r="Y38" s="59" t="str">
        <f t="shared" si="5"/>
        <v/>
      </c>
    </row>
    <row r="39" spans="1:25" ht="18.75" customHeight="1" x14ac:dyDescent="0.4">
      <c r="A39" s="55" t="s">
        <v>104</v>
      </c>
      <c r="B39" s="56">
        <v>18.437297286873083</v>
      </c>
      <c r="C39" s="57">
        <v>18.08126518413189</v>
      </c>
      <c r="D39" s="57">
        <v>18.793329389614275</v>
      </c>
      <c r="E39" s="56">
        <f>INDEX('1-①28年男'!$A$7:$L$281,MATCH('65歳男（推移）'!$A39,'1-①28年男'!$A$7:$A$281,0),COLUMN(E39)-2)</f>
        <v>19.131690007087141</v>
      </c>
      <c r="F39" s="57">
        <f>INDEX('1-①28年男'!$A$7:$L$281,MATCH('65歳男（推移）'!$A39,'1-①28年男'!$A$7:$A$281,0),COLUMN(F39)-2)</f>
        <v>18.78548692162753</v>
      </c>
      <c r="G39" s="57">
        <f>INDEX('1-①28年男'!$A$7:$L$281,MATCH('65歳男（推移）'!$A39,'1-①28年男'!$A$7:$A$281,0),COLUMN(G39)-2)</f>
        <v>19.477893092546751</v>
      </c>
      <c r="H39" s="58">
        <f t="shared" si="0"/>
        <v>0.69439272021405785</v>
      </c>
      <c r="I39" s="59" t="str">
        <f t="shared" ref="I39:I61" si="6">IF(AND(D39&gt;F39,C39&lt;G39),"","☆")</f>
        <v/>
      </c>
      <c r="J39" s="56">
        <v>16.994929773794087</v>
      </c>
      <c r="K39" s="57">
        <v>16.663438967510633</v>
      </c>
      <c r="L39" s="57">
        <v>17.326420580077542</v>
      </c>
      <c r="M39" s="56">
        <f>INDEX('1-①28年男'!$A$7:$L$281,MATCH('65歳男（推移）'!$A39,'1-①28年男'!$A$7:$A$281,0),COLUMN(M39)-7)</f>
        <v>17.499431665985103</v>
      </c>
      <c r="N39" s="57">
        <f>INDEX('1-①28年男'!$A$7:$L$281,MATCH('65歳男（推移）'!$A39,'1-①28年男'!$A$7:$A$281,0),COLUMN(N39)-7)</f>
        <v>17.181178331361629</v>
      </c>
      <c r="O39" s="57">
        <f>INDEX('1-①28年男'!$A$7:$L$281,MATCH('65歳男（推移）'!$A39,'1-①28年男'!$A$7:$A$281,0),COLUMN(O39)-7)</f>
        <v>17.817685000608577</v>
      </c>
      <c r="P39" s="58">
        <f t="shared" si="2"/>
        <v>0.5045018921910156</v>
      </c>
      <c r="Q39" s="59" t="str">
        <f t="shared" ref="Q39:Q61" si="7">IF(AND(L39&gt;N39,K39&lt;O39),"","☆")</f>
        <v/>
      </c>
      <c r="R39" s="56">
        <v>1.4423675130789959</v>
      </c>
      <c r="S39" s="57">
        <v>1.3142754636193434</v>
      </c>
      <c r="T39" s="57">
        <v>1.5704595625386484</v>
      </c>
      <c r="U39" s="56">
        <f>INDEX('1-①28年男'!$A$7:$L$281,MATCH('65歳男（推移）'!$A39,'1-①28年男'!$A$7:$A$281,0),COLUMN(U39)-11)</f>
        <v>1.6322583411020326</v>
      </c>
      <c r="V39" s="57">
        <f>INDEX('1-①28年男'!$A$7:$L$281,MATCH('65歳男（推移）'!$A39,'1-①28年男'!$A$7:$A$281,0),COLUMN(V39)-11)</f>
        <v>1.4987966559621526</v>
      </c>
      <c r="W39" s="57">
        <f>INDEX('1-①28年男'!$A$7:$L$281,MATCH('65歳男（推移）'!$A39,'1-①28年男'!$A$7:$A$281,0),COLUMN(W39)-11)</f>
        <v>1.7657200262419126</v>
      </c>
      <c r="X39" s="60">
        <f t="shared" si="4"/>
        <v>0.1898908280230367</v>
      </c>
      <c r="Y39" s="59" t="str">
        <f t="shared" ref="Y39:Y61" si="8">IF(AND(T39&gt;V39,S39&lt;W39),"","☆")</f>
        <v/>
      </c>
    </row>
    <row r="40" spans="1:25" ht="18.75" customHeight="1" x14ac:dyDescent="0.4">
      <c r="A40" s="55" t="s">
        <v>105</v>
      </c>
      <c r="B40" s="56">
        <v>17.948426726913642</v>
      </c>
      <c r="C40" s="57">
        <v>17.518329478564347</v>
      </c>
      <c r="D40" s="57">
        <v>18.378523975262937</v>
      </c>
      <c r="E40" s="56">
        <f>INDEX('1-①28年男'!$A$7:$L$281,MATCH('65歳男（推移）'!$A40,'1-①28年男'!$A$7:$A$281,0),COLUMN(E40)-2)</f>
        <v>18.738927740267194</v>
      </c>
      <c r="F40" s="57">
        <f>INDEX('1-①28年男'!$A$7:$L$281,MATCH('65歳男（推移）'!$A40,'1-①28年男'!$A$7:$A$281,0),COLUMN(F40)-2)</f>
        <v>18.340198385496997</v>
      </c>
      <c r="G40" s="57">
        <f>INDEX('1-①28年男'!$A$7:$L$281,MATCH('65歳男（推移）'!$A40,'1-①28年男'!$A$7:$A$281,0),COLUMN(G40)-2)</f>
        <v>19.13765709503739</v>
      </c>
      <c r="H40" s="58">
        <f t="shared" si="0"/>
        <v>0.79050101335355194</v>
      </c>
      <c r="I40" s="59" t="str">
        <f t="shared" si="6"/>
        <v/>
      </c>
      <c r="J40" s="56">
        <v>16.777000360945959</v>
      </c>
      <c r="K40" s="57">
        <v>16.372055878261548</v>
      </c>
      <c r="L40" s="57">
        <v>17.181944843630369</v>
      </c>
      <c r="M40" s="56">
        <f>INDEX('1-①28年男'!$A$7:$L$281,MATCH('65歳男（推移）'!$A40,'1-①28年男'!$A$7:$A$281,0),COLUMN(M40)-7)</f>
        <v>17.526659795354551</v>
      </c>
      <c r="N40" s="57">
        <f>INDEX('1-①28年男'!$A$7:$L$281,MATCH('65歳男（推移）'!$A40,'1-①28年男'!$A$7:$A$281,0),COLUMN(N40)-7)</f>
        <v>17.150341810736915</v>
      </c>
      <c r="O40" s="57">
        <f>INDEX('1-①28年男'!$A$7:$L$281,MATCH('65歳男（推移）'!$A40,'1-①28年男'!$A$7:$A$281,0),COLUMN(O40)-7)</f>
        <v>17.902977779972186</v>
      </c>
      <c r="P40" s="58">
        <f t="shared" si="2"/>
        <v>0.74965943440859206</v>
      </c>
      <c r="Q40" s="59" t="str">
        <f t="shared" si="7"/>
        <v/>
      </c>
      <c r="R40" s="56">
        <v>1.1714263659676794</v>
      </c>
      <c r="S40" s="57">
        <v>1.0320455621077445</v>
      </c>
      <c r="T40" s="57">
        <v>1.3108071698276142</v>
      </c>
      <c r="U40" s="56">
        <f>INDEX('1-①28年男'!$A$7:$L$281,MATCH('65歳男（推移）'!$A40,'1-①28年男'!$A$7:$A$281,0),COLUMN(U40)-11)</f>
        <v>1.2122679449126454</v>
      </c>
      <c r="V40" s="57">
        <f>INDEX('1-①28年男'!$A$7:$L$281,MATCH('65歳男（推移）'!$A40,'1-①28年男'!$A$7:$A$281,0),COLUMN(V40)-11)</f>
        <v>1.0766461029205698</v>
      </c>
      <c r="W40" s="57">
        <f>INDEX('1-①28年男'!$A$7:$L$281,MATCH('65歳男（推移）'!$A40,'1-①28年男'!$A$7:$A$281,0),COLUMN(W40)-11)</f>
        <v>1.3478897869047211</v>
      </c>
      <c r="X40" s="60">
        <f t="shared" si="4"/>
        <v>4.0841578944966095E-2</v>
      </c>
      <c r="Y40" s="59" t="str">
        <f t="shared" si="8"/>
        <v/>
      </c>
    </row>
    <row r="41" spans="1:25" ht="18.75" customHeight="1" x14ac:dyDescent="0.4">
      <c r="A41" s="55" t="s">
        <v>106</v>
      </c>
      <c r="B41" s="56">
        <v>18.363359599283058</v>
      </c>
      <c r="C41" s="57">
        <v>18.07657210869786</v>
      </c>
      <c r="D41" s="57">
        <v>18.650147089868256</v>
      </c>
      <c r="E41" s="56">
        <f>INDEX('1-①28年男'!$A$7:$L$281,MATCH('65歳男（推移）'!$A41,'1-①28年男'!$A$7:$A$281,0),COLUMN(E41)-2)</f>
        <v>19.078258127704977</v>
      </c>
      <c r="F41" s="57">
        <f>INDEX('1-①28年男'!$A$7:$L$281,MATCH('65歳男（推移）'!$A41,'1-①28年男'!$A$7:$A$281,0),COLUMN(F41)-2)</f>
        <v>18.799937337060879</v>
      </c>
      <c r="G41" s="57">
        <f>INDEX('1-①28年男'!$A$7:$L$281,MATCH('65歳男（推移）'!$A41,'1-①28年男'!$A$7:$A$281,0),COLUMN(G41)-2)</f>
        <v>19.356578918349076</v>
      </c>
      <c r="H41" s="58">
        <f t="shared" si="0"/>
        <v>0.71489852842191937</v>
      </c>
      <c r="I41" s="59" t="str">
        <f t="shared" si="6"/>
        <v>☆</v>
      </c>
      <c r="J41" s="56">
        <v>17.146585986383325</v>
      </c>
      <c r="K41" s="57">
        <v>16.874383627787438</v>
      </c>
      <c r="L41" s="57">
        <v>17.418788344979212</v>
      </c>
      <c r="M41" s="56">
        <f>INDEX('1-①28年男'!$A$7:$L$281,MATCH('65歳男（推移）'!$A41,'1-①28年男'!$A$7:$A$281,0),COLUMN(M41)-7)</f>
        <v>17.78318505629468</v>
      </c>
      <c r="N41" s="57">
        <f>INDEX('1-①28年男'!$A$7:$L$281,MATCH('65歳男（推移）'!$A41,'1-①28年男'!$A$7:$A$281,0),COLUMN(N41)-7)</f>
        <v>17.520013963145669</v>
      </c>
      <c r="O41" s="57">
        <f>INDEX('1-①28年男'!$A$7:$L$281,MATCH('65歳男（推移）'!$A41,'1-①28年男'!$A$7:$A$281,0),COLUMN(O41)-7)</f>
        <v>18.046356149443692</v>
      </c>
      <c r="P41" s="58">
        <f t="shared" si="2"/>
        <v>0.63659906991135529</v>
      </c>
      <c r="Q41" s="59" t="str">
        <f t="shared" si="7"/>
        <v>☆</v>
      </c>
      <c r="R41" s="56">
        <v>1.2167736128997317</v>
      </c>
      <c r="S41" s="57">
        <v>1.1170449695300921</v>
      </c>
      <c r="T41" s="57">
        <v>1.3165022562693713</v>
      </c>
      <c r="U41" s="56">
        <f>INDEX('1-①28年男'!$A$7:$L$281,MATCH('65歳男（推移）'!$A41,'1-①28年男'!$A$7:$A$281,0),COLUMN(U41)-11)</f>
        <v>1.2950730714102938</v>
      </c>
      <c r="V41" s="57">
        <f>INDEX('1-①28年男'!$A$7:$L$281,MATCH('65歳男（推移）'!$A41,'1-①28年男'!$A$7:$A$281,0),COLUMN(V41)-11)</f>
        <v>1.196994938308352</v>
      </c>
      <c r="W41" s="57">
        <f>INDEX('1-①28年男'!$A$7:$L$281,MATCH('65歳男（推移）'!$A41,'1-①28年男'!$A$7:$A$281,0),COLUMN(W41)-11)</f>
        <v>1.3931512045122356</v>
      </c>
      <c r="X41" s="60">
        <f t="shared" si="4"/>
        <v>7.8299458510562081E-2</v>
      </c>
      <c r="Y41" s="59" t="str">
        <f t="shared" si="8"/>
        <v/>
      </c>
    </row>
    <row r="42" spans="1:25" ht="18.75" customHeight="1" x14ac:dyDescent="0.4">
      <c r="A42" s="55" t="s">
        <v>107</v>
      </c>
      <c r="B42" s="56">
        <v>17.778944884559881</v>
      </c>
      <c r="C42" s="57">
        <v>17.426840644312438</v>
      </c>
      <c r="D42" s="57">
        <v>18.131049124807323</v>
      </c>
      <c r="E42" s="56">
        <f>INDEX('1-①28年男'!$A$7:$L$281,MATCH('65歳男（推移）'!$A42,'1-①28年男'!$A$7:$A$281,0),COLUMN(E42)-2)</f>
        <v>18.590102785074791</v>
      </c>
      <c r="F42" s="57">
        <f>INDEX('1-①28年男'!$A$7:$L$281,MATCH('65歳男（推移）'!$A42,'1-①28年男'!$A$7:$A$281,0),COLUMN(F42)-2)</f>
        <v>18.263246970738987</v>
      </c>
      <c r="G42" s="57">
        <f>INDEX('1-①28年男'!$A$7:$L$281,MATCH('65歳男（推移）'!$A42,'1-①28年男'!$A$7:$A$281,0),COLUMN(G42)-2)</f>
        <v>18.916958599410595</v>
      </c>
      <c r="H42" s="58">
        <f t="shared" si="0"/>
        <v>0.81115790051491032</v>
      </c>
      <c r="I42" s="59" t="str">
        <f t="shared" si="6"/>
        <v>☆</v>
      </c>
      <c r="J42" s="56">
        <v>16.372349696288964</v>
      </c>
      <c r="K42" s="57">
        <v>16.044071868064314</v>
      </c>
      <c r="L42" s="57">
        <v>16.700627524513614</v>
      </c>
      <c r="M42" s="56">
        <f>INDEX('1-①28年男'!$A$7:$L$281,MATCH('65歳男（推移）'!$A42,'1-①28年男'!$A$7:$A$281,0),COLUMN(M42)-7)</f>
        <v>17.160787226231129</v>
      </c>
      <c r="N42" s="57">
        <f>INDEX('1-①28年男'!$A$7:$L$281,MATCH('65歳男（推移）'!$A42,'1-①28年男'!$A$7:$A$281,0),COLUMN(N42)-7)</f>
        <v>16.853372019664594</v>
      </c>
      <c r="O42" s="57">
        <f>INDEX('1-①28年男'!$A$7:$L$281,MATCH('65歳男（推移）'!$A42,'1-①28年男'!$A$7:$A$281,0),COLUMN(O42)-7)</f>
        <v>17.468202432797664</v>
      </c>
      <c r="P42" s="58">
        <f t="shared" si="2"/>
        <v>0.78843752994216487</v>
      </c>
      <c r="Q42" s="59" t="str">
        <f t="shared" si="7"/>
        <v>☆</v>
      </c>
      <c r="R42" s="56">
        <v>1.4065951882709167</v>
      </c>
      <c r="S42" s="57">
        <v>1.2724944430140881</v>
      </c>
      <c r="T42" s="57">
        <v>1.5406959335277453</v>
      </c>
      <c r="U42" s="56">
        <f>INDEX('1-①28年男'!$A$7:$L$281,MATCH('65歳男（推移）'!$A42,'1-①28年男'!$A$7:$A$281,0),COLUMN(U42)-11)</f>
        <v>1.4293155588436617</v>
      </c>
      <c r="V42" s="57">
        <f>INDEX('1-①28年男'!$A$7:$L$281,MATCH('65歳男（推移）'!$A42,'1-①28年男'!$A$7:$A$281,0),COLUMN(V42)-11)</f>
        <v>1.3008609623677556</v>
      </c>
      <c r="W42" s="57">
        <f>INDEX('1-①28年男'!$A$7:$L$281,MATCH('65歳男（推移）'!$A42,'1-①28年男'!$A$7:$A$281,0),COLUMN(W42)-11)</f>
        <v>1.5577701553195678</v>
      </c>
      <c r="X42" s="60">
        <f t="shared" si="4"/>
        <v>2.2720370572745008E-2</v>
      </c>
      <c r="Y42" s="59" t="str">
        <f t="shared" si="8"/>
        <v/>
      </c>
    </row>
    <row r="43" spans="1:25" ht="18.75" customHeight="1" x14ac:dyDescent="0.4">
      <c r="A43" s="55" t="s">
        <v>108</v>
      </c>
      <c r="B43" s="56">
        <v>19.206154533347966</v>
      </c>
      <c r="C43" s="57">
        <v>18.831203579829243</v>
      </c>
      <c r="D43" s="57">
        <v>19.58110548686669</v>
      </c>
      <c r="E43" s="56">
        <f>INDEX('1-①28年男'!$A$7:$L$281,MATCH('65歳男（推移）'!$A43,'1-①28年男'!$A$7:$A$281,0),COLUMN(E43)-2)</f>
        <v>19.218361215942412</v>
      </c>
      <c r="F43" s="57">
        <f>INDEX('1-①28年男'!$A$7:$L$281,MATCH('65歳男（推移）'!$A43,'1-①28年男'!$A$7:$A$281,0),COLUMN(F43)-2)</f>
        <v>18.864376210757378</v>
      </c>
      <c r="G43" s="57">
        <f>INDEX('1-①28年男'!$A$7:$L$281,MATCH('65歳男（推移）'!$A43,'1-①28年男'!$A$7:$A$281,0),COLUMN(G43)-2)</f>
        <v>19.572346221127447</v>
      </c>
      <c r="H43" s="58">
        <f t="shared" si="0"/>
        <v>1.2206682594445795E-2</v>
      </c>
      <c r="I43" s="59" t="str">
        <f t="shared" si="6"/>
        <v/>
      </c>
      <c r="J43" s="56">
        <v>17.295622060819955</v>
      </c>
      <c r="K43" s="57">
        <v>16.949814024651936</v>
      </c>
      <c r="L43" s="57">
        <v>17.641430096987975</v>
      </c>
      <c r="M43" s="56">
        <f>INDEX('1-①28年男'!$A$7:$L$281,MATCH('65歳男（推移）'!$A43,'1-①28年男'!$A$7:$A$281,0),COLUMN(M43)-7)</f>
        <v>17.577619819784854</v>
      </c>
      <c r="N43" s="57">
        <f>INDEX('1-①28年男'!$A$7:$L$281,MATCH('65歳男（推移）'!$A43,'1-①28年男'!$A$7:$A$281,0),COLUMN(N43)-7)</f>
        <v>17.248936882516045</v>
      </c>
      <c r="O43" s="57">
        <f>INDEX('1-①28年男'!$A$7:$L$281,MATCH('65歳男（推移）'!$A43,'1-①28年男'!$A$7:$A$281,0),COLUMN(O43)-7)</f>
        <v>17.906302757053663</v>
      </c>
      <c r="P43" s="58">
        <f t="shared" si="2"/>
        <v>0.28199775896489854</v>
      </c>
      <c r="Q43" s="59" t="str">
        <f t="shared" si="7"/>
        <v/>
      </c>
      <c r="R43" s="56">
        <v>1.9105324725280102</v>
      </c>
      <c r="S43" s="57">
        <v>1.7478656867057032</v>
      </c>
      <c r="T43" s="57">
        <v>2.0731992583503169</v>
      </c>
      <c r="U43" s="56">
        <f>INDEX('1-①28年男'!$A$7:$L$281,MATCH('65歳男（推移）'!$A43,'1-①28年男'!$A$7:$A$281,0),COLUMN(U43)-11)</f>
        <v>1.6407413961575552</v>
      </c>
      <c r="V43" s="57">
        <f>INDEX('1-①28年男'!$A$7:$L$281,MATCH('65歳男（推移）'!$A43,'1-①28年男'!$A$7:$A$281,0),COLUMN(V43)-11)</f>
        <v>1.5008152755241471</v>
      </c>
      <c r="W43" s="57">
        <f>INDEX('1-①28年男'!$A$7:$L$281,MATCH('65歳男（推移）'!$A43,'1-①28年男'!$A$7:$A$281,0),COLUMN(W43)-11)</f>
        <v>1.7806675167909634</v>
      </c>
      <c r="X43" s="60">
        <f t="shared" si="4"/>
        <v>-0.26979107637045496</v>
      </c>
      <c r="Y43" s="59" t="str">
        <f t="shared" si="8"/>
        <v/>
      </c>
    </row>
    <row r="44" spans="1:25" ht="18.75" customHeight="1" x14ac:dyDescent="0.4">
      <c r="A44" s="55" t="s">
        <v>109</v>
      </c>
      <c r="B44" s="56">
        <v>18.393554718526349</v>
      </c>
      <c r="C44" s="57">
        <v>17.811305091515393</v>
      </c>
      <c r="D44" s="57">
        <v>18.975804345537306</v>
      </c>
      <c r="E44" s="56">
        <f>INDEX('1-①28年男'!$A$7:$L$281,MATCH('65歳男（推移）'!$A44,'1-①28年男'!$A$7:$A$281,0),COLUMN(E44)-2)</f>
        <v>19.646304227833919</v>
      </c>
      <c r="F44" s="57">
        <f>INDEX('1-①28年男'!$A$7:$L$281,MATCH('65歳男（推移）'!$A44,'1-①28年男'!$A$7:$A$281,0),COLUMN(F44)-2)</f>
        <v>19.111969942281451</v>
      </c>
      <c r="G44" s="57">
        <f>INDEX('1-①28年男'!$A$7:$L$281,MATCH('65歳男（推移）'!$A44,'1-①28年男'!$A$7:$A$281,0),COLUMN(G44)-2)</f>
        <v>20.180638513386388</v>
      </c>
      <c r="H44" s="58">
        <f t="shared" si="0"/>
        <v>1.25274950930757</v>
      </c>
      <c r="I44" s="59" t="str">
        <f t="shared" si="6"/>
        <v>☆</v>
      </c>
      <c r="J44" s="56">
        <v>17.167869163603882</v>
      </c>
      <c r="K44" s="57">
        <v>16.606537109449963</v>
      </c>
      <c r="L44" s="57">
        <v>17.729201217757801</v>
      </c>
      <c r="M44" s="56">
        <f>INDEX('1-①28年男'!$A$7:$L$281,MATCH('65歳男（推移）'!$A44,'1-①28年男'!$A$7:$A$281,0),COLUMN(M44)-7)</f>
        <v>18.403127664002263</v>
      </c>
      <c r="N44" s="57">
        <f>INDEX('1-①28年男'!$A$7:$L$281,MATCH('65歳男（推移）'!$A44,'1-①28年男'!$A$7:$A$281,0),COLUMN(N44)-7)</f>
        <v>17.875837433368364</v>
      </c>
      <c r="O44" s="57">
        <f>INDEX('1-①28年男'!$A$7:$L$281,MATCH('65歳男（推移）'!$A44,'1-①28年男'!$A$7:$A$281,0),COLUMN(O44)-7)</f>
        <v>18.930417894636161</v>
      </c>
      <c r="P44" s="58">
        <f t="shared" si="2"/>
        <v>1.2352585003983805</v>
      </c>
      <c r="Q44" s="59" t="str">
        <f t="shared" si="7"/>
        <v>☆</v>
      </c>
      <c r="R44" s="56">
        <v>1.2256855549224699</v>
      </c>
      <c r="S44" s="57">
        <v>0.97000838749457508</v>
      </c>
      <c r="T44" s="57">
        <v>1.4813627223503647</v>
      </c>
      <c r="U44" s="56">
        <f>INDEX('1-①28年男'!$A$7:$L$281,MATCH('65歳男（推移）'!$A44,'1-①28年男'!$A$7:$A$281,0),COLUMN(U44)-11)</f>
        <v>1.2431765638316583</v>
      </c>
      <c r="V44" s="57">
        <f>INDEX('1-①28年男'!$A$7:$L$281,MATCH('65歳男（推移）'!$A44,'1-①28年男'!$A$7:$A$281,0),COLUMN(V44)-11)</f>
        <v>1.0037523635253669</v>
      </c>
      <c r="W44" s="57">
        <f>INDEX('1-①28年男'!$A$7:$L$281,MATCH('65歳男（推移）'!$A44,'1-①28年男'!$A$7:$A$281,0),COLUMN(W44)-11)</f>
        <v>1.4826007641379497</v>
      </c>
      <c r="X44" s="60">
        <f t="shared" si="4"/>
        <v>1.7491008909188421E-2</v>
      </c>
      <c r="Y44" s="59" t="str">
        <f t="shared" si="8"/>
        <v/>
      </c>
    </row>
    <row r="45" spans="1:25" ht="18.75" customHeight="1" x14ac:dyDescent="0.4">
      <c r="A45" s="55" t="s">
        <v>110</v>
      </c>
      <c r="B45" s="56">
        <v>18.728720921360491</v>
      </c>
      <c r="C45" s="57">
        <v>18.142305032438962</v>
      </c>
      <c r="D45" s="57">
        <v>19.31513681028202</v>
      </c>
      <c r="E45" s="56">
        <f>INDEX('1-①28年男'!$A$7:$L$281,MATCH('65歳男（推移）'!$A45,'1-①28年男'!$A$7:$A$281,0),COLUMN(E45)-2)</f>
        <v>19.804363356962664</v>
      </c>
      <c r="F45" s="57">
        <f>INDEX('1-①28年男'!$A$7:$L$281,MATCH('65歳男（推移）'!$A45,'1-①28年男'!$A$7:$A$281,0),COLUMN(F45)-2)</f>
        <v>19.282311468811109</v>
      </c>
      <c r="G45" s="57">
        <f>INDEX('1-①28年男'!$A$7:$L$281,MATCH('65歳男（推移）'!$A45,'1-①28年男'!$A$7:$A$281,0),COLUMN(G45)-2)</f>
        <v>20.326415245114219</v>
      </c>
      <c r="H45" s="58">
        <f t="shared" si="0"/>
        <v>1.0756424356021732</v>
      </c>
      <c r="I45" s="59" t="str">
        <f t="shared" si="6"/>
        <v/>
      </c>
      <c r="J45" s="56">
        <v>17.627048217783173</v>
      </c>
      <c r="K45" s="57">
        <v>17.068173233025909</v>
      </c>
      <c r="L45" s="57">
        <v>18.185923202540437</v>
      </c>
      <c r="M45" s="56">
        <f>INDEX('1-①28年男'!$A$7:$L$281,MATCH('65歳男（推移）'!$A45,'1-①28年男'!$A$7:$A$281,0),COLUMN(M45)-7)</f>
        <v>18.654798651385629</v>
      </c>
      <c r="N45" s="57">
        <f>INDEX('1-①28年男'!$A$7:$L$281,MATCH('65歳男（推移）'!$A45,'1-①28年男'!$A$7:$A$281,0),COLUMN(N45)-7)</f>
        <v>18.14775711453693</v>
      </c>
      <c r="O45" s="57">
        <f>INDEX('1-①28年男'!$A$7:$L$281,MATCH('65歳男（推移）'!$A45,'1-①28年男'!$A$7:$A$281,0),COLUMN(O45)-7)</f>
        <v>19.161840188234329</v>
      </c>
      <c r="P45" s="58">
        <f t="shared" si="2"/>
        <v>1.0277504336024563</v>
      </c>
      <c r="Q45" s="59" t="str">
        <f t="shared" si="7"/>
        <v/>
      </c>
      <c r="R45" s="56">
        <v>1.1016727035773199</v>
      </c>
      <c r="S45" s="57">
        <v>0.88877123513708267</v>
      </c>
      <c r="T45" s="57">
        <v>1.3145741720175572</v>
      </c>
      <c r="U45" s="56">
        <f>INDEX('1-①28年男'!$A$7:$L$281,MATCH('65歳男（推移）'!$A45,'1-①28年男'!$A$7:$A$281,0),COLUMN(U45)-11)</f>
        <v>1.1495647055770395</v>
      </c>
      <c r="V45" s="57">
        <f>INDEX('1-①28年男'!$A$7:$L$281,MATCH('65歳男（推移）'!$A45,'1-①28年男'!$A$7:$A$281,0),COLUMN(V45)-11)</f>
        <v>0.93884238548241461</v>
      </c>
      <c r="W45" s="57">
        <f>INDEX('1-①28年男'!$A$7:$L$281,MATCH('65歳男（推移）'!$A45,'1-①28年男'!$A$7:$A$281,0),COLUMN(W45)-11)</f>
        <v>1.3602870256716644</v>
      </c>
      <c r="X45" s="60">
        <f t="shared" si="4"/>
        <v>4.7892001999719547E-2</v>
      </c>
      <c r="Y45" s="59" t="str">
        <f t="shared" si="8"/>
        <v/>
      </c>
    </row>
    <row r="46" spans="1:25" ht="18.75" customHeight="1" x14ac:dyDescent="0.4">
      <c r="A46" s="55" t="s">
        <v>111</v>
      </c>
      <c r="B46" s="56">
        <v>18.723999801669287</v>
      </c>
      <c r="C46" s="57">
        <v>17.717844927723377</v>
      </c>
      <c r="D46" s="57">
        <v>19.730154675615196</v>
      </c>
      <c r="E46" s="56">
        <f>INDEX('1-①28年男'!$A$7:$L$281,MATCH('65歳男（推移）'!$A46,'1-①28年男'!$A$7:$A$281,0),COLUMN(E46)-2)</f>
        <v>19.628973099897156</v>
      </c>
      <c r="F46" s="57">
        <f>INDEX('1-①28年男'!$A$7:$L$281,MATCH('65歳男（推移）'!$A46,'1-①28年男'!$A$7:$A$281,0),COLUMN(F46)-2)</f>
        <v>18.639875094631169</v>
      </c>
      <c r="G46" s="57">
        <f>INDEX('1-①28年男'!$A$7:$L$281,MATCH('65歳男（推移）'!$A46,'1-①28年男'!$A$7:$A$281,0),COLUMN(G46)-2)</f>
        <v>20.618071105163143</v>
      </c>
      <c r="H46" s="58">
        <f t="shared" si="0"/>
        <v>0.90497329822786909</v>
      </c>
      <c r="I46" s="59" t="str">
        <f t="shared" si="6"/>
        <v/>
      </c>
      <c r="J46" s="56">
        <v>17.464568352325262</v>
      </c>
      <c r="K46" s="57">
        <v>16.521826989071631</v>
      </c>
      <c r="L46" s="57">
        <v>18.407309715578894</v>
      </c>
      <c r="M46" s="56">
        <f>INDEX('1-①28年男'!$A$7:$L$281,MATCH('65歳男（推移）'!$A46,'1-①28年男'!$A$7:$A$281,0),COLUMN(M46)-7)</f>
        <v>18.330300481958368</v>
      </c>
      <c r="N46" s="57">
        <f>INDEX('1-①28年男'!$A$7:$L$281,MATCH('65歳男（推移）'!$A46,'1-①28年男'!$A$7:$A$281,0),COLUMN(N46)-7)</f>
        <v>17.388414444386093</v>
      </c>
      <c r="O46" s="57">
        <f>INDEX('1-①28年男'!$A$7:$L$281,MATCH('65歳男（推移）'!$A46,'1-①28年男'!$A$7:$A$281,0),COLUMN(O46)-7)</f>
        <v>19.272186519530642</v>
      </c>
      <c r="P46" s="58">
        <f t="shared" si="2"/>
        <v>0.86573212963310553</v>
      </c>
      <c r="Q46" s="59" t="str">
        <f t="shared" si="7"/>
        <v/>
      </c>
      <c r="R46" s="56">
        <v>1.2594314493440244</v>
      </c>
      <c r="S46" s="57">
        <v>0.90569193591973685</v>
      </c>
      <c r="T46" s="57">
        <v>1.613170962768312</v>
      </c>
      <c r="U46" s="56">
        <f>INDEX('1-①28年男'!$A$7:$L$281,MATCH('65歳男（推移）'!$A46,'1-①28年男'!$A$7:$A$281,0),COLUMN(U46)-11)</f>
        <v>1.2986726179387909</v>
      </c>
      <c r="V46" s="57">
        <f>INDEX('1-①28年男'!$A$7:$L$281,MATCH('65歳男（推移）'!$A46,'1-①28年男'!$A$7:$A$281,0),COLUMN(V46)-11)</f>
        <v>0.94313295582767276</v>
      </c>
      <c r="W46" s="57">
        <f>INDEX('1-①28年男'!$A$7:$L$281,MATCH('65歳男（推移）'!$A46,'1-①28年男'!$A$7:$A$281,0),COLUMN(W46)-11)</f>
        <v>1.6542122800499088</v>
      </c>
      <c r="X46" s="60">
        <f t="shared" si="4"/>
        <v>3.9241168594766451E-2</v>
      </c>
      <c r="Y46" s="59" t="str">
        <f t="shared" si="8"/>
        <v/>
      </c>
    </row>
    <row r="47" spans="1:25" ht="18.75" customHeight="1" x14ac:dyDescent="0.4">
      <c r="A47" s="55" t="s">
        <v>112</v>
      </c>
      <c r="B47" s="56">
        <v>18.118723922813697</v>
      </c>
      <c r="C47" s="57">
        <v>17.486133852558254</v>
      </c>
      <c r="D47" s="57">
        <v>18.751313993069139</v>
      </c>
      <c r="E47" s="56">
        <f>INDEX('1-①28年男'!$A$7:$L$281,MATCH('65歳男（推移）'!$A47,'1-①28年男'!$A$7:$A$281,0),COLUMN(E47)-2)</f>
        <v>19.311000431100709</v>
      </c>
      <c r="F47" s="57">
        <f>INDEX('1-①28年男'!$A$7:$L$281,MATCH('65歳男（推移）'!$A47,'1-①28年男'!$A$7:$A$281,0),COLUMN(F47)-2)</f>
        <v>18.678045700216767</v>
      </c>
      <c r="G47" s="57">
        <f>INDEX('1-①28年男'!$A$7:$L$281,MATCH('65歳男（推移）'!$A47,'1-①28年男'!$A$7:$A$281,0),COLUMN(G47)-2)</f>
        <v>19.94395516198465</v>
      </c>
      <c r="H47" s="58">
        <f t="shared" si="0"/>
        <v>1.1922765082870121</v>
      </c>
      <c r="I47" s="59" t="str">
        <f t="shared" si="6"/>
        <v/>
      </c>
      <c r="J47" s="56">
        <v>17.019917566113705</v>
      </c>
      <c r="K47" s="57">
        <v>16.422201943694603</v>
      </c>
      <c r="L47" s="57">
        <v>17.617633188532807</v>
      </c>
      <c r="M47" s="56">
        <f>INDEX('1-①28年男'!$A$7:$L$281,MATCH('65歳男（推移）'!$A47,'1-①28年男'!$A$7:$A$281,0),COLUMN(M47)-7)</f>
        <v>18.330402851926049</v>
      </c>
      <c r="N47" s="57">
        <f>INDEX('1-①28年男'!$A$7:$L$281,MATCH('65歳男（推移）'!$A47,'1-①28年男'!$A$7:$A$281,0),COLUMN(N47)-7)</f>
        <v>17.724425044905434</v>
      </c>
      <c r="O47" s="57">
        <f>INDEX('1-①28年男'!$A$7:$L$281,MATCH('65歳男（推移）'!$A47,'1-①28年男'!$A$7:$A$281,0),COLUMN(O47)-7)</f>
        <v>18.936380658946664</v>
      </c>
      <c r="P47" s="58">
        <f t="shared" si="2"/>
        <v>1.3104852858123444</v>
      </c>
      <c r="Q47" s="59" t="str">
        <f t="shared" si="7"/>
        <v>☆</v>
      </c>
      <c r="R47" s="56">
        <v>1.0988063566999942</v>
      </c>
      <c r="S47" s="57">
        <v>0.90241924360444403</v>
      </c>
      <c r="T47" s="57">
        <v>1.2951934697955443</v>
      </c>
      <c r="U47" s="56">
        <f>INDEX('1-①28年男'!$A$7:$L$281,MATCH('65歳男（推移）'!$A47,'1-①28年男'!$A$7:$A$281,0),COLUMN(U47)-11)</f>
        <v>0.98059757917465595</v>
      </c>
      <c r="V47" s="57">
        <f>INDEX('1-①28年男'!$A$7:$L$281,MATCH('65歳男（推移）'!$A47,'1-①28年男'!$A$7:$A$281,0),COLUMN(V47)-11)</f>
        <v>0.79062890876278691</v>
      </c>
      <c r="W47" s="57">
        <f>INDEX('1-①28年男'!$A$7:$L$281,MATCH('65歳男（推移）'!$A47,'1-①28年男'!$A$7:$A$281,0),COLUMN(W47)-11)</f>
        <v>1.170566249586525</v>
      </c>
      <c r="X47" s="60">
        <f t="shared" si="4"/>
        <v>-0.1182087775253382</v>
      </c>
      <c r="Y47" s="59" t="str">
        <f t="shared" si="8"/>
        <v/>
      </c>
    </row>
    <row r="48" spans="1:25" ht="18.75" customHeight="1" x14ac:dyDescent="0.4">
      <c r="A48" s="55" t="s">
        <v>113</v>
      </c>
      <c r="B48" s="56">
        <v>18.30704818084368</v>
      </c>
      <c r="C48" s="57">
        <v>17.615398833180912</v>
      </c>
      <c r="D48" s="57">
        <v>18.998697528506447</v>
      </c>
      <c r="E48" s="56">
        <f>INDEX('1-①28年男'!$A$7:$L$281,MATCH('65歳男（推移）'!$A48,'1-①28年男'!$A$7:$A$281,0),COLUMN(E48)-2)</f>
        <v>19.641784383907911</v>
      </c>
      <c r="F48" s="57">
        <f>INDEX('1-①28年男'!$A$7:$L$281,MATCH('65歳男（推移）'!$A48,'1-①28年男'!$A$7:$A$281,0),COLUMN(F48)-2)</f>
        <v>18.986384843259316</v>
      </c>
      <c r="G48" s="57">
        <f>INDEX('1-①28年男'!$A$7:$L$281,MATCH('65歳男（推移）'!$A48,'1-①28年男'!$A$7:$A$281,0),COLUMN(G48)-2)</f>
        <v>20.297183924556506</v>
      </c>
      <c r="H48" s="58">
        <f t="shared" si="0"/>
        <v>1.3347362030642316</v>
      </c>
      <c r="I48" s="59" t="str">
        <f t="shared" si="6"/>
        <v/>
      </c>
      <c r="J48" s="56">
        <v>17.372919350903256</v>
      </c>
      <c r="K48" s="57">
        <v>16.707593427444994</v>
      </c>
      <c r="L48" s="57">
        <v>18.038245274361518</v>
      </c>
      <c r="M48" s="56">
        <f>INDEX('1-①28年男'!$A$7:$L$281,MATCH('65歳男（推移）'!$A48,'1-①28年男'!$A$7:$A$281,0),COLUMN(M48)-7)</f>
        <v>18.188439571852122</v>
      </c>
      <c r="N48" s="57">
        <f>INDEX('1-①28年男'!$A$7:$L$281,MATCH('65歳男（推移）'!$A48,'1-①28年男'!$A$7:$A$281,0),COLUMN(N48)-7)</f>
        <v>17.571684628537774</v>
      </c>
      <c r="O48" s="57">
        <f>INDEX('1-①28年男'!$A$7:$L$281,MATCH('65歳男（推移）'!$A48,'1-①28年男'!$A$7:$A$281,0),COLUMN(O48)-7)</f>
        <v>18.80519451516647</v>
      </c>
      <c r="P48" s="58">
        <f t="shared" si="2"/>
        <v>0.81552022094886567</v>
      </c>
      <c r="Q48" s="59" t="str">
        <f t="shared" si="7"/>
        <v/>
      </c>
      <c r="R48" s="56">
        <v>0.93412882994042157</v>
      </c>
      <c r="S48" s="57">
        <v>0.72837462296905409</v>
      </c>
      <c r="T48" s="57">
        <v>1.1398830369117889</v>
      </c>
      <c r="U48" s="56">
        <f>INDEX('1-①28年男'!$A$7:$L$281,MATCH('65歳男（推移）'!$A48,'1-①28年男'!$A$7:$A$281,0),COLUMN(U48)-11)</f>
        <v>1.4533448120557821</v>
      </c>
      <c r="V48" s="57">
        <f>INDEX('1-①28年男'!$A$7:$L$281,MATCH('65歳男（推移）'!$A48,'1-①28年男'!$A$7:$A$281,0),COLUMN(V48)-11)</f>
        <v>1.2080911504396223</v>
      </c>
      <c r="W48" s="57">
        <f>INDEX('1-①28年男'!$A$7:$L$281,MATCH('65歳男（推移）'!$A48,'1-①28年男'!$A$7:$A$281,0),COLUMN(W48)-11)</f>
        <v>1.6985984736719419</v>
      </c>
      <c r="X48" s="60">
        <f t="shared" si="4"/>
        <v>0.51921598211536057</v>
      </c>
      <c r="Y48" s="59" t="str">
        <f t="shared" si="8"/>
        <v>☆</v>
      </c>
    </row>
    <row r="49" spans="1:25" ht="18.75" customHeight="1" x14ac:dyDescent="0.4">
      <c r="A49" s="55" t="s">
        <v>145</v>
      </c>
      <c r="B49" s="56">
        <v>18.939497476699756</v>
      </c>
      <c r="C49" s="57">
        <v>18.548586273911123</v>
      </c>
      <c r="D49" s="57">
        <v>19.330408679488389</v>
      </c>
      <c r="E49" s="56">
        <f>INDEX('1-①28年男'!$A$7:$L$281,MATCH('65歳男（推移）'!$A49,'1-①28年男'!$A$7:$A$281,0),COLUMN(E49)-2)</f>
        <v>19.12476364479258</v>
      </c>
      <c r="F49" s="57">
        <f>INDEX('1-①28年男'!$A$7:$L$281,MATCH('65歳男（推移）'!$A49,'1-①28年男'!$A$7:$A$281,0),COLUMN(F49)-2)</f>
        <v>18.774390520176031</v>
      </c>
      <c r="G49" s="57">
        <f>INDEX('1-①28年男'!$A$7:$L$281,MATCH('65歳男（推移）'!$A49,'1-①28年男'!$A$7:$A$281,0),COLUMN(G49)-2)</f>
        <v>19.475136769409129</v>
      </c>
      <c r="H49" s="58">
        <f t="shared" si="0"/>
        <v>0.18526616809282359</v>
      </c>
      <c r="I49" s="59" t="str">
        <f t="shared" si="6"/>
        <v/>
      </c>
      <c r="J49" s="56">
        <v>17.284719341511249</v>
      </c>
      <c r="K49" s="57">
        <v>16.917482921210059</v>
      </c>
      <c r="L49" s="57">
        <v>17.651955761812438</v>
      </c>
      <c r="M49" s="56">
        <f>INDEX('1-①28年男'!$A$7:$L$281,MATCH('65歳男（推移）'!$A49,'1-①28年男'!$A$7:$A$281,0),COLUMN(M49)-7)</f>
        <v>17.553167357582403</v>
      </c>
      <c r="N49" s="57">
        <f>INDEX('1-①28年男'!$A$7:$L$281,MATCH('65歳男（推移）'!$A49,'1-①28年男'!$A$7:$A$281,0),COLUMN(N49)-7)</f>
        <v>17.224296545993546</v>
      </c>
      <c r="O49" s="57">
        <f>INDEX('1-①28年男'!$A$7:$L$281,MATCH('65歳男（推移）'!$A49,'1-①28年男'!$A$7:$A$281,0),COLUMN(O49)-7)</f>
        <v>17.88203816917126</v>
      </c>
      <c r="P49" s="58">
        <f t="shared" si="2"/>
        <v>0.26844801607115443</v>
      </c>
      <c r="Q49" s="59" t="str">
        <f t="shared" si="7"/>
        <v/>
      </c>
      <c r="R49" s="56">
        <v>1.6547781351885078</v>
      </c>
      <c r="S49" s="57">
        <v>1.4794529822840721</v>
      </c>
      <c r="T49" s="57">
        <v>1.8301032880929435</v>
      </c>
      <c r="U49" s="56">
        <f>INDEX('1-①28年男'!$A$7:$L$281,MATCH('65歳男（推移）'!$A49,'1-①28年男'!$A$7:$A$281,0),COLUMN(U49)-11)</f>
        <v>1.5715962872101714</v>
      </c>
      <c r="V49" s="57">
        <f>INDEX('1-①28年男'!$A$7:$L$281,MATCH('65歳男（推移）'!$A49,'1-①28年男'!$A$7:$A$281,0),COLUMN(V49)-11)</f>
        <v>1.4215521069105996</v>
      </c>
      <c r="W49" s="57">
        <f>INDEX('1-①28年男'!$A$7:$L$281,MATCH('65歳男（推移）'!$A49,'1-①28年男'!$A$7:$A$281,0),COLUMN(W49)-11)</f>
        <v>1.7216404675097432</v>
      </c>
      <c r="X49" s="60">
        <f t="shared" si="4"/>
        <v>-8.3181847978336387E-2</v>
      </c>
      <c r="Y49" s="59" t="str">
        <f t="shared" si="8"/>
        <v/>
      </c>
    </row>
    <row r="50" spans="1:25" ht="18.75" customHeight="1" x14ac:dyDescent="0.4">
      <c r="A50" s="55" t="s">
        <v>114</v>
      </c>
      <c r="B50" s="56">
        <v>16.892765990234128</v>
      </c>
      <c r="C50" s="57">
        <v>16.328562708354749</v>
      </c>
      <c r="D50" s="57">
        <v>17.456969272113508</v>
      </c>
      <c r="E50" s="56">
        <f>INDEX('1-①28年男'!$A$7:$L$281,MATCH('65歳男（推移）'!$A50,'1-①28年男'!$A$7:$A$281,0),COLUMN(E50)-2)</f>
        <v>18.456135144640218</v>
      </c>
      <c r="F50" s="57">
        <f>INDEX('1-①28年男'!$A$7:$L$281,MATCH('65歳男（推移）'!$A50,'1-①28年男'!$A$7:$A$281,0),COLUMN(F50)-2)</f>
        <v>17.886125610993709</v>
      </c>
      <c r="G50" s="57">
        <f>INDEX('1-①28年男'!$A$7:$L$281,MATCH('65歳男（推移）'!$A50,'1-①28年男'!$A$7:$A$281,0),COLUMN(G50)-2)</f>
        <v>19.026144678286727</v>
      </c>
      <c r="H50" s="58">
        <f t="shared" si="0"/>
        <v>1.5633691544060895</v>
      </c>
      <c r="I50" s="59" t="str">
        <f t="shared" si="6"/>
        <v>☆</v>
      </c>
      <c r="J50" s="56">
        <v>15.657200384874805</v>
      </c>
      <c r="K50" s="57">
        <v>15.129013201908771</v>
      </c>
      <c r="L50" s="57">
        <v>16.185387567840841</v>
      </c>
      <c r="M50" s="56">
        <f>INDEX('1-①28年男'!$A$7:$L$281,MATCH('65歳男（推移）'!$A50,'1-①28年男'!$A$7:$A$281,0),COLUMN(M50)-7)</f>
        <v>16.833569518646129</v>
      </c>
      <c r="N50" s="57">
        <f>INDEX('1-①28年男'!$A$7:$L$281,MATCH('65歳男（推移）'!$A50,'1-①28年男'!$A$7:$A$281,0),COLUMN(N50)-7)</f>
        <v>16.306046042258277</v>
      </c>
      <c r="O50" s="57">
        <f>INDEX('1-①28年男'!$A$7:$L$281,MATCH('65歳男（推移）'!$A50,'1-①28年男'!$A$7:$A$281,0),COLUMN(O50)-7)</f>
        <v>17.361092995033982</v>
      </c>
      <c r="P50" s="58">
        <f t="shared" si="2"/>
        <v>1.176369133771324</v>
      </c>
      <c r="Q50" s="59" t="str">
        <f t="shared" si="7"/>
        <v>☆</v>
      </c>
      <c r="R50" s="56">
        <v>1.2355656053593225</v>
      </c>
      <c r="S50" s="57">
        <v>1.0350860144026341</v>
      </c>
      <c r="T50" s="57">
        <v>1.4360451963160108</v>
      </c>
      <c r="U50" s="56">
        <f>INDEX('1-①28年男'!$A$7:$L$281,MATCH('65歳男（推移）'!$A50,'1-①28年男'!$A$7:$A$281,0),COLUMN(U50)-11)</f>
        <v>1.6225656259940897</v>
      </c>
      <c r="V50" s="57">
        <f>INDEX('1-①28年男'!$A$7:$L$281,MATCH('65歳男（推移）'!$A50,'1-①28年男'!$A$7:$A$281,0),COLUMN(V50)-11)</f>
        <v>1.384817576378057</v>
      </c>
      <c r="W50" s="57">
        <f>INDEX('1-①28年男'!$A$7:$L$281,MATCH('65歳男（推移）'!$A50,'1-①28年男'!$A$7:$A$281,0),COLUMN(W50)-11)</f>
        <v>1.8603136756101224</v>
      </c>
      <c r="X50" s="60">
        <f t="shared" si="4"/>
        <v>0.38700002063476724</v>
      </c>
      <c r="Y50" s="59" t="str">
        <f t="shared" si="8"/>
        <v/>
      </c>
    </row>
    <row r="51" spans="1:25" ht="18.75" customHeight="1" x14ac:dyDescent="0.4">
      <c r="A51" s="55" t="s">
        <v>115</v>
      </c>
      <c r="B51" s="56">
        <v>17.790459189026329</v>
      </c>
      <c r="C51" s="57">
        <v>16.892727487929214</v>
      </c>
      <c r="D51" s="57">
        <v>18.688190890123444</v>
      </c>
      <c r="E51" s="56">
        <f>INDEX('1-①28年男'!$A$7:$L$281,MATCH('65歳男（推移）'!$A51,'1-①28年男'!$A$7:$A$281,0),COLUMN(E51)-2)</f>
        <v>19.067301922357569</v>
      </c>
      <c r="F51" s="57">
        <f>INDEX('1-①28年男'!$A$7:$L$281,MATCH('65歳男（推移）'!$A51,'1-①28年男'!$A$7:$A$281,0),COLUMN(F51)-2)</f>
        <v>18.16652069064018</v>
      </c>
      <c r="G51" s="57">
        <f>INDEX('1-①28年男'!$A$7:$L$281,MATCH('65歳男（推移）'!$A51,'1-①28年男'!$A$7:$A$281,0),COLUMN(G51)-2)</f>
        <v>19.968083154074957</v>
      </c>
      <c r="H51" s="58">
        <f t="shared" si="0"/>
        <v>1.2768427333312395</v>
      </c>
      <c r="I51" s="59" t="str">
        <f t="shared" si="6"/>
        <v/>
      </c>
      <c r="J51" s="56">
        <v>16.719835827803958</v>
      </c>
      <c r="K51" s="57">
        <v>15.879626820651342</v>
      </c>
      <c r="L51" s="57">
        <v>17.560044834956575</v>
      </c>
      <c r="M51" s="56">
        <f>INDEX('1-①28年男'!$A$7:$L$281,MATCH('65歳男（推移）'!$A51,'1-①28年男'!$A$7:$A$281,0),COLUMN(M51)-7)</f>
        <v>17.364132567356677</v>
      </c>
      <c r="N51" s="57">
        <f>INDEX('1-①28年男'!$A$7:$L$281,MATCH('65歳男（推移）'!$A51,'1-①28年男'!$A$7:$A$281,0),COLUMN(N51)-7)</f>
        <v>16.514377422892942</v>
      </c>
      <c r="O51" s="57">
        <f>INDEX('1-①28年男'!$A$7:$L$281,MATCH('65歳男（推移）'!$A51,'1-①28年男'!$A$7:$A$281,0),COLUMN(O51)-7)</f>
        <v>18.213887711820412</v>
      </c>
      <c r="P51" s="58">
        <f t="shared" si="2"/>
        <v>0.64429673955271838</v>
      </c>
      <c r="Q51" s="59" t="str">
        <f t="shared" si="7"/>
        <v/>
      </c>
      <c r="R51" s="56">
        <v>1.0706233612223717</v>
      </c>
      <c r="S51" s="57">
        <v>0.77219535753335133</v>
      </c>
      <c r="T51" s="57">
        <v>1.369051364911392</v>
      </c>
      <c r="U51" s="56">
        <f>INDEX('1-①28年男'!$A$7:$L$281,MATCH('65歳男（推移）'!$A51,'1-①28年男'!$A$7:$A$281,0),COLUMN(U51)-11)</f>
        <v>1.7031693550008888</v>
      </c>
      <c r="V51" s="57">
        <f>INDEX('1-①28年男'!$A$7:$L$281,MATCH('65歳男（推移）'!$A51,'1-①28年男'!$A$7:$A$281,0),COLUMN(V51)-11)</f>
        <v>1.3260473150988199</v>
      </c>
      <c r="W51" s="57">
        <f>INDEX('1-①28年男'!$A$7:$L$281,MATCH('65歳男（推移）'!$A51,'1-①28年男'!$A$7:$A$281,0),COLUMN(W51)-11)</f>
        <v>2.0802913949029578</v>
      </c>
      <c r="X51" s="60">
        <f t="shared" si="4"/>
        <v>0.63254599377851717</v>
      </c>
      <c r="Y51" s="59" t="str">
        <f t="shared" si="8"/>
        <v/>
      </c>
    </row>
    <row r="52" spans="1:25" ht="18.75" customHeight="1" x14ac:dyDescent="0.4">
      <c r="A52" s="55" t="s">
        <v>116</v>
      </c>
      <c r="B52" s="56">
        <v>18.145660444818429</v>
      </c>
      <c r="C52" s="57">
        <v>17.618059260657308</v>
      </c>
      <c r="D52" s="57">
        <v>18.673261628979549</v>
      </c>
      <c r="E52" s="56">
        <f>INDEX('1-①28年男'!$A$7:$L$281,MATCH('65歳男（推移）'!$A52,'1-①28年男'!$A$7:$A$281,0),COLUMN(E52)-2)</f>
        <v>18.51413418873981</v>
      </c>
      <c r="F52" s="57">
        <f>INDEX('1-①28年男'!$A$7:$L$281,MATCH('65歳男（推移）'!$A52,'1-①28年男'!$A$7:$A$281,0),COLUMN(F52)-2)</f>
        <v>18.034834987031097</v>
      </c>
      <c r="G52" s="57">
        <f>INDEX('1-①28年男'!$A$7:$L$281,MATCH('65歳男（推移）'!$A52,'1-①28年男'!$A$7:$A$281,0),COLUMN(G52)-2)</f>
        <v>18.993433390448523</v>
      </c>
      <c r="H52" s="58">
        <f t="shared" si="0"/>
        <v>0.36847374392138121</v>
      </c>
      <c r="I52" s="59" t="str">
        <f t="shared" si="6"/>
        <v/>
      </c>
      <c r="J52" s="56">
        <v>16.703807764681336</v>
      </c>
      <c r="K52" s="57">
        <v>16.212337377247966</v>
      </c>
      <c r="L52" s="57">
        <v>17.195278152114707</v>
      </c>
      <c r="M52" s="56">
        <f>INDEX('1-①28年男'!$A$7:$L$281,MATCH('65歳男（推移）'!$A52,'1-①28年男'!$A$7:$A$281,0),COLUMN(M52)-7)</f>
        <v>17.274643971007617</v>
      </c>
      <c r="N52" s="57">
        <f>INDEX('1-①28年男'!$A$7:$L$281,MATCH('65歳男（推移）'!$A52,'1-①28年男'!$A$7:$A$281,0),COLUMN(N52)-7)</f>
        <v>16.822155054040753</v>
      </c>
      <c r="O52" s="57">
        <f>INDEX('1-①28年男'!$A$7:$L$281,MATCH('65歳男（推移）'!$A52,'1-①28年男'!$A$7:$A$281,0),COLUMN(O52)-7)</f>
        <v>17.727132887974481</v>
      </c>
      <c r="P52" s="58">
        <f t="shared" si="2"/>
        <v>0.5708362063262804</v>
      </c>
      <c r="Q52" s="59" t="str">
        <f t="shared" si="7"/>
        <v/>
      </c>
      <c r="R52" s="56">
        <v>1.4418526801370888</v>
      </c>
      <c r="S52" s="57">
        <v>1.2507260109875706</v>
      </c>
      <c r="T52" s="57">
        <v>1.6329793492866069</v>
      </c>
      <c r="U52" s="56">
        <f>INDEX('1-①28年男'!$A$7:$L$281,MATCH('65歳男（推移）'!$A52,'1-①28年男'!$A$7:$A$281,0),COLUMN(U52)-11)</f>
        <v>1.2394902177321936</v>
      </c>
      <c r="V52" s="57">
        <f>INDEX('1-①28年男'!$A$7:$L$281,MATCH('65歳男（推移）'!$A52,'1-①28年男'!$A$7:$A$281,0),COLUMN(V52)-11)</f>
        <v>1.0754623736337732</v>
      </c>
      <c r="W52" s="57">
        <f>INDEX('1-①28年男'!$A$7:$L$281,MATCH('65歳男（推移）'!$A52,'1-①28年男'!$A$7:$A$281,0),COLUMN(W52)-11)</f>
        <v>1.403518061830614</v>
      </c>
      <c r="X52" s="60">
        <f t="shared" si="4"/>
        <v>-0.20236246240489519</v>
      </c>
      <c r="Y52" s="59" t="str">
        <f t="shared" si="8"/>
        <v/>
      </c>
    </row>
    <row r="53" spans="1:25" ht="18.75" customHeight="1" x14ac:dyDescent="0.4">
      <c r="A53" s="55" t="s">
        <v>117</v>
      </c>
      <c r="B53" s="56">
        <v>18.552299175120105</v>
      </c>
      <c r="C53" s="57">
        <v>17.810836689524013</v>
      </c>
      <c r="D53" s="57">
        <v>19.293761660716196</v>
      </c>
      <c r="E53" s="56">
        <f>INDEX('1-①28年男'!$A$7:$L$281,MATCH('65歳男（推移）'!$A53,'1-①28年男'!$A$7:$A$281,0),COLUMN(E53)-2)</f>
        <v>19.101005082589033</v>
      </c>
      <c r="F53" s="57">
        <f>INDEX('1-①28年男'!$A$7:$L$281,MATCH('65歳男（推移）'!$A53,'1-①28年男'!$A$7:$A$281,0),COLUMN(F53)-2)</f>
        <v>18.39110053707838</v>
      </c>
      <c r="G53" s="57">
        <f>INDEX('1-①28年男'!$A$7:$L$281,MATCH('65歳男（推移）'!$A53,'1-①28年男'!$A$7:$A$281,0),COLUMN(G53)-2)</f>
        <v>19.810909628099687</v>
      </c>
      <c r="H53" s="58">
        <f t="shared" si="0"/>
        <v>0.54870590746892844</v>
      </c>
      <c r="I53" s="59" t="str">
        <f t="shared" si="6"/>
        <v/>
      </c>
      <c r="J53" s="56">
        <v>17.196346002637032</v>
      </c>
      <c r="K53" s="57">
        <v>16.500439294037541</v>
      </c>
      <c r="L53" s="57">
        <v>17.892252711236523</v>
      </c>
      <c r="M53" s="56">
        <f>INDEX('1-①28年男'!$A$7:$L$281,MATCH('65歳男（推移）'!$A53,'1-①28年男'!$A$7:$A$281,0),COLUMN(M53)-7)</f>
        <v>17.456992378626655</v>
      </c>
      <c r="N53" s="57">
        <f>INDEX('1-①28年男'!$A$7:$L$281,MATCH('65歳男（推移）'!$A53,'1-①28年男'!$A$7:$A$281,0),COLUMN(N53)-7)</f>
        <v>16.804493382787616</v>
      </c>
      <c r="O53" s="57">
        <f>INDEX('1-①28年男'!$A$7:$L$281,MATCH('65歳男（推移）'!$A53,'1-①28年男'!$A$7:$A$281,0),COLUMN(O53)-7)</f>
        <v>18.109491374465694</v>
      </c>
      <c r="P53" s="58">
        <f t="shared" si="2"/>
        <v>0.26064637598962292</v>
      </c>
      <c r="Q53" s="59" t="str">
        <f t="shared" si="7"/>
        <v/>
      </c>
      <c r="R53" s="56">
        <v>1.3559531724830662</v>
      </c>
      <c r="S53" s="57">
        <v>1.0805872775245189</v>
      </c>
      <c r="T53" s="57">
        <v>1.6313190674416136</v>
      </c>
      <c r="U53" s="56">
        <f>INDEX('1-①28年男'!$A$7:$L$281,MATCH('65歳男（推移）'!$A53,'1-①28年男'!$A$7:$A$281,0),COLUMN(U53)-11)</f>
        <v>1.6440127039623755</v>
      </c>
      <c r="V53" s="57">
        <f>INDEX('1-①28年男'!$A$7:$L$281,MATCH('65歳男（推移）'!$A53,'1-①28年男'!$A$7:$A$281,0),COLUMN(V53)-11)</f>
        <v>1.3547864819990856</v>
      </c>
      <c r="W53" s="57">
        <f>INDEX('1-①28年男'!$A$7:$L$281,MATCH('65歳男（推移）'!$A53,'1-①28年男'!$A$7:$A$281,0),COLUMN(W53)-11)</f>
        <v>1.9332389259256655</v>
      </c>
      <c r="X53" s="60">
        <f t="shared" si="4"/>
        <v>0.28805953147930929</v>
      </c>
      <c r="Y53" s="59" t="str">
        <f t="shared" si="8"/>
        <v/>
      </c>
    </row>
    <row r="54" spans="1:25" ht="18.75" customHeight="1" x14ac:dyDescent="0.4">
      <c r="A54" s="55" t="s">
        <v>118</v>
      </c>
      <c r="B54" s="56">
        <v>19.298894301867946</v>
      </c>
      <c r="C54" s="57">
        <v>18.411127085615895</v>
      </c>
      <c r="D54" s="57">
        <v>20.186661518119998</v>
      </c>
      <c r="E54" s="56">
        <f>INDEX('1-①28年男'!$A$7:$L$281,MATCH('65歳男（推移）'!$A54,'1-①28年男'!$A$7:$A$281,0),COLUMN(E54)-2)</f>
        <v>20.325214620181924</v>
      </c>
      <c r="F54" s="57">
        <f>INDEX('1-①28年男'!$A$7:$L$281,MATCH('65歳男（推移）'!$A54,'1-①28年男'!$A$7:$A$281,0),COLUMN(F54)-2)</f>
        <v>19.499697521343425</v>
      </c>
      <c r="G54" s="57">
        <f>INDEX('1-①28年男'!$A$7:$L$281,MATCH('65歳男（推移）'!$A54,'1-①28年男'!$A$7:$A$281,0),COLUMN(G54)-2)</f>
        <v>21.150731719020424</v>
      </c>
      <c r="H54" s="58">
        <f t="shared" si="0"/>
        <v>1.026320318313978</v>
      </c>
      <c r="I54" s="59" t="str">
        <f t="shared" si="6"/>
        <v/>
      </c>
      <c r="J54" s="56">
        <v>17.859081097985769</v>
      </c>
      <c r="K54" s="57">
        <v>17.017544953592129</v>
      </c>
      <c r="L54" s="57">
        <v>18.700617242379408</v>
      </c>
      <c r="M54" s="56">
        <f>INDEX('1-①28年男'!$A$7:$L$281,MATCH('65歳男（推移）'!$A54,'1-①28年男'!$A$7:$A$281,0),COLUMN(M54)-7)</f>
        <v>18.767864242569203</v>
      </c>
      <c r="N54" s="57">
        <f>INDEX('1-①28年男'!$A$7:$L$281,MATCH('65歳男（推移）'!$A54,'1-①28年男'!$A$7:$A$281,0),COLUMN(N54)-7)</f>
        <v>17.986237060669573</v>
      </c>
      <c r="O54" s="57">
        <f>INDEX('1-①28年男'!$A$7:$L$281,MATCH('65歳男（推移）'!$A54,'1-①28年男'!$A$7:$A$281,0),COLUMN(O54)-7)</f>
        <v>19.549491424468833</v>
      </c>
      <c r="P54" s="58">
        <f t="shared" si="2"/>
        <v>0.90878314458343468</v>
      </c>
      <c r="Q54" s="59" t="str">
        <f t="shared" si="7"/>
        <v/>
      </c>
      <c r="R54" s="56">
        <v>1.4398132038821778</v>
      </c>
      <c r="S54" s="57">
        <v>1.0967326778884603</v>
      </c>
      <c r="T54" s="57">
        <v>1.7828937298758953</v>
      </c>
      <c r="U54" s="56">
        <f>INDEX('1-①28年男'!$A$7:$L$281,MATCH('65歳男（推移）'!$A54,'1-①28年男'!$A$7:$A$281,0),COLUMN(U54)-11)</f>
        <v>1.5573503776127247</v>
      </c>
      <c r="V54" s="57">
        <f>INDEX('1-①28年男'!$A$7:$L$281,MATCH('65歳男（推移）'!$A54,'1-①28年男'!$A$7:$A$281,0),COLUMN(V54)-11)</f>
        <v>1.2066087479707754</v>
      </c>
      <c r="W54" s="57">
        <f>INDEX('1-①28年男'!$A$7:$L$281,MATCH('65歳男（推移）'!$A54,'1-①28年男'!$A$7:$A$281,0),COLUMN(W54)-11)</f>
        <v>1.9080920072546739</v>
      </c>
      <c r="X54" s="60">
        <f t="shared" si="4"/>
        <v>0.11753717373054684</v>
      </c>
      <c r="Y54" s="59" t="str">
        <f t="shared" si="8"/>
        <v/>
      </c>
    </row>
    <row r="55" spans="1:25" ht="18.75" customHeight="1" x14ac:dyDescent="0.4">
      <c r="A55" s="55" t="s">
        <v>119</v>
      </c>
      <c r="B55" s="56">
        <v>18.056649922471202</v>
      </c>
      <c r="C55" s="57">
        <v>17.400524466231854</v>
      </c>
      <c r="D55" s="57">
        <v>18.71277537871055</v>
      </c>
      <c r="E55" s="56">
        <f>INDEX('1-①28年男'!$A$7:$L$281,MATCH('65歳男（推移）'!$A55,'1-①28年男'!$A$7:$A$281,0),COLUMN(E55)-2)</f>
        <v>19.462385686103694</v>
      </c>
      <c r="F55" s="57">
        <f>INDEX('1-①28年男'!$A$7:$L$281,MATCH('65歳男（推移）'!$A55,'1-①28年男'!$A$7:$A$281,0),COLUMN(F55)-2)</f>
        <v>18.827078214105043</v>
      </c>
      <c r="G55" s="57">
        <f>INDEX('1-①28年男'!$A$7:$L$281,MATCH('65歳男（推移）'!$A55,'1-①28年男'!$A$7:$A$281,0),COLUMN(G55)-2)</f>
        <v>20.097693158102345</v>
      </c>
      <c r="H55" s="58">
        <f t="shared" si="0"/>
        <v>1.4057357636324923</v>
      </c>
      <c r="I55" s="59" t="str">
        <f t="shared" si="6"/>
        <v>☆</v>
      </c>
      <c r="J55" s="56">
        <v>16.596344232831864</v>
      </c>
      <c r="K55" s="57">
        <v>15.988135591707238</v>
      </c>
      <c r="L55" s="57">
        <v>17.204552873956491</v>
      </c>
      <c r="M55" s="56">
        <f>INDEX('1-①28年男'!$A$7:$L$281,MATCH('65歳男（推移）'!$A55,'1-①28年男'!$A$7:$A$281,0),COLUMN(M55)-7)</f>
        <v>17.742059207502916</v>
      </c>
      <c r="N55" s="57">
        <f>INDEX('1-①28年男'!$A$7:$L$281,MATCH('65歳男（推移）'!$A55,'1-①28年男'!$A$7:$A$281,0),COLUMN(N55)-7)</f>
        <v>17.148347429493359</v>
      </c>
      <c r="O55" s="57">
        <f>INDEX('1-①28年男'!$A$7:$L$281,MATCH('65歳男（推移）'!$A55,'1-①28年男'!$A$7:$A$281,0),COLUMN(O55)-7)</f>
        <v>18.335770985512472</v>
      </c>
      <c r="P55" s="58">
        <f t="shared" si="2"/>
        <v>1.1457149746710513</v>
      </c>
      <c r="Q55" s="59" t="str">
        <f t="shared" si="7"/>
        <v/>
      </c>
      <c r="R55" s="56">
        <v>1.4603056896393372</v>
      </c>
      <c r="S55" s="57">
        <v>1.1987399077558387</v>
      </c>
      <c r="T55" s="57">
        <v>1.7218714715228356</v>
      </c>
      <c r="U55" s="56">
        <f>INDEX('1-①28年男'!$A$7:$L$281,MATCH('65歳男（推移）'!$A55,'1-①28年男'!$A$7:$A$281,0),COLUMN(U55)-11)</f>
        <v>1.7203264786007759</v>
      </c>
      <c r="V55" s="57">
        <f>INDEX('1-①28年男'!$A$7:$L$281,MATCH('65歳男（推移）'!$A55,'1-①28年男'!$A$7:$A$281,0),COLUMN(V55)-11)</f>
        <v>1.4439343171793089</v>
      </c>
      <c r="W55" s="57">
        <f>INDEX('1-①28年男'!$A$7:$L$281,MATCH('65歳男（推移）'!$A55,'1-①28年男'!$A$7:$A$281,0),COLUMN(W55)-11)</f>
        <v>1.996718640022243</v>
      </c>
      <c r="X55" s="60">
        <f t="shared" si="4"/>
        <v>0.26002078896143876</v>
      </c>
      <c r="Y55" s="59" t="str">
        <f t="shared" si="8"/>
        <v/>
      </c>
    </row>
    <row r="56" spans="1:25" ht="18.75" customHeight="1" x14ac:dyDescent="0.4">
      <c r="A56" s="55" t="s">
        <v>120</v>
      </c>
      <c r="B56" s="56">
        <v>19.161355990402463</v>
      </c>
      <c r="C56" s="57">
        <v>18.444787423975015</v>
      </c>
      <c r="D56" s="57">
        <v>19.87792455682991</v>
      </c>
      <c r="E56" s="56">
        <f>INDEX('1-①28年男'!$A$7:$L$281,MATCH('65歳男（推移）'!$A56,'1-①28年男'!$A$7:$A$281,0),COLUMN(E56)-2)</f>
        <v>18.574797095114519</v>
      </c>
      <c r="F56" s="57">
        <f>INDEX('1-①28年男'!$A$7:$L$281,MATCH('65歳男（推移）'!$A56,'1-①28年男'!$A$7:$A$281,0),COLUMN(F56)-2)</f>
        <v>17.904786346310811</v>
      </c>
      <c r="G56" s="57">
        <f>INDEX('1-①28年男'!$A$7:$L$281,MATCH('65歳男（推移）'!$A56,'1-①28年男'!$A$7:$A$281,0),COLUMN(G56)-2)</f>
        <v>19.244807843918228</v>
      </c>
      <c r="H56" s="58">
        <f t="shared" si="0"/>
        <v>-0.58655889528794347</v>
      </c>
      <c r="I56" s="59" t="str">
        <f t="shared" si="6"/>
        <v/>
      </c>
      <c r="J56" s="56">
        <v>17.882746854345054</v>
      </c>
      <c r="K56" s="57">
        <v>17.198818338346168</v>
      </c>
      <c r="L56" s="57">
        <v>18.56667537034394</v>
      </c>
      <c r="M56" s="56">
        <f>INDEX('1-①28年男'!$A$7:$L$281,MATCH('65歳男（推移）'!$A56,'1-①28年男'!$A$7:$A$281,0),COLUMN(M56)-7)</f>
        <v>17.009496771142945</v>
      </c>
      <c r="N56" s="57">
        <f>INDEX('1-①28年男'!$A$7:$L$281,MATCH('65歳男（推移）'!$A56,'1-①28年男'!$A$7:$A$281,0),COLUMN(N56)-7)</f>
        <v>16.387566397967031</v>
      </c>
      <c r="O56" s="57">
        <f>INDEX('1-①28年男'!$A$7:$L$281,MATCH('65歳男（推移）'!$A56,'1-①28年男'!$A$7:$A$281,0),COLUMN(O56)-7)</f>
        <v>17.631427144318859</v>
      </c>
      <c r="P56" s="58">
        <f t="shared" si="2"/>
        <v>-0.87325008320210884</v>
      </c>
      <c r="Q56" s="59" t="str">
        <f t="shared" si="7"/>
        <v/>
      </c>
      <c r="R56" s="56">
        <v>1.2786091360574059</v>
      </c>
      <c r="S56" s="57">
        <v>1.014059025958252</v>
      </c>
      <c r="T56" s="57">
        <v>1.5431592461565597</v>
      </c>
      <c r="U56" s="56">
        <f>INDEX('1-①28年男'!$A$7:$L$281,MATCH('65歳男（推移）'!$A56,'1-①28年男'!$A$7:$A$281,0),COLUMN(U56)-11)</f>
        <v>1.5653003239715704</v>
      </c>
      <c r="V56" s="57">
        <f>INDEX('1-①28年男'!$A$7:$L$281,MATCH('65歳男（推移）'!$A56,'1-①28年男'!$A$7:$A$281,0),COLUMN(V56)-11)</f>
        <v>1.3043286687432152</v>
      </c>
      <c r="W56" s="57">
        <f>INDEX('1-①28年男'!$A$7:$L$281,MATCH('65歳男（推移）'!$A56,'1-①28年男'!$A$7:$A$281,0),COLUMN(W56)-11)</f>
        <v>1.8262719791999256</v>
      </c>
      <c r="X56" s="60">
        <f t="shared" si="4"/>
        <v>0.28669118791416448</v>
      </c>
      <c r="Y56" s="59" t="str">
        <f t="shared" si="8"/>
        <v/>
      </c>
    </row>
    <row r="57" spans="1:25" ht="18.75" customHeight="1" x14ac:dyDescent="0.4">
      <c r="A57" s="55" t="s">
        <v>121</v>
      </c>
      <c r="B57" s="56">
        <v>17.825991161627908</v>
      </c>
      <c r="C57" s="57">
        <v>16.980057645314275</v>
      </c>
      <c r="D57" s="57">
        <v>18.67192467794154</v>
      </c>
      <c r="E57" s="56">
        <f>INDEX('1-①28年男'!$A$7:$L$281,MATCH('65歳男（推移）'!$A57,'1-①28年男'!$A$7:$A$281,0),COLUMN(E57)-2)</f>
        <v>19.711320739909034</v>
      </c>
      <c r="F57" s="57">
        <f>INDEX('1-①28年男'!$A$7:$L$281,MATCH('65歳男（推移）'!$A57,'1-①28年男'!$A$7:$A$281,0),COLUMN(F57)-2)</f>
        <v>18.830134670146506</v>
      </c>
      <c r="G57" s="57">
        <f>INDEX('1-①28年男'!$A$7:$L$281,MATCH('65歳男（推移）'!$A57,'1-①28年男'!$A$7:$A$281,0),COLUMN(G57)-2)</f>
        <v>20.592506809671562</v>
      </c>
      <c r="H57" s="58">
        <f t="shared" si="0"/>
        <v>1.8853295782811266</v>
      </c>
      <c r="I57" s="59" t="str">
        <f t="shared" si="6"/>
        <v>☆</v>
      </c>
      <c r="J57" s="56">
        <v>16.717506534000538</v>
      </c>
      <c r="K57" s="57">
        <v>15.914662750804482</v>
      </c>
      <c r="L57" s="57">
        <v>17.520350317196595</v>
      </c>
      <c r="M57" s="56">
        <f>INDEX('1-①28年男'!$A$7:$L$281,MATCH('65歳男（推移）'!$A57,'1-①28年男'!$A$7:$A$281,0),COLUMN(M57)-7)</f>
        <v>18.12064202332164</v>
      </c>
      <c r="N57" s="57">
        <f>INDEX('1-①28年男'!$A$7:$L$281,MATCH('65歳男（推移）'!$A57,'1-①28年男'!$A$7:$A$281,0),COLUMN(N57)-7)</f>
        <v>17.290266158687665</v>
      </c>
      <c r="O57" s="57">
        <f>INDEX('1-①28年男'!$A$7:$L$281,MATCH('65歳男（推移）'!$A57,'1-①28年男'!$A$7:$A$281,0),COLUMN(O57)-7)</f>
        <v>18.951017887955615</v>
      </c>
      <c r="P57" s="58">
        <f t="shared" si="2"/>
        <v>1.4031354893211017</v>
      </c>
      <c r="Q57" s="59" t="str">
        <f t="shared" si="7"/>
        <v/>
      </c>
      <c r="R57" s="56">
        <v>1.1084846276273721</v>
      </c>
      <c r="S57" s="57">
        <v>0.81553974506355209</v>
      </c>
      <c r="T57" s="57">
        <v>1.4014295101911922</v>
      </c>
      <c r="U57" s="56">
        <f>INDEX('1-①28年男'!$A$7:$L$281,MATCH('65歳男（推移）'!$A57,'1-①28年男'!$A$7:$A$281,0),COLUMN(U57)-11)</f>
        <v>1.590678716587395</v>
      </c>
      <c r="V57" s="57">
        <f>INDEX('1-①28年男'!$A$7:$L$281,MATCH('65歳男（推移）'!$A57,'1-①28年男'!$A$7:$A$281,0),COLUMN(V57)-11)</f>
        <v>1.2310445373024927</v>
      </c>
      <c r="W57" s="57">
        <f>INDEX('1-①28年男'!$A$7:$L$281,MATCH('65歳男（推移）'!$A57,'1-①28年男'!$A$7:$A$281,0),COLUMN(W57)-11)</f>
        <v>1.9503128958722973</v>
      </c>
      <c r="X57" s="60">
        <f t="shared" si="4"/>
        <v>0.48219408896002292</v>
      </c>
      <c r="Y57" s="59" t="str">
        <f t="shared" si="8"/>
        <v/>
      </c>
    </row>
    <row r="58" spans="1:25" ht="18.75" customHeight="1" x14ac:dyDescent="0.4">
      <c r="A58" s="55" t="s">
        <v>122</v>
      </c>
      <c r="B58" s="56">
        <v>18.770511826835339</v>
      </c>
      <c r="C58" s="57">
        <v>17.969349333452602</v>
      </c>
      <c r="D58" s="57">
        <v>19.571674320218076</v>
      </c>
      <c r="E58" s="56">
        <f>INDEX('1-①28年男'!$A$7:$L$281,MATCH('65歳男（推移）'!$A58,'1-①28年男'!$A$7:$A$281,0),COLUMN(E58)-2)</f>
        <v>19.565132452216691</v>
      </c>
      <c r="F58" s="57">
        <f>INDEX('1-①28年男'!$A$7:$L$281,MATCH('65歳男（推移）'!$A58,'1-①28年男'!$A$7:$A$281,0),COLUMN(F58)-2)</f>
        <v>18.758944318489629</v>
      </c>
      <c r="G58" s="57">
        <f>INDEX('1-①28年男'!$A$7:$L$281,MATCH('65歳男（推移）'!$A58,'1-①28年男'!$A$7:$A$281,0),COLUMN(G58)-2)</f>
        <v>20.371320585943753</v>
      </c>
      <c r="H58" s="58">
        <f t="shared" si="0"/>
        <v>0.79462062538135214</v>
      </c>
      <c r="I58" s="59" t="str">
        <f t="shared" si="6"/>
        <v/>
      </c>
      <c r="J58" s="56">
        <v>17.370620370562026</v>
      </c>
      <c r="K58" s="57">
        <v>16.627209872084848</v>
      </c>
      <c r="L58" s="57">
        <v>18.114030869039205</v>
      </c>
      <c r="M58" s="56">
        <f>INDEX('1-①28年男'!$A$7:$L$281,MATCH('65歳男（推移）'!$A58,'1-①28年男'!$A$7:$A$281,0),COLUMN(M58)-7)</f>
        <v>18.187252146282432</v>
      </c>
      <c r="N58" s="57">
        <f>INDEX('1-①28年男'!$A$7:$L$281,MATCH('65歳男（推移）'!$A58,'1-①28年男'!$A$7:$A$281,0),COLUMN(N58)-7)</f>
        <v>17.426690617693346</v>
      </c>
      <c r="O58" s="57">
        <f>INDEX('1-①28年男'!$A$7:$L$281,MATCH('65歳男（推移）'!$A58,'1-①28年男'!$A$7:$A$281,0),COLUMN(O58)-7)</f>
        <v>18.947813674871519</v>
      </c>
      <c r="P58" s="58">
        <f t="shared" si="2"/>
        <v>0.81663177572040624</v>
      </c>
      <c r="Q58" s="59" t="str">
        <f t="shared" si="7"/>
        <v/>
      </c>
      <c r="R58" s="56">
        <v>1.3998914562733173</v>
      </c>
      <c r="S58" s="57">
        <v>1.1161247139455381</v>
      </c>
      <c r="T58" s="57">
        <v>1.6836581986010966</v>
      </c>
      <c r="U58" s="56">
        <f>INDEX('1-①28年男'!$A$7:$L$281,MATCH('65歳男（推移）'!$A58,'1-①28年男'!$A$7:$A$281,0),COLUMN(U58)-11)</f>
        <v>1.377880305934263</v>
      </c>
      <c r="V58" s="57">
        <f>INDEX('1-①28年男'!$A$7:$L$281,MATCH('65歳男（推移）'!$A58,'1-①28年男'!$A$7:$A$281,0),COLUMN(V58)-11)</f>
        <v>1.0954982596807392</v>
      </c>
      <c r="W58" s="57">
        <f>INDEX('1-①28年男'!$A$7:$L$281,MATCH('65歳男（推移）'!$A58,'1-①28年男'!$A$7:$A$281,0),COLUMN(W58)-11)</f>
        <v>1.6602623521877868</v>
      </c>
      <c r="X58" s="60">
        <f t="shared" si="4"/>
        <v>-2.201115033905432E-2</v>
      </c>
      <c r="Y58" s="59" t="str">
        <f t="shared" si="8"/>
        <v/>
      </c>
    </row>
    <row r="59" spans="1:25" ht="18.75" customHeight="1" x14ac:dyDescent="0.4">
      <c r="A59" s="55" t="s">
        <v>123</v>
      </c>
      <c r="B59" s="56">
        <v>19.721827268349546</v>
      </c>
      <c r="C59" s="57">
        <v>18.957397779120051</v>
      </c>
      <c r="D59" s="57">
        <v>20.486256757579042</v>
      </c>
      <c r="E59" s="56">
        <f>INDEX('1-①28年男'!$A$7:$L$281,MATCH('65歳男（推移）'!$A59,'1-①28年男'!$A$7:$A$281,0),COLUMN(E59)-2)</f>
        <v>19.398682064438251</v>
      </c>
      <c r="F59" s="57">
        <f>INDEX('1-①28年男'!$A$7:$L$281,MATCH('65歳男（推移）'!$A59,'1-①28年男'!$A$7:$A$281,0),COLUMN(F59)-2)</f>
        <v>18.644127805297448</v>
      </c>
      <c r="G59" s="57">
        <f>INDEX('1-①28年男'!$A$7:$L$281,MATCH('65歳男（推移）'!$A59,'1-①28年男'!$A$7:$A$281,0),COLUMN(G59)-2)</f>
        <v>20.153236323579055</v>
      </c>
      <c r="H59" s="58">
        <f t="shared" si="0"/>
        <v>-0.3231452039112952</v>
      </c>
      <c r="I59" s="59" t="str">
        <f t="shared" si="6"/>
        <v/>
      </c>
      <c r="J59" s="56">
        <v>18.167490841271537</v>
      </c>
      <c r="K59" s="57">
        <v>17.443466489969015</v>
      </c>
      <c r="L59" s="57">
        <v>18.891515192574058</v>
      </c>
      <c r="M59" s="56">
        <f>INDEX('1-①28年男'!$A$7:$L$281,MATCH('65歳男（推移）'!$A59,'1-①28年男'!$A$7:$A$281,0),COLUMN(M59)-7)</f>
        <v>17.772248135151752</v>
      </c>
      <c r="N59" s="57">
        <f>INDEX('1-①28年男'!$A$7:$L$281,MATCH('65歳男（推移）'!$A59,'1-①28年男'!$A$7:$A$281,0),COLUMN(N59)-7)</f>
        <v>17.070119077714441</v>
      </c>
      <c r="O59" s="57">
        <f>INDEX('1-①28年男'!$A$7:$L$281,MATCH('65歳男（推移）'!$A59,'1-①28年男'!$A$7:$A$281,0),COLUMN(O59)-7)</f>
        <v>18.474377192589063</v>
      </c>
      <c r="P59" s="58">
        <f t="shared" si="2"/>
        <v>-0.39524270611978451</v>
      </c>
      <c r="Q59" s="59" t="str">
        <f t="shared" si="7"/>
        <v/>
      </c>
      <c r="R59" s="56">
        <v>1.5543364270780076</v>
      </c>
      <c r="S59" s="57">
        <v>1.2683973471350645</v>
      </c>
      <c r="T59" s="57">
        <v>1.8402755070209507</v>
      </c>
      <c r="U59" s="56">
        <f>INDEX('1-①28年男'!$A$7:$L$281,MATCH('65歳男（推移）'!$A59,'1-①28年男'!$A$7:$A$281,0),COLUMN(U59)-11)</f>
        <v>1.6264339292864969</v>
      </c>
      <c r="V59" s="57">
        <f>INDEX('1-①28年男'!$A$7:$L$281,MATCH('65歳男（推移）'!$A59,'1-①28年男'!$A$7:$A$281,0),COLUMN(V59)-11)</f>
        <v>1.3479069229144969</v>
      </c>
      <c r="W59" s="57">
        <f>INDEX('1-①28年男'!$A$7:$L$281,MATCH('65歳男（推移）'!$A59,'1-①28年男'!$A$7:$A$281,0),COLUMN(W59)-11)</f>
        <v>1.9049609356584969</v>
      </c>
      <c r="X59" s="60">
        <f t="shared" si="4"/>
        <v>7.2097502208489317E-2</v>
      </c>
      <c r="Y59" s="59" t="str">
        <f t="shared" si="8"/>
        <v/>
      </c>
    </row>
    <row r="60" spans="1:25" ht="18.75" customHeight="1" x14ac:dyDescent="0.4">
      <c r="A60" s="55" t="s">
        <v>124</v>
      </c>
      <c r="B60" s="56">
        <v>19.1472093656553</v>
      </c>
      <c r="C60" s="57">
        <v>18.433781063515013</v>
      </c>
      <c r="D60" s="57">
        <v>19.860637667795586</v>
      </c>
      <c r="E60" s="56">
        <f>INDEX('1-①28年男'!$A$7:$L$281,MATCH('65歳男（推移）'!$A60,'1-①28年男'!$A$7:$A$281,0),COLUMN(E60)-2)</f>
        <v>19.737846118164825</v>
      </c>
      <c r="F60" s="57">
        <f>INDEX('1-①28年男'!$A$7:$L$281,MATCH('65歳男（推移）'!$A60,'1-①28年男'!$A$7:$A$281,0),COLUMN(F60)-2)</f>
        <v>19.010585695767762</v>
      </c>
      <c r="G60" s="57">
        <f>INDEX('1-①28年男'!$A$7:$L$281,MATCH('65歳男（推移）'!$A60,'1-①28年男'!$A$7:$A$281,0),COLUMN(G60)-2)</f>
        <v>20.465106540561887</v>
      </c>
      <c r="H60" s="58">
        <f t="shared" si="0"/>
        <v>0.59063675250952485</v>
      </c>
      <c r="I60" s="59" t="str">
        <f t="shared" si="6"/>
        <v/>
      </c>
      <c r="J60" s="56">
        <v>17.993585125824158</v>
      </c>
      <c r="K60" s="57">
        <v>17.31577535887287</v>
      </c>
      <c r="L60" s="57">
        <v>18.671394892775446</v>
      </c>
      <c r="M60" s="56">
        <f>INDEX('1-①28年男'!$A$7:$L$281,MATCH('65歳男（推移）'!$A60,'1-①28年男'!$A$7:$A$281,0),COLUMN(M60)-7)</f>
        <v>18.392415678402724</v>
      </c>
      <c r="N60" s="57">
        <f>INDEX('1-①28年男'!$A$7:$L$281,MATCH('65歳男（推移）'!$A60,'1-①28年男'!$A$7:$A$281,0),COLUMN(N60)-7)</f>
        <v>17.703953963175206</v>
      </c>
      <c r="O60" s="57">
        <f>INDEX('1-①28年男'!$A$7:$L$281,MATCH('65歳男（推移）'!$A60,'1-①28年男'!$A$7:$A$281,0),COLUMN(O60)-7)</f>
        <v>19.080877393630242</v>
      </c>
      <c r="P60" s="58">
        <f t="shared" si="2"/>
        <v>0.39883055257856626</v>
      </c>
      <c r="Q60" s="59" t="str">
        <f t="shared" si="7"/>
        <v/>
      </c>
      <c r="R60" s="56">
        <v>1.1536242398311427</v>
      </c>
      <c r="S60" s="57">
        <v>0.90265765758830385</v>
      </c>
      <c r="T60" s="57">
        <v>1.4045908220739816</v>
      </c>
      <c r="U60" s="56">
        <f>INDEX('1-①28年男'!$A$7:$L$281,MATCH('65歳男（推移）'!$A60,'1-①28年男'!$A$7:$A$281,0),COLUMN(U60)-11)</f>
        <v>1.3454304397621002</v>
      </c>
      <c r="V60" s="57">
        <f>INDEX('1-①28年男'!$A$7:$L$281,MATCH('65歳男（推移）'!$A60,'1-①28年男'!$A$7:$A$281,0),COLUMN(V60)-11)</f>
        <v>1.0797904917675363</v>
      </c>
      <c r="W60" s="57">
        <f>INDEX('1-①28年男'!$A$7:$L$281,MATCH('65歳男（推移）'!$A60,'1-①28年男'!$A$7:$A$281,0),COLUMN(W60)-11)</f>
        <v>1.6110703877566641</v>
      </c>
      <c r="X60" s="60">
        <f t="shared" si="4"/>
        <v>0.19180619993095749</v>
      </c>
      <c r="Y60" s="59" t="str">
        <f t="shared" si="8"/>
        <v/>
      </c>
    </row>
    <row r="61" spans="1:25" ht="18.75" customHeight="1" x14ac:dyDescent="0.4">
      <c r="A61" s="61" t="s">
        <v>125</v>
      </c>
      <c r="B61" s="62">
        <v>17.843045569387424</v>
      </c>
      <c r="C61" s="63">
        <v>17.103817905966956</v>
      </c>
      <c r="D61" s="63">
        <v>18.582273232807893</v>
      </c>
      <c r="E61" s="62">
        <f>INDEX('1-①28年男'!$A$7:$L$281,MATCH('65歳男（推移）'!$A61,'1-①28年男'!$A$7:$A$281,0),COLUMN(E61)-2)</f>
        <v>18.577550594730614</v>
      </c>
      <c r="F61" s="63">
        <f>INDEX('1-①28年男'!$A$7:$L$281,MATCH('65歳男（推移）'!$A61,'1-①28年男'!$A$7:$A$281,0),COLUMN(F61)-2)</f>
        <v>17.818774949329665</v>
      </c>
      <c r="G61" s="63">
        <f>INDEX('1-①28年男'!$A$7:$L$281,MATCH('65歳男（推移）'!$A61,'1-①28年男'!$A$7:$A$281,0),COLUMN(G61)-2)</f>
        <v>19.336326240131562</v>
      </c>
      <c r="H61" s="64">
        <f t="shared" si="0"/>
        <v>0.73450502534318929</v>
      </c>
      <c r="I61" s="65" t="str">
        <f t="shared" si="6"/>
        <v/>
      </c>
      <c r="J61" s="62">
        <v>16.428139738703276</v>
      </c>
      <c r="K61" s="63">
        <v>15.740731315350954</v>
      </c>
      <c r="L61" s="63">
        <v>17.1155481620556</v>
      </c>
      <c r="M61" s="62">
        <f>INDEX('1-①28年男'!$A$7:$L$281,MATCH('65歳男（推移）'!$A61,'1-①28年男'!$A$7:$A$281,0),COLUMN(M61)-7)</f>
        <v>16.777428555268937</v>
      </c>
      <c r="N61" s="63">
        <f>INDEX('1-①28年男'!$A$7:$L$281,MATCH('65歳男（推移）'!$A61,'1-①28年男'!$A$7:$A$281,0),COLUMN(N61)-7)</f>
        <v>16.08162300461413</v>
      </c>
      <c r="O61" s="63">
        <f>INDEX('1-①28年男'!$A$7:$L$281,MATCH('65歳男（推移）'!$A61,'1-①28年男'!$A$7:$A$281,0),COLUMN(O61)-7)</f>
        <v>17.473234105923744</v>
      </c>
      <c r="P61" s="64">
        <f t="shared" si="2"/>
        <v>0.34928881656566091</v>
      </c>
      <c r="Q61" s="65" t="str">
        <f t="shared" si="7"/>
        <v/>
      </c>
      <c r="R61" s="62">
        <v>1.4149058306841478</v>
      </c>
      <c r="S61" s="63">
        <v>1.1518186765757261</v>
      </c>
      <c r="T61" s="63">
        <v>1.6779929847925694</v>
      </c>
      <c r="U61" s="62">
        <f>INDEX('1-①28年男'!$A$7:$L$281,MATCH('65歳男（推移）'!$A61,'1-①28年男'!$A$7:$A$281,0),COLUMN(U61)-11)</f>
        <v>1.8001220394616766</v>
      </c>
      <c r="V61" s="63">
        <f>INDEX('1-①28年男'!$A$7:$L$281,MATCH('65歳男（推移）'!$A61,'1-①28年男'!$A$7:$A$281,0),COLUMN(V61)-11)</f>
        <v>1.5056658480160194</v>
      </c>
      <c r="W61" s="63">
        <f>INDEX('1-①28年男'!$A$7:$L$281,MATCH('65歳男（推移）'!$A61,'1-①28年男'!$A$7:$A$281,0),COLUMN(W61)-11)</f>
        <v>2.0945782309073335</v>
      </c>
      <c r="X61" s="66">
        <f t="shared" si="4"/>
        <v>0.38521620877752882</v>
      </c>
      <c r="Y61" s="65" t="str">
        <f t="shared" si="8"/>
        <v/>
      </c>
    </row>
    <row r="62" spans="1:25" ht="7.5" customHeight="1" x14ac:dyDescent="0.4">
      <c r="X62" s="42"/>
    </row>
    <row r="63" spans="1:25" ht="18.75" customHeight="1" x14ac:dyDescent="0.4">
      <c r="A63" s="67" t="s">
        <v>126</v>
      </c>
      <c r="B63" s="68">
        <f>MAX(B7:B61)</f>
        <v>19.721827268349546</v>
      </c>
      <c r="C63" s="68">
        <f t="shared" ref="C63:X63" si="9">MAX(C7:C61)</f>
        <v>19.45056774687259</v>
      </c>
      <c r="D63" s="68">
        <f t="shared" si="9"/>
        <v>20.486256757579042</v>
      </c>
      <c r="E63" s="68">
        <f t="shared" si="9"/>
        <v>20.610564666416657</v>
      </c>
      <c r="F63" s="68">
        <f t="shared" si="9"/>
        <v>20.398370247599477</v>
      </c>
      <c r="G63" s="68">
        <f t="shared" si="9"/>
        <v>21.150731719020424</v>
      </c>
      <c r="H63" s="69">
        <f t="shared" si="9"/>
        <v>1.8853295782811266</v>
      </c>
      <c r="I63" s="70"/>
      <c r="J63" s="68">
        <f t="shared" si="9"/>
        <v>18.167490841271537</v>
      </c>
      <c r="K63" s="68">
        <f t="shared" si="9"/>
        <v>17.726573990355174</v>
      </c>
      <c r="L63" s="68">
        <f t="shared" si="9"/>
        <v>18.891515192574058</v>
      </c>
      <c r="M63" s="68">
        <f t="shared" si="9"/>
        <v>18.777955158852137</v>
      </c>
      <c r="N63" s="68">
        <f t="shared" si="9"/>
        <v>18.563288208370309</v>
      </c>
      <c r="O63" s="68">
        <f t="shared" si="9"/>
        <v>19.549491424468833</v>
      </c>
      <c r="P63" s="69">
        <f t="shared" si="9"/>
        <v>1.4031354893211017</v>
      </c>
      <c r="Q63" s="70"/>
      <c r="R63" s="68">
        <f t="shared" si="9"/>
        <v>1.9105324725280102</v>
      </c>
      <c r="S63" s="68">
        <f t="shared" si="9"/>
        <v>1.7478656867057032</v>
      </c>
      <c r="T63" s="68">
        <f t="shared" si="9"/>
        <v>2.0731992583503169</v>
      </c>
      <c r="U63" s="68">
        <f t="shared" si="9"/>
        <v>1.9364778071300439</v>
      </c>
      <c r="V63" s="68">
        <f t="shared" si="9"/>
        <v>1.874520908918422</v>
      </c>
      <c r="W63" s="68">
        <f t="shared" si="9"/>
        <v>2.0945782309073335</v>
      </c>
      <c r="X63" s="69">
        <f t="shared" si="9"/>
        <v>0.63254599377851717</v>
      </c>
      <c r="Y63" s="70"/>
    </row>
    <row r="64" spans="1:25" ht="18.75" customHeight="1" x14ac:dyDescent="0.4">
      <c r="A64" s="71" t="s">
        <v>127</v>
      </c>
      <c r="B64" s="72">
        <f>MIN(B7:B61)</f>
        <v>16.892765990234128</v>
      </c>
      <c r="C64" s="72">
        <f t="shared" ref="C64:X64" si="10">MIN(C7:C61)</f>
        <v>16.328562708354749</v>
      </c>
      <c r="D64" s="72">
        <f t="shared" si="10"/>
        <v>17.456969272113508</v>
      </c>
      <c r="E64" s="72">
        <f t="shared" si="10"/>
        <v>18.192744415296012</v>
      </c>
      <c r="F64" s="72">
        <f t="shared" si="10"/>
        <v>17.818774949329665</v>
      </c>
      <c r="G64" s="72">
        <f t="shared" si="10"/>
        <v>18.496366369584447</v>
      </c>
      <c r="H64" s="73">
        <f t="shared" si="10"/>
        <v>-0.58655889528794347</v>
      </c>
      <c r="I64" s="74"/>
      <c r="J64" s="72">
        <f t="shared" si="10"/>
        <v>15.657200384874805</v>
      </c>
      <c r="K64" s="72">
        <f t="shared" si="10"/>
        <v>15.129013201908771</v>
      </c>
      <c r="L64" s="72">
        <f t="shared" si="10"/>
        <v>16.185387567840841</v>
      </c>
      <c r="M64" s="72">
        <f t="shared" si="10"/>
        <v>16.741809168520081</v>
      </c>
      <c r="N64" s="72">
        <f t="shared" si="10"/>
        <v>16.08162300461413</v>
      </c>
      <c r="O64" s="72">
        <f t="shared" si="10"/>
        <v>17.030106855627199</v>
      </c>
      <c r="P64" s="73">
        <f t="shared" si="10"/>
        <v>-0.87325008320210884</v>
      </c>
      <c r="Q64" s="74"/>
      <c r="R64" s="72">
        <f t="shared" si="10"/>
        <v>0.93412882994042157</v>
      </c>
      <c r="S64" s="72">
        <f t="shared" si="10"/>
        <v>0.72837462296905409</v>
      </c>
      <c r="T64" s="72">
        <f t="shared" si="10"/>
        <v>1.1398830369117889</v>
      </c>
      <c r="U64" s="72">
        <f t="shared" si="10"/>
        <v>0.98059757917465595</v>
      </c>
      <c r="V64" s="72">
        <f t="shared" si="10"/>
        <v>0.79062890876278691</v>
      </c>
      <c r="W64" s="72">
        <f t="shared" si="10"/>
        <v>1.170566249586525</v>
      </c>
      <c r="X64" s="73">
        <f t="shared" si="10"/>
        <v>-0.26979107637045496</v>
      </c>
      <c r="Y64" s="74"/>
    </row>
    <row r="65" spans="1:25" ht="18.75" customHeight="1" x14ac:dyDescent="0.4">
      <c r="A65" s="71" t="s">
        <v>128</v>
      </c>
      <c r="B65" s="72">
        <f>MEDIAN(B7:B61)</f>
        <v>18.530508450480255</v>
      </c>
      <c r="C65" s="72">
        <f t="shared" ref="C65:X65" si="11">MEDIAN(C7:C61)</f>
        <v>18.13884469854602</v>
      </c>
      <c r="D65" s="72">
        <f t="shared" si="11"/>
        <v>18.839795740644078</v>
      </c>
      <c r="E65" s="72">
        <f t="shared" si="11"/>
        <v>19.229702870667932</v>
      </c>
      <c r="F65" s="72">
        <f t="shared" si="11"/>
        <v>18.864376210757378</v>
      </c>
      <c r="G65" s="72">
        <f t="shared" si="11"/>
        <v>19.572346221127447</v>
      </c>
      <c r="H65" s="73">
        <f t="shared" si="11"/>
        <v>0.76136628873135592</v>
      </c>
      <c r="I65" s="74"/>
      <c r="J65" s="72">
        <f t="shared" si="11"/>
        <v>17.146585986383325</v>
      </c>
      <c r="K65" s="72">
        <f t="shared" si="11"/>
        <v>16.773203448023946</v>
      </c>
      <c r="L65" s="72">
        <f t="shared" si="11"/>
        <v>17.520350317196595</v>
      </c>
      <c r="M65" s="72">
        <f t="shared" si="11"/>
        <v>17.742059207502916</v>
      </c>
      <c r="N65" s="72">
        <f t="shared" si="11"/>
        <v>17.388414444386093</v>
      </c>
      <c r="O65" s="72">
        <f t="shared" si="11"/>
        <v>18.046356149443692</v>
      </c>
      <c r="P65" s="73">
        <f t="shared" si="11"/>
        <v>0.66594067928198797</v>
      </c>
      <c r="Q65" s="74"/>
      <c r="R65" s="72">
        <f t="shared" si="11"/>
        <v>1.4149058306841478</v>
      </c>
      <c r="S65" s="72">
        <f t="shared" si="11"/>
        <v>1.2581999816443903</v>
      </c>
      <c r="T65" s="72">
        <f t="shared" si="11"/>
        <v>1.5680536369623064</v>
      </c>
      <c r="U65" s="72">
        <f t="shared" si="11"/>
        <v>1.5158149798257079</v>
      </c>
      <c r="V65" s="72">
        <f t="shared" si="11"/>
        <v>1.3523522941822856</v>
      </c>
      <c r="W65" s="72">
        <f t="shared" si="11"/>
        <v>1.6602623521877868</v>
      </c>
      <c r="X65" s="73">
        <f t="shared" si="11"/>
        <v>9.2559247846332848E-2</v>
      </c>
      <c r="Y65" s="74"/>
    </row>
    <row r="66" spans="1:25" ht="18.75" customHeight="1" x14ac:dyDescent="0.4">
      <c r="A66" s="75" t="s">
        <v>129</v>
      </c>
      <c r="B66" s="76">
        <f>AVERAGE(B7:B61)</f>
        <v>18.524714715169164</v>
      </c>
      <c r="C66" s="76">
        <f t="shared" ref="C66:X66" si="12">AVERAGE(C7:C61)</f>
        <v>18.102420822860392</v>
      </c>
      <c r="D66" s="76">
        <f t="shared" si="12"/>
        <v>18.94700860747793</v>
      </c>
      <c r="E66" s="76">
        <f t="shared" si="12"/>
        <v>19.265078281755688</v>
      </c>
      <c r="F66" s="76">
        <f t="shared" si="12"/>
        <v>18.862599204402052</v>
      </c>
      <c r="G66" s="76">
        <f t="shared" si="12"/>
        <v>19.667557359109324</v>
      </c>
      <c r="H66" s="77">
        <f t="shared" si="12"/>
        <v>0.74036356658652491</v>
      </c>
      <c r="I66" s="78"/>
      <c r="J66" s="76">
        <f t="shared" si="12"/>
        <v>17.129051926353146</v>
      </c>
      <c r="K66" s="76">
        <f t="shared" si="12"/>
        <v>16.729778218468358</v>
      </c>
      <c r="L66" s="76">
        <f t="shared" si="12"/>
        <v>17.528325634237927</v>
      </c>
      <c r="M66" s="76">
        <f t="shared" si="12"/>
        <v>17.758366992751597</v>
      </c>
      <c r="N66" s="76">
        <f t="shared" si="12"/>
        <v>17.377933963063622</v>
      </c>
      <c r="O66" s="76">
        <f t="shared" si="12"/>
        <v>18.138800022439579</v>
      </c>
      <c r="P66" s="77">
        <f t="shared" si="12"/>
        <v>0.62931506639845947</v>
      </c>
      <c r="Q66" s="78"/>
      <c r="R66" s="76">
        <f t="shared" si="12"/>
        <v>1.3956627888160187</v>
      </c>
      <c r="S66" s="76">
        <f t="shared" si="12"/>
        <v>1.2323133305153398</v>
      </c>
      <c r="T66" s="76">
        <f t="shared" si="12"/>
        <v>1.5590122471166961</v>
      </c>
      <c r="U66" s="76">
        <f t="shared" si="12"/>
        <v>1.5067112890040837</v>
      </c>
      <c r="V66" s="76">
        <f t="shared" si="12"/>
        <v>1.3447905027131519</v>
      </c>
      <c r="W66" s="76">
        <f t="shared" si="12"/>
        <v>1.6686320752950146</v>
      </c>
      <c r="X66" s="77">
        <f t="shared" si="12"/>
        <v>0.11104850018806509</v>
      </c>
      <c r="Y66" s="78"/>
    </row>
  </sheetData>
  <mergeCells count="22">
    <mergeCell ref="X6:Y6"/>
    <mergeCell ref="R5:T5"/>
    <mergeCell ref="U5:W5"/>
    <mergeCell ref="X5:Y5"/>
    <mergeCell ref="P6:Q6"/>
    <mergeCell ref="S6:T6"/>
    <mergeCell ref="C6:D6"/>
    <mergeCell ref="F6:G6"/>
    <mergeCell ref="H6:I6"/>
    <mergeCell ref="K6:L6"/>
    <mergeCell ref="R3:Y3"/>
    <mergeCell ref="B4:I4"/>
    <mergeCell ref="J4:Q4"/>
    <mergeCell ref="R4:Y4"/>
    <mergeCell ref="B5:D5"/>
    <mergeCell ref="E5:G5"/>
    <mergeCell ref="H5:I5"/>
    <mergeCell ref="J5:L5"/>
    <mergeCell ref="M5:O5"/>
    <mergeCell ref="P5:Q5"/>
    <mergeCell ref="N6:O6"/>
    <mergeCell ref="V6:W6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zoomScaleNormal="100" workbookViewId="0">
      <pane xSplit="1" ySplit="6" topLeftCell="B43" activePane="bottomRight" state="frozen"/>
      <selection activeCell="H7" sqref="H7"/>
      <selection pane="topRight" activeCell="H7" sqref="H7"/>
      <selection pane="bottomLeft" activeCell="H7" sqref="H7"/>
      <selection pane="bottomRight" activeCell="E46" sqref="E46"/>
    </sheetView>
  </sheetViews>
  <sheetFormatPr defaultRowHeight="18.75" x14ac:dyDescent="0.4"/>
  <cols>
    <col min="1" max="1" width="9" style="39"/>
    <col min="2" max="7" width="6.25" style="39" customWidth="1"/>
    <col min="8" max="8" width="5.875" style="39" bestFit="1" customWidth="1"/>
    <col min="9" max="9" width="3.125" style="40" bestFit="1" customWidth="1"/>
    <col min="10" max="15" width="6.25" style="39" customWidth="1"/>
    <col min="16" max="16" width="5.875" style="39" bestFit="1" customWidth="1"/>
    <col min="17" max="17" width="3.125" style="40" bestFit="1" customWidth="1"/>
    <col min="18" max="23" width="6.25" style="39" customWidth="1"/>
    <col min="24" max="24" width="5.875" style="39" bestFit="1" customWidth="1"/>
    <col min="25" max="25" width="3.125" style="40" customWidth="1"/>
    <col min="26" max="16384" width="9" style="39"/>
  </cols>
  <sheetData>
    <row r="1" spans="1:25" ht="22.5" customHeight="1" x14ac:dyDescent="0.5">
      <c r="A1" s="38" t="s">
        <v>141</v>
      </c>
    </row>
    <row r="3" spans="1:25" ht="18.75" customHeight="1" x14ac:dyDescent="0.4">
      <c r="A3" s="79"/>
      <c r="B3" s="42"/>
      <c r="D3" s="42"/>
      <c r="E3" s="42"/>
      <c r="F3" s="42"/>
      <c r="G3" s="42"/>
      <c r="H3" s="42"/>
      <c r="I3" s="43"/>
      <c r="J3" s="42"/>
      <c r="K3" s="42"/>
      <c r="L3" s="42"/>
      <c r="M3" s="42"/>
      <c r="N3" s="42"/>
      <c r="O3" s="42"/>
      <c r="P3" s="42"/>
      <c r="Q3" s="44"/>
      <c r="R3" s="141" t="s">
        <v>144</v>
      </c>
      <c r="S3" s="141"/>
      <c r="T3" s="141"/>
      <c r="U3" s="141"/>
      <c r="V3" s="141"/>
      <c r="W3" s="141"/>
      <c r="X3" s="141"/>
      <c r="Y3" s="141"/>
    </row>
    <row r="4" spans="1:25" ht="18.75" customHeight="1" x14ac:dyDescent="0.4">
      <c r="A4" s="45"/>
      <c r="B4" s="142" t="s">
        <v>4</v>
      </c>
      <c r="C4" s="143"/>
      <c r="D4" s="143"/>
      <c r="E4" s="143"/>
      <c r="F4" s="143"/>
      <c r="G4" s="143"/>
      <c r="H4" s="143"/>
      <c r="I4" s="144"/>
      <c r="J4" s="142" t="s">
        <v>5</v>
      </c>
      <c r="K4" s="143"/>
      <c r="L4" s="143"/>
      <c r="M4" s="143"/>
      <c r="N4" s="143"/>
      <c r="O4" s="143"/>
      <c r="P4" s="143"/>
      <c r="Q4" s="144"/>
      <c r="R4" s="142" t="s">
        <v>6</v>
      </c>
      <c r="S4" s="143"/>
      <c r="T4" s="143"/>
      <c r="U4" s="143"/>
      <c r="V4" s="143"/>
      <c r="W4" s="143"/>
      <c r="X4" s="143"/>
      <c r="Y4" s="144"/>
    </row>
    <row r="5" spans="1:25" ht="26.25" customHeight="1" x14ac:dyDescent="0.4">
      <c r="A5" s="46"/>
      <c r="B5" s="135" t="s">
        <v>67</v>
      </c>
      <c r="C5" s="136"/>
      <c r="D5" s="137"/>
      <c r="E5" s="135" t="s">
        <v>139</v>
      </c>
      <c r="F5" s="136"/>
      <c r="G5" s="137"/>
      <c r="H5" s="145" t="s">
        <v>138</v>
      </c>
      <c r="I5" s="145"/>
      <c r="J5" s="135" t="s">
        <v>67</v>
      </c>
      <c r="K5" s="136"/>
      <c r="L5" s="137"/>
      <c r="M5" s="135" t="s">
        <v>139</v>
      </c>
      <c r="N5" s="136"/>
      <c r="O5" s="137"/>
      <c r="P5" s="145" t="s">
        <v>138</v>
      </c>
      <c r="Q5" s="145"/>
      <c r="R5" s="135" t="s">
        <v>67</v>
      </c>
      <c r="S5" s="136"/>
      <c r="T5" s="137"/>
      <c r="U5" s="135" t="s">
        <v>139</v>
      </c>
      <c r="V5" s="136"/>
      <c r="W5" s="137"/>
      <c r="X5" s="145" t="s">
        <v>138</v>
      </c>
      <c r="Y5" s="145"/>
    </row>
    <row r="6" spans="1:25" ht="18.75" customHeight="1" x14ac:dyDescent="0.4">
      <c r="A6" s="80"/>
      <c r="B6" s="37" t="s">
        <v>7</v>
      </c>
      <c r="C6" s="138" t="s">
        <v>8</v>
      </c>
      <c r="D6" s="139"/>
      <c r="E6" s="37" t="s">
        <v>7</v>
      </c>
      <c r="F6" s="138" t="s">
        <v>8</v>
      </c>
      <c r="G6" s="139"/>
      <c r="H6" s="135" t="s">
        <v>68</v>
      </c>
      <c r="I6" s="137"/>
      <c r="J6" s="37" t="s">
        <v>7</v>
      </c>
      <c r="K6" s="138" t="s">
        <v>8</v>
      </c>
      <c r="L6" s="139"/>
      <c r="M6" s="37" t="s">
        <v>7</v>
      </c>
      <c r="N6" s="138" t="s">
        <v>8</v>
      </c>
      <c r="O6" s="139"/>
      <c r="P6" s="135" t="s">
        <v>68</v>
      </c>
      <c r="Q6" s="137"/>
      <c r="R6" s="37" t="s">
        <v>7</v>
      </c>
      <c r="S6" s="138" t="s">
        <v>8</v>
      </c>
      <c r="T6" s="139"/>
      <c r="U6" s="37" t="s">
        <v>7</v>
      </c>
      <c r="V6" s="138" t="s">
        <v>8</v>
      </c>
      <c r="W6" s="139"/>
      <c r="X6" s="135" t="s">
        <v>68</v>
      </c>
      <c r="Y6" s="137"/>
    </row>
    <row r="7" spans="1:25" ht="18.75" customHeight="1" x14ac:dyDescent="0.4">
      <c r="A7" s="49" t="s">
        <v>69</v>
      </c>
      <c r="B7" s="81">
        <v>23.293945273653165</v>
      </c>
      <c r="C7" s="82">
        <v>23.259631083458448</v>
      </c>
      <c r="D7" s="82">
        <v>23.328259463847882</v>
      </c>
      <c r="E7" s="81">
        <f>INDEX('1-②28年女'!$A$7:$L$281,MATCH('65歳女（推移）'!$A7,'1-②28年女'!$A$7:$A$281,0),COLUMN(E7)-2)</f>
        <v>23.96072509004297</v>
      </c>
      <c r="F7" s="82">
        <f>INDEX('1-②28年女'!$A$7:$L$281,MATCH('65歳女（推移）'!$A7,'1-②28年女'!$A$7:$A$281,0),COLUMN(F7)-2)</f>
        <v>23.929777845994241</v>
      </c>
      <c r="G7" s="82">
        <f>INDEX('1-②28年女'!$A$7:$L$281,MATCH('65歳女（推移）'!$A7,'1-②28年女'!$A$7:$A$281,0),COLUMN(G7)-2)</f>
        <v>23.9916723340917</v>
      </c>
      <c r="H7" s="83">
        <f t="shared" ref="H7:H61" si="0">E7-B7</f>
        <v>0.66677981638980555</v>
      </c>
      <c r="I7" s="84" t="s">
        <v>74</v>
      </c>
      <c r="J7" s="81">
        <v>20.071286019750875</v>
      </c>
      <c r="K7" s="82">
        <v>20.038897163861034</v>
      </c>
      <c r="L7" s="82">
        <v>20.103674875640717</v>
      </c>
      <c r="M7" s="81">
        <f>INDEX('1-②28年女'!$A$7:$L$281,MATCH('65歳女（推移）'!$A7,'1-②28年女'!$A$7:$A$281,0),COLUMN(M7)-7)</f>
        <v>20.60853293218878</v>
      </c>
      <c r="N7" s="82">
        <f>INDEX('1-②28年女'!$A$7:$L$281,MATCH('65歳女（推移）'!$A7,'1-②28年女'!$A$7:$A$281,0),COLUMN(N7)-7)</f>
        <v>20.578843574402939</v>
      </c>
      <c r="O7" s="82">
        <f>INDEX('1-②28年女'!$A$7:$L$281,MATCH('65歳女（推移）'!$A7,'1-②28年女'!$A$7:$A$281,0),COLUMN(O7)-7)</f>
        <v>20.638222289974621</v>
      </c>
      <c r="P7" s="83">
        <f t="shared" ref="P7:P61" si="1">M7-J7</f>
        <v>0.53724691243790446</v>
      </c>
      <c r="Q7" s="84" t="s">
        <v>74</v>
      </c>
      <c r="R7" s="81">
        <v>3.2226592539022945</v>
      </c>
      <c r="S7" s="82">
        <v>3.2010642870829473</v>
      </c>
      <c r="T7" s="82">
        <v>3.2442542207216416</v>
      </c>
      <c r="U7" s="81">
        <f>INDEX('1-②28年女'!$A$7:$L$281,MATCH('65歳女（推移）'!$A7,'1-②28年女'!$A$7:$A$281,0),COLUMN(U7)-11)</f>
        <v>3.3521921578541871</v>
      </c>
      <c r="V7" s="82">
        <f>INDEX('1-②28年女'!$A$7:$L$281,MATCH('65歳女（推移）'!$A7,'1-②28年女'!$A$7:$A$281,0),COLUMN(V7)-11)</f>
        <v>3.3320508286350274</v>
      </c>
      <c r="W7" s="82">
        <f>INDEX('1-②28年女'!$A$7:$L$281,MATCH('65歳女（推移）'!$A7,'1-②28年女'!$A$7:$A$281,0),COLUMN(W7)-11)</f>
        <v>3.3723334870733468</v>
      </c>
      <c r="X7" s="69">
        <f t="shared" ref="X7:X61" si="2">U7-R7</f>
        <v>0.12953290395189265</v>
      </c>
      <c r="Y7" s="84" t="s">
        <v>74</v>
      </c>
    </row>
    <row r="8" spans="1:25" ht="18.75" customHeight="1" x14ac:dyDescent="0.4">
      <c r="A8" s="55" t="s">
        <v>70</v>
      </c>
      <c r="B8" s="85">
        <v>23.365172101164219</v>
      </c>
      <c r="C8" s="86">
        <v>23.273826799431728</v>
      </c>
      <c r="D8" s="86">
        <v>23.456517402896711</v>
      </c>
      <c r="E8" s="85">
        <f>INDEX('1-②28年女'!$A$7:$L$281,MATCH('65歳女（推移）'!$A8,'1-②28年女'!$A$7:$A$281,0),COLUMN(E8)-2)</f>
        <v>23.904847288985763</v>
      </c>
      <c r="F8" s="86">
        <f>INDEX('1-②28年女'!$A$7:$L$281,MATCH('65歳女（推移）'!$A8,'1-②28年女'!$A$7:$A$281,0),COLUMN(F8)-2)</f>
        <v>23.825097702380475</v>
      </c>
      <c r="G8" s="86">
        <f>INDEX('1-②28年女'!$A$7:$L$281,MATCH('65歳女（推移）'!$A8,'1-②28年女'!$A$7:$A$281,0),COLUMN(G8)-2)</f>
        <v>23.984596875591052</v>
      </c>
      <c r="H8" s="87">
        <f t="shared" si="0"/>
        <v>0.539675187821544</v>
      </c>
      <c r="I8" s="88"/>
      <c r="J8" s="85">
        <v>19.99714967854403</v>
      </c>
      <c r="K8" s="86">
        <v>19.910371838168732</v>
      </c>
      <c r="L8" s="86">
        <v>20.083927518919328</v>
      </c>
      <c r="M8" s="85">
        <f>INDEX('1-②28年女'!$A$7:$L$281,MATCH('65歳女（推移）'!$A8,'1-②28年女'!$A$7:$A$281,0),COLUMN(M8)-7)</f>
        <v>20.506167246738983</v>
      </c>
      <c r="N8" s="86">
        <f>INDEX('1-②28年女'!$A$7:$L$281,MATCH('65歳女（推移）'!$A8,'1-②28年女'!$A$7:$A$281,0),COLUMN(N8)-7)</f>
        <v>20.428429843894577</v>
      </c>
      <c r="O8" s="86">
        <f>INDEX('1-②28年女'!$A$7:$L$281,MATCH('65歳女（推移）'!$A8,'1-②28年女'!$A$7:$A$281,0),COLUMN(O8)-7)</f>
        <v>20.583904649583388</v>
      </c>
      <c r="P8" s="87">
        <f t="shared" si="1"/>
        <v>0.50901756819495247</v>
      </c>
      <c r="Q8" s="88" t="s">
        <v>74</v>
      </c>
      <c r="R8" s="85">
        <v>3.3680224226201867</v>
      </c>
      <c r="S8" s="86">
        <v>3.307464905443227</v>
      </c>
      <c r="T8" s="86">
        <v>3.4285799397971464</v>
      </c>
      <c r="U8" s="85">
        <f>INDEX('1-②28年女'!$A$7:$L$281,MATCH('65歳女（推移）'!$A8,'1-②28年女'!$A$7:$A$281,0),COLUMN(U8)-11)</f>
        <v>3.3986800422467787</v>
      </c>
      <c r="V8" s="86">
        <f>INDEX('1-②28年女'!$A$7:$L$281,MATCH('65歳女（推移）'!$A8,'1-②28年女'!$A$7:$A$281,0),COLUMN(V8)-11)</f>
        <v>3.3444917516796142</v>
      </c>
      <c r="W8" s="86">
        <f>INDEX('1-②28年女'!$A$7:$L$281,MATCH('65歳女（推移）'!$A8,'1-②28年女'!$A$7:$A$281,0),COLUMN(W8)-11)</f>
        <v>3.4528683328139431</v>
      </c>
      <c r="X8" s="73">
        <f t="shared" si="2"/>
        <v>3.065761962659197E-2</v>
      </c>
      <c r="Y8" s="88"/>
    </row>
    <row r="9" spans="1:25" ht="18.75" customHeight="1" x14ac:dyDescent="0.4">
      <c r="A9" s="55" t="s">
        <v>71</v>
      </c>
      <c r="B9" s="85">
        <v>22.203188128616045</v>
      </c>
      <c r="C9" s="86">
        <v>21.932354638692878</v>
      </c>
      <c r="D9" s="86">
        <v>22.474021618539211</v>
      </c>
      <c r="E9" s="85">
        <f>INDEX('1-②28年女'!$A$7:$L$281,MATCH('65歳女（推移）'!$A9,'1-②28年女'!$A$7:$A$281,0),COLUMN(E9)-2)</f>
        <v>22.985606709256885</v>
      </c>
      <c r="F9" s="86">
        <f>INDEX('1-②28年女'!$A$7:$L$281,MATCH('65歳女（推移）'!$A9,'1-②28年女'!$A$7:$A$281,0),COLUMN(F9)-2)</f>
        <v>22.718960160056483</v>
      </c>
      <c r="G9" s="86">
        <f>INDEX('1-②28年女'!$A$7:$L$281,MATCH('65歳女（推移）'!$A9,'1-②28年女'!$A$7:$A$281,0),COLUMN(G9)-2)</f>
        <v>23.252253258457287</v>
      </c>
      <c r="H9" s="87">
        <f t="shared" si="0"/>
        <v>0.78241858064084013</v>
      </c>
      <c r="I9" s="88"/>
      <c r="J9" s="85">
        <v>19.56999357532505</v>
      </c>
      <c r="K9" s="86">
        <v>19.319782073877356</v>
      </c>
      <c r="L9" s="86">
        <v>19.820205076772744</v>
      </c>
      <c r="M9" s="85">
        <f>INDEX('1-②28年女'!$A$7:$L$281,MATCH('65歳女（推移）'!$A9,'1-②28年女'!$A$7:$A$281,0),COLUMN(M9)-7)</f>
        <v>20.066897666782388</v>
      </c>
      <c r="N9" s="86">
        <f>INDEX('1-②28年女'!$A$7:$L$281,MATCH('65歳女（推移）'!$A9,'1-②28年女'!$A$7:$A$281,0),COLUMN(N9)-7)</f>
        <v>19.822923649477815</v>
      </c>
      <c r="O9" s="86">
        <f>INDEX('1-②28年女'!$A$7:$L$281,MATCH('65歳女（推移）'!$A9,'1-②28年女'!$A$7:$A$281,0),COLUMN(O9)-7)</f>
        <v>20.310871684086962</v>
      </c>
      <c r="P9" s="87">
        <f t="shared" si="1"/>
        <v>0.49690409145733838</v>
      </c>
      <c r="Q9" s="88"/>
      <c r="R9" s="85">
        <v>2.6331945532909922</v>
      </c>
      <c r="S9" s="86">
        <v>2.4957269201518208</v>
      </c>
      <c r="T9" s="86">
        <v>2.7706621864301635</v>
      </c>
      <c r="U9" s="85">
        <f>INDEX('1-②28年女'!$A$7:$L$281,MATCH('65歳女（推移）'!$A9,'1-②28年女'!$A$7:$A$281,0),COLUMN(U9)-11)</f>
        <v>2.9187090424744966</v>
      </c>
      <c r="V9" s="86">
        <f>INDEX('1-②28年女'!$A$7:$L$281,MATCH('65歳女（推移）'!$A9,'1-②28年女'!$A$7:$A$281,0),COLUMN(V9)-11)</f>
        <v>2.7804752373077215</v>
      </c>
      <c r="W9" s="86">
        <f>INDEX('1-②28年女'!$A$7:$L$281,MATCH('65歳女（推移）'!$A9,'1-②28年女'!$A$7:$A$281,0),COLUMN(W9)-11)</f>
        <v>3.0569428476412717</v>
      </c>
      <c r="X9" s="73">
        <f t="shared" si="2"/>
        <v>0.28551448918350442</v>
      </c>
      <c r="Y9" s="88"/>
    </row>
    <row r="10" spans="1:25" ht="18.75" customHeight="1" x14ac:dyDescent="0.4">
      <c r="A10" s="55" t="s">
        <v>72</v>
      </c>
      <c r="B10" s="85">
        <v>23.558103189813686</v>
      </c>
      <c r="C10" s="86">
        <v>23.417021870291634</v>
      </c>
      <c r="D10" s="86">
        <v>23.699184509335737</v>
      </c>
      <c r="E10" s="85">
        <f>INDEX('1-②28年女'!$A$7:$L$281,MATCH('65歳女（推移）'!$A10,'1-②28年女'!$A$7:$A$281,0),COLUMN(E10)-2)</f>
        <v>24.253915416727374</v>
      </c>
      <c r="F10" s="86">
        <f>INDEX('1-②28年女'!$A$7:$L$281,MATCH('65歳女（推移）'!$A10,'1-②28年女'!$A$7:$A$281,0),COLUMN(F10)-2)</f>
        <v>24.129612682883796</v>
      </c>
      <c r="G10" s="86">
        <f>INDEX('1-②28年女'!$A$7:$L$281,MATCH('65歳女（推移）'!$A10,'1-②28年女'!$A$7:$A$281,0),COLUMN(G10)-2)</f>
        <v>24.378218150570952</v>
      </c>
      <c r="H10" s="87">
        <f t="shared" si="0"/>
        <v>0.69581222691368794</v>
      </c>
      <c r="I10" s="88"/>
      <c r="J10" s="85">
        <v>19.770872188177222</v>
      </c>
      <c r="K10" s="86">
        <v>19.639299102227671</v>
      </c>
      <c r="L10" s="86">
        <v>19.902445274126773</v>
      </c>
      <c r="M10" s="85">
        <f>INDEX('1-②28年女'!$A$7:$L$281,MATCH('65歳女（推移）'!$A10,'1-②28年女'!$A$7:$A$281,0),COLUMN(M10)-7)</f>
        <v>20.533058635363279</v>
      </c>
      <c r="N10" s="86">
        <f>INDEX('1-②28年女'!$A$7:$L$281,MATCH('65歳女（推移）'!$A10,'1-②28年女'!$A$7:$A$281,0),COLUMN(N10)-7)</f>
        <v>20.412969688126516</v>
      </c>
      <c r="O10" s="86">
        <f>INDEX('1-②28年女'!$A$7:$L$281,MATCH('65歳女（推移）'!$A10,'1-②28年女'!$A$7:$A$281,0),COLUMN(O10)-7)</f>
        <v>20.653147582600042</v>
      </c>
      <c r="P10" s="87">
        <f t="shared" si="1"/>
        <v>0.76218644718605688</v>
      </c>
      <c r="Q10" s="88"/>
      <c r="R10" s="85">
        <v>3.7872310016364641</v>
      </c>
      <c r="S10" s="86">
        <v>3.6920489969975261</v>
      </c>
      <c r="T10" s="86">
        <v>3.8824130062754021</v>
      </c>
      <c r="U10" s="85">
        <f>INDEX('1-②28年女'!$A$7:$L$281,MATCH('65歳女（推移）'!$A10,'1-②28年女'!$A$7:$A$281,0),COLUMN(U10)-11)</f>
        <v>3.7208567813640916</v>
      </c>
      <c r="V10" s="86">
        <f>INDEX('1-②28年女'!$A$7:$L$281,MATCH('65歳女（推移）'!$A10,'1-②28年女'!$A$7:$A$281,0),COLUMN(V10)-11)</f>
        <v>3.6349226167968158</v>
      </c>
      <c r="W10" s="86">
        <f>INDEX('1-②28年女'!$A$7:$L$281,MATCH('65歳女（推移）'!$A10,'1-②28年女'!$A$7:$A$281,0),COLUMN(W10)-11)</f>
        <v>3.8067909459313674</v>
      </c>
      <c r="X10" s="73">
        <f t="shared" si="2"/>
        <v>-6.6374220272372497E-2</v>
      </c>
      <c r="Y10" s="88"/>
    </row>
    <row r="11" spans="1:25" ht="18.75" customHeight="1" x14ac:dyDescent="0.4">
      <c r="A11" s="55" t="s">
        <v>73</v>
      </c>
      <c r="B11" s="85">
        <v>23.474108199305601</v>
      </c>
      <c r="C11" s="86">
        <v>23.360527449178569</v>
      </c>
      <c r="D11" s="86">
        <v>23.587688949432632</v>
      </c>
      <c r="E11" s="85">
        <f>INDEX('1-②28年女'!$A$7:$L$281,MATCH('65歳女（推移）'!$A11,'1-②28年女'!$A$7:$A$281,0),COLUMN(E11)-2)</f>
        <v>24.359273905777499</v>
      </c>
      <c r="F11" s="86">
        <f>INDEX('1-②28年女'!$A$7:$L$281,MATCH('65歳女（推移）'!$A11,'1-②28年女'!$A$7:$A$281,0),COLUMN(F11)-2)</f>
        <v>24.256745660719435</v>
      </c>
      <c r="G11" s="86">
        <f>INDEX('1-②28年女'!$A$7:$L$281,MATCH('65歳女（推移）'!$A11,'1-②28年女'!$A$7:$A$281,0),COLUMN(G11)-2)</f>
        <v>24.461802150835563</v>
      </c>
      <c r="H11" s="87">
        <f t="shared" si="0"/>
        <v>0.88516570647189852</v>
      </c>
      <c r="I11" s="88"/>
      <c r="J11" s="85">
        <v>20.066317029275027</v>
      </c>
      <c r="K11" s="86">
        <v>19.957030436768314</v>
      </c>
      <c r="L11" s="86">
        <v>20.17560362178174</v>
      </c>
      <c r="M11" s="85">
        <f>INDEX('1-②28年女'!$A$7:$L$281,MATCH('65歳女（推移）'!$A11,'1-②28年女'!$A$7:$A$281,0),COLUMN(M11)-7)</f>
        <v>20.668510957949245</v>
      </c>
      <c r="N11" s="86">
        <f>INDEX('1-②28年女'!$A$7:$L$281,MATCH('65歳女（推移）'!$A11,'1-②28年女'!$A$7:$A$281,0),COLUMN(N11)-7)</f>
        <v>20.566965565027843</v>
      </c>
      <c r="O11" s="86">
        <f>INDEX('1-②28年女'!$A$7:$L$281,MATCH('65歳女（推移）'!$A11,'1-②28年女'!$A$7:$A$281,0),COLUMN(O11)-7)</f>
        <v>20.770056350870647</v>
      </c>
      <c r="P11" s="87">
        <f t="shared" si="1"/>
        <v>0.60219392867421817</v>
      </c>
      <c r="Q11" s="88"/>
      <c r="R11" s="85">
        <v>3.4077911700305727</v>
      </c>
      <c r="S11" s="86">
        <v>3.3293385697034843</v>
      </c>
      <c r="T11" s="86">
        <v>3.4862437703576612</v>
      </c>
      <c r="U11" s="85">
        <f>INDEX('1-②28年女'!$A$7:$L$281,MATCH('65歳女（推移）'!$A11,'1-②28年女'!$A$7:$A$281,0),COLUMN(U11)-11)</f>
        <v>3.6907629478282558</v>
      </c>
      <c r="V11" s="86">
        <f>INDEX('1-②28年女'!$A$7:$L$281,MATCH('65歳女（推移）'!$A11,'1-②28年女'!$A$7:$A$281,0),COLUMN(V11)-11)</f>
        <v>3.6172366930013409</v>
      </c>
      <c r="W11" s="86">
        <f>INDEX('1-②28年女'!$A$7:$L$281,MATCH('65歳女（推移）'!$A11,'1-②28年女'!$A$7:$A$281,0),COLUMN(W11)-11)</f>
        <v>3.7642892026551706</v>
      </c>
      <c r="X11" s="73">
        <f t="shared" si="2"/>
        <v>0.28297177779768301</v>
      </c>
      <c r="Y11" s="88"/>
    </row>
    <row r="12" spans="1:25" ht="18.75" customHeight="1" x14ac:dyDescent="0.4">
      <c r="A12" s="55" t="s">
        <v>75</v>
      </c>
      <c r="B12" s="85">
        <v>23.668259528210669</v>
      </c>
      <c r="C12" s="86">
        <v>23.354147218499939</v>
      </c>
      <c r="D12" s="86">
        <v>23.982371837921399</v>
      </c>
      <c r="E12" s="85">
        <f>INDEX('1-②28年女'!$A$7:$L$281,MATCH('65歳女（推移）'!$A12,'1-②28年女'!$A$7:$A$281,0),COLUMN(E12)-2)</f>
        <v>24.344018063485546</v>
      </c>
      <c r="F12" s="86">
        <f>INDEX('1-②28年女'!$A$7:$L$281,MATCH('65歳女（推移）'!$A12,'1-②28年女'!$A$7:$A$281,0),COLUMN(F12)-2)</f>
        <v>24.037129293615902</v>
      </c>
      <c r="G12" s="86">
        <f>INDEX('1-②28年女'!$A$7:$L$281,MATCH('65歳女（推移）'!$A12,'1-②28年女'!$A$7:$A$281,0),COLUMN(G12)-2)</f>
        <v>24.65090683335519</v>
      </c>
      <c r="H12" s="87">
        <f t="shared" si="0"/>
        <v>0.67575853527487695</v>
      </c>
      <c r="I12" s="88"/>
      <c r="J12" s="85">
        <v>20.708327129494737</v>
      </c>
      <c r="K12" s="86">
        <v>20.417426395496634</v>
      </c>
      <c r="L12" s="86">
        <v>20.999227863492841</v>
      </c>
      <c r="M12" s="85">
        <f>INDEX('1-②28年女'!$A$7:$L$281,MATCH('65歳女（推移）'!$A12,'1-②28年女'!$A$7:$A$281,0),COLUMN(M12)-7)</f>
        <v>21.456468042243863</v>
      </c>
      <c r="N12" s="86">
        <f>INDEX('1-②28年女'!$A$7:$L$281,MATCH('65歳女（推移）'!$A12,'1-②28年女'!$A$7:$A$281,0),COLUMN(N12)-7)</f>
        <v>21.170541717289382</v>
      </c>
      <c r="O12" s="86">
        <f>INDEX('1-②28年女'!$A$7:$L$281,MATCH('65歳女（推移）'!$A12,'1-②28年女'!$A$7:$A$281,0),COLUMN(O12)-7)</f>
        <v>21.742394367198344</v>
      </c>
      <c r="P12" s="87">
        <f t="shared" si="1"/>
        <v>0.74814091274912542</v>
      </c>
      <c r="Q12" s="88"/>
      <c r="R12" s="85">
        <v>2.9599323987159387</v>
      </c>
      <c r="S12" s="86">
        <v>2.7909563251741112</v>
      </c>
      <c r="T12" s="86">
        <v>3.1289084722577662</v>
      </c>
      <c r="U12" s="85">
        <f>INDEX('1-②28年女'!$A$7:$L$281,MATCH('65歳女（推移）'!$A12,'1-②28年女'!$A$7:$A$281,0),COLUMN(U12)-11)</f>
        <v>2.8875500212416849</v>
      </c>
      <c r="V12" s="86">
        <f>INDEX('1-②28年女'!$A$7:$L$281,MATCH('65歳女（推移）'!$A12,'1-②28年女'!$A$7:$A$281,0),COLUMN(V12)-11)</f>
        <v>2.7257134843432738</v>
      </c>
      <c r="W12" s="86">
        <f>INDEX('1-②28年女'!$A$7:$L$281,MATCH('65歳女（推移）'!$A12,'1-②28年女'!$A$7:$A$281,0),COLUMN(W12)-11)</f>
        <v>3.0493865581400961</v>
      </c>
      <c r="X12" s="73">
        <f t="shared" si="2"/>
        <v>-7.2382377474253801E-2</v>
      </c>
      <c r="Y12" s="88"/>
    </row>
    <row r="13" spans="1:25" ht="18.75" customHeight="1" x14ac:dyDescent="0.4">
      <c r="A13" s="55" t="s">
        <v>76</v>
      </c>
      <c r="B13" s="85">
        <v>23.265130439270834</v>
      </c>
      <c r="C13" s="86">
        <v>23.028214496293874</v>
      </c>
      <c r="D13" s="86">
        <v>23.502046382247794</v>
      </c>
      <c r="E13" s="85">
        <f>INDEX('1-②28年女'!$A$7:$L$281,MATCH('65歳女（推移）'!$A13,'1-②28年女'!$A$7:$A$281,0),COLUMN(E13)-2)</f>
        <v>23.525444829223389</v>
      </c>
      <c r="F13" s="86">
        <f>INDEX('1-②28年女'!$A$7:$L$281,MATCH('65歳女（推移）'!$A13,'1-②28年女'!$A$7:$A$281,0),COLUMN(F13)-2)</f>
        <v>23.317754657057563</v>
      </c>
      <c r="G13" s="86">
        <f>INDEX('1-②28年女'!$A$7:$L$281,MATCH('65歳女（推移）'!$A13,'1-②28年女'!$A$7:$A$281,0),COLUMN(G13)-2)</f>
        <v>23.733135001389215</v>
      </c>
      <c r="H13" s="87">
        <f t="shared" si="0"/>
        <v>0.26031438995255485</v>
      </c>
      <c r="I13" s="88"/>
      <c r="J13" s="85">
        <v>19.843030994524891</v>
      </c>
      <c r="K13" s="86">
        <v>19.62259166475252</v>
      </c>
      <c r="L13" s="86">
        <v>20.063470324297263</v>
      </c>
      <c r="M13" s="85">
        <f>INDEX('1-②28年女'!$A$7:$L$281,MATCH('65歳女（推移）'!$A13,'1-②28年女'!$A$7:$A$281,0),COLUMN(M13)-7)</f>
        <v>20.057262814074836</v>
      </c>
      <c r="N13" s="86">
        <f>INDEX('1-②28年女'!$A$7:$L$281,MATCH('65歳女（推移）'!$A13,'1-②28年女'!$A$7:$A$281,0),COLUMN(N13)-7)</f>
        <v>19.861661488836369</v>
      </c>
      <c r="O13" s="86">
        <f>INDEX('1-②28年女'!$A$7:$L$281,MATCH('65歳女（推移）'!$A13,'1-②28年女'!$A$7:$A$281,0),COLUMN(O13)-7)</f>
        <v>20.252864139313303</v>
      </c>
      <c r="P13" s="87">
        <f t="shared" si="1"/>
        <v>0.21423181954994419</v>
      </c>
      <c r="Q13" s="88"/>
      <c r="R13" s="85">
        <v>3.422099444745939</v>
      </c>
      <c r="S13" s="86">
        <v>3.2734515399321138</v>
      </c>
      <c r="T13" s="86">
        <v>3.5707473495597641</v>
      </c>
      <c r="U13" s="85">
        <f>INDEX('1-②28年女'!$A$7:$L$281,MATCH('65歳女（推移）'!$A13,'1-②28年女'!$A$7:$A$281,0),COLUMN(U13)-11)</f>
        <v>3.4681820151485523</v>
      </c>
      <c r="V13" s="86">
        <f>INDEX('1-②28年女'!$A$7:$L$281,MATCH('65歳女（推移）'!$A13,'1-②28年女'!$A$7:$A$281,0),COLUMN(V13)-11)</f>
        <v>3.3339056394692994</v>
      </c>
      <c r="W13" s="86">
        <f>INDEX('1-②28年女'!$A$7:$L$281,MATCH('65歳女（推移）'!$A13,'1-②28年女'!$A$7:$A$281,0),COLUMN(W13)-11)</f>
        <v>3.6024583908278052</v>
      </c>
      <c r="X13" s="73">
        <f t="shared" si="2"/>
        <v>4.6082570402613321E-2</v>
      </c>
      <c r="Y13" s="88"/>
    </row>
    <row r="14" spans="1:25" ht="18.75" customHeight="1" x14ac:dyDescent="0.4">
      <c r="A14" s="55" t="s">
        <v>78</v>
      </c>
      <c r="B14" s="85">
        <v>23.652916859179694</v>
      </c>
      <c r="C14" s="86">
        <v>23.524793753469467</v>
      </c>
      <c r="D14" s="86">
        <v>23.781039964889921</v>
      </c>
      <c r="E14" s="85">
        <f>INDEX('1-②28年女'!$A$7:$L$281,MATCH('65歳女（推移）'!$A14,'1-②28年女'!$A$7:$A$281,0),COLUMN(E14)-2)</f>
        <v>24.265153899012816</v>
      </c>
      <c r="F14" s="86">
        <f>INDEX('1-②28年女'!$A$7:$L$281,MATCH('65歳女（推移）'!$A14,'1-②28年女'!$A$7:$A$281,0),COLUMN(F14)-2)</f>
        <v>24.152637269391526</v>
      </c>
      <c r="G14" s="86">
        <f>INDEX('1-②28年女'!$A$7:$L$281,MATCH('65歳女（推移）'!$A14,'1-②28年女'!$A$7:$A$281,0),COLUMN(G14)-2)</f>
        <v>24.377670528634106</v>
      </c>
      <c r="H14" s="87">
        <f t="shared" si="0"/>
        <v>0.61223703983312205</v>
      </c>
      <c r="I14" s="88" t="s">
        <v>74</v>
      </c>
      <c r="J14" s="85">
        <v>19.74357384705916</v>
      </c>
      <c r="K14" s="86">
        <v>19.62119284939444</v>
      </c>
      <c r="L14" s="86">
        <v>19.865954844723881</v>
      </c>
      <c r="M14" s="85">
        <f>INDEX('1-②28年女'!$A$7:$L$281,MATCH('65歳女（推移）'!$A14,'1-②28年女'!$A$7:$A$281,0),COLUMN(M14)-7)</f>
        <v>20.27533034031876</v>
      </c>
      <c r="N14" s="86">
        <f>INDEX('1-②28年女'!$A$7:$L$281,MATCH('65歳女（推移）'!$A14,'1-②28年女'!$A$7:$A$281,0),COLUMN(N14)-7)</f>
        <v>20.165695419621866</v>
      </c>
      <c r="O14" s="86">
        <f>INDEX('1-②28年女'!$A$7:$L$281,MATCH('65歳女（推移）'!$A14,'1-②28年女'!$A$7:$A$281,0),COLUMN(O14)-7)</f>
        <v>20.384965261015655</v>
      </c>
      <c r="P14" s="87">
        <f t="shared" si="1"/>
        <v>0.53175649325959995</v>
      </c>
      <c r="Q14" s="88"/>
      <c r="R14" s="85">
        <v>3.9093430121205306</v>
      </c>
      <c r="S14" s="86">
        <v>3.8171441210200103</v>
      </c>
      <c r="T14" s="86">
        <v>4.0015419032210513</v>
      </c>
      <c r="U14" s="85">
        <f>INDEX('1-②28年女'!$A$7:$L$281,MATCH('65歳女（推移）'!$A14,'1-②28年女'!$A$7:$A$281,0),COLUMN(U14)-11)</f>
        <v>3.989823558694054</v>
      </c>
      <c r="V14" s="86">
        <f>INDEX('1-②28年女'!$A$7:$L$281,MATCH('65歳女（推移）'!$A14,'1-②28年女'!$A$7:$A$281,0),COLUMN(V14)-11)</f>
        <v>3.907786773906293</v>
      </c>
      <c r="W14" s="86">
        <f>INDEX('1-②28年女'!$A$7:$L$281,MATCH('65歳女（推移）'!$A14,'1-②28年女'!$A$7:$A$281,0),COLUMN(W14)-11)</f>
        <v>4.0718603434818155</v>
      </c>
      <c r="X14" s="73">
        <f t="shared" si="2"/>
        <v>8.0480546573523437E-2</v>
      </c>
      <c r="Y14" s="88" t="s">
        <v>74</v>
      </c>
    </row>
    <row r="15" spans="1:25" ht="18.75" customHeight="1" x14ac:dyDescent="0.4">
      <c r="A15" s="55" t="s">
        <v>79</v>
      </c>
      <c r="B15" s="85">
        <v>23.200908200132581</v>
      </c>
      <c r="C15" s="86">
        <v>22.986704568902201</v>
      </c>
      <c r="D15" s="86">
        <v>23.41511183136296</v>
      </c>
      <c r="E15" s="85">
        <f>INDEX('1-②28年女'!$A$7:$L$281,MATCH('65歳女（推移）'!$A15,'1-②28年女'!$A$7:$A$281,0),COLUMN(E15)-2)</f>
        <v>23.552447907066224</v>
      </c>
      <c r="F15" s="86">
        <f>INDEX('1-②28年女'!$A$7:$L$281,MATCH('65歳女（推移）'!$A15,'1-②28年女'!$A$7:$A$281,0),COLUMN(F15)-2)</f>
        <v>23.363832024361017</v>
      </c>
      <c r="G15" s="86">
        <f>INDEX('1-②28年女'!$A$7:$L$281,MATCH('65歳女（推移）'!$A15,'1-②28年女'!$A$7:$A$281,0),COLUMN(G15)-2)</f>
        <v>23.741063789771431</v>
      </c>
      <c r="H15" s="87">
        <f t="shared" si="0"/>
        <v>0.351539706933643</v>
      </c>
      <c r="I15" s="88"/>
      <c r="J15" s="85">
        <v>19.762316638688183</v>
      </c>
      <c r="K15" s="86">
        <v>19.5634194497217</v>
      </c>
      <c r="L15" s="86">
        <v>19.961213827654667</v>
      </c>
      <c r="M15" s="85">
        <f>INDEX('1-②28年女'!$A$7:$L$281,MATCH('65歳女（推移）'!$A15,'1-②28年女'!$A$7:$A$281,0),COLUMN(M15)-7)</f>
        <v>20.078454280774483</v>
      </c>
      <c r="N15" s="86">
        <f>INDEX('1-②28年女'!$A$7:$L$281,MATCH('65歳女（推移）'!$A15,'1-②28年女'!$A$7:$A$281,0),COLUMN(N15)-7)</f>
        <v>19.899536663660612</v>
      </c>
      <c r="O15" s="86">
        <f>INDEX('1-②28年女'!$A$7:$L$281,MATCH('65歳女（推移）'!$A15,'1-②28年女'!$A$7:$A$281,0),COLUMN(O15)-7)</f>
        <v>20.257371897888355</v>
      </c>
      <c r="P15" s="87">
        <f t="shared" si="1"/>
        <v>0.31613764208630002</v>
      </c>
      <c r="Q15" s="88"/>
      <c r="R15" s="85">
        <v>3.4385915614443983</v>
      </c>
      <c r="S15" s="86">
        <v>3.3006792251106631</v>
      </c>
      <c r="T15" s="86">
        <v>3.5765038977781334</v>
      </c>
      <c r="U15" s="85">
        <f>INDEX('1-②28年女'!$A$7:$L$281,MATCH('65歳女（推移）'!$A15,'1-②28年女'!$A$7:$A$281,0),COLUMN(U15)-11)</f>
        <v>3.4739936262917457</v>
      </c>
      <c r="V15" s="86">
        <f>INDEX('1-②28年女'!$A$7:$L$281,MATCH('65歳女（推移）'!$A15,'1-②28年女'!$A$7:$A$281,0),COLUMN(V15)-11)</f>
        <v>3.3483819847573191</v>
      </c>
      <c r="W15" s="86">
        <f>INDEX('1-②28年女'!$A$7:$L$281,MATCH('65歳女（推移）'!$A15,'1-②28年女'!$A$7:$A$281,0),COLUMN(W15)-11)</f>
        <v>3.5996052678261723</v>
      </c>
      <c r="X15" s="73">
        <f t="shared" si="2"/>
        <v>3.5402064847347425E-2</v>
      </c>
      <c r="Y15" s="88"/>
    </row>
    <row r="16" spans="1:25" ht="18.75" customHeight="1" x14ac:dyDescent="0.4">
      <c r="A16" s="55" t="s">
        <v>81</v>
      </c>
      <c r="B16" s="85">
        <v>23.199133900860556</v>
      </c>
      <c r="C16" s="86">
        <v>22.93082104951451</v>
      </c>
      <c r="D16" s="86">
        <v>23.467446752206602</v>
      </c>
      <c r="E16" s="85">
        <f>INDEX('1-②28年女'!$A$7:$L$281,MATCH('65歳女（推移）'!$A16,'1-②28年女'!$A$7:$A$281,0),COLUMN(E16)-2)</f>
        <v>23.417446602929552</v>
      </c>
      <c r="F16" s="86">
        <f>INDEX('1-②28年女'!$A$7:$L$281,MATCH('65歳女（推移）'!$A16,'1-②28年女'!$A$7:$A$281,0),COLUMN(F16)-2)</f>
        <v>23.185519315816908</v>
      </c>
      <c r="G16" s="86">
        <f>INDEX('1-②28年女'!$A$7:$L$281,MATCH('65歳女（推移）'!$A16,'1-②28年女'!$A$7:$A$281,0),COLUMN(G16)-2)</f>
        <v>23.649373890042195</v>
      </c>
      <c r="H16" s="87">
        <f t="shared" si="0"/>
        <v>0.21831270206899589</v>
      </c>
      <c r="I16" s="88"/>
      <c r="J16" s="85">
        <v>20.207187489499169</v>
      </c>
      <c r="K16" s="86">
        <v>19.956478855127898</v>
      </c>
      <c r="L16" s="86">
        <v>20.457896123870441</v>
      </c>
      <c r="M16" s="85">
        <f>INDEX('1-②28年女'!$A$7:$L$281,MATCH('65歳女（推移）'!$A16,'1-②28年女'!$A$7:$A$281,0),COLUMN(M16)-7)</f>
        <v>20.507773757230957</v>
      </c>
      <c r="N16" s="86">
        <f>INDEX('1-②28年女'!$A$7:$L$281,MATCH('65歳女（推移）'!$A16,'1-②28年女'!$A$7:$A$281,0),COLUMN(N16)-7)</f>
        <v>20.289223108525928</v>
      </c>
      <c r="O16" s="86">
        <f>INDEX('1-②28年女'!$A$7:$L$281,MATCH('65歳女（推移）'!$A16,'1-②28年女'!$A$7:$A$281,0),COLUMN(O16)-7)</f>
        <v>20.726324405935987</v>
      </c>
      <c r="P16" s="87">
        <f t="shared" si="1"/>
        <v>0.30058626773178787</v>
      </c>
      <c r="Q16" s="88"/>
      <c r="R16" s="85">
        <v>2.9919464113613872</v>
      </c>
      <c r="S16" s="86">
        <v>2.8387193735660796</v>
      </c>
      <c r="T16" s="86">
        <v>3.1451734491566947</v>
      </c>
      <c r="U16" s="85">
        <f>INDEX('1-②28年女'!$A$7:$L$281,MATCH('65歳女（推移）'!$A16,'1-②28年女'!$A$7:$A$281,0),COLUMN(U16)-11)</f>
        <v>2.9096728456985934</v>
      </c>
      <c r="V16" s="86">
        <f>INDEX('1-②28年女'!$A$7:$L$281,MATCH('65歳女（推移）'!$A16,'1-②28年女'!$A$7:$A$281,0),COLUMN(V16)-11)</f>
        <v>2.7743110695464077</v>
      </c>
      <c r="W16" s="86">
        <f>INDEX('1-②28年女'!$A$7:$L$281,MATCH('65歳女（推移）'!$A16,'1-②28年女'!$A$7:$A$281,0),COLUMN(W16)-11)</f>
        <v>3.0450346218507791</v>
      </c>
      <c r="X16" s="73">
        <f t="shared" si="2"/>
        <v>-8.2273565662793757E-2</v>
      </c>
      <c r="Y16" s="88"/>
    </row>
    <row r="17" spans="1:25" ht="18.75" customHeight="1" x14ac:dyDescent="0.4">
      <c r="A17" s="55" t="s">
        <v>82</v>
      </c>
      <c r="B17" s="85">
        <v>23.250965090729835</v>
      </c>
      <c r="C17" s="86">
        <v>22.991314711167607</v>
      </c>
      <c r="D17" s="86">
        <v>23.510615470292063</v>
      </c>
      <c r="E17" s="85">
        <f>INDEX('1-②28年女'!$A$7:$L$281,MATCH('65歳女（推移）'!$A17,'1-②28年女'!$A$7:$A$281,0),COLUMN(E17)-2)</f>
        <v>23.707822529250549</v>
      </c>
      <c r="F17" s="86">
        <f>INDEX('1-②28年女'!$A$7:$L$281,MATCH('65歳女（推移）'!$A17,'1-②28年女'!$A$7:$A$281,0),COLUMN(F17)-2)</f>
        <v>23.468146328596102</v>
      </c>
      <c r="G17" s="86">
        <f>INDEX('1-②28年女'!$A$7:$L$281,MATCH('65歳女（推移）'!$A17,'1-②28年女'!$A$7:$A$281,0),COLUMN(G17)-2)</f>
        <v>23.947498729904996</v>
      </c>
      <c r="H17" s="87">
        <f t="shared" si="0"/>
        <v>0.45685743852071425</v>
      </c>
      <c r="I17" s="88"/>
      <c r="J17" s="85">
        <v>20.867575495707992</v>
      </c>
      <c r="K17" s="86">
        <v>20.620405956553935</v>
      </c>
      <c r="L17" s="86">
        <v>21.11474503486205</v>
      </c>
      <c r="M17" s="85">
        <f>INDEX('1-②28年女'!$A$7:$L$281,MATCH('65歳女（推移）'!$A17,'1-②28年女'!$A$7:$A$281,0),COLUMN(M17)-7)</f>
        <v>20.807807635350525</v>
      </c>
      <c r="N17" s="86">
        <f>INDEX('1-②28年女'!$A$7:$L$281,MATCH('65歳女（推移）'!$A17,'1-②28年女'!$A$7:$A$281,0),COLUMN(N17)-7)</f>
        <v>20.582856353390557</v>
      </c>
      <c r="O17" s="86">
        <f>INDEX('1-②28年女'!$A$7:$L$281,MATCH('65歳女（推移）'!$A17,'1-②28年女'!$A$7:$A$281,0),COLUMN(O17)-7)</f>
        <v>21.032758917310492</v>
      </c>
      <c r="P17" s="87">
        <f t="shared" si="1"/>
        <v>-5.9767860357467839E-2</v>
      </c>
      <c r="Q17" s="88"/>
      <c r="R17" s="85">
        <v>2.3833895950218431</v>
      </c>
      <c r="S17" s="86">
        <v>2.2487669989150691</v>
      </c>
      <c r="T17" s="86">
        <v>2.5180121911286171</v>
      </c>
      <c r="U17" s="85">
        <f>INDEX('1-②28年女'!$A$7:$L$281,MATCH('65歳女（推移）'!$A17,'1-②28年女'!$A$7:$A$281,0),COLUMN(U17)-11)</f>
        <v>2.9000148939000234</v>
      </c>
      <c r="V17" s="86">
        <f>INDEX('1-②28年女'!$A$7:$L$281,MATCH('65歳女（推移）'!$A17,'1-②28年女'!$A$7:$A$281,0),COLUMN(V17)-11)</f>
        <v>2.7622251822252699</v>
      </c>
      <c r="W17" s="86">
        <f>INDEX('1-②28年女'!$A$7:$L$281,MATCH('65歳女（推移）'!$A17,'1-②28年女'!$A$7:$A$281,0),COLUMN(W17)-11)</f>
        <v>3.0378046055747769</v>
      </c>
      <c r="X17" s="73">
        <f t="shared" si="2"/>
        <v>0.51662529887818032</v>
      </c>
      <c r="Y17" s="88"/>
    </row>
    <row r="18" spans="1:25" ht="18.75" customHeight="1" x14ac:dyDescent="0.4">
      <c r="A18" s="55" t="s">
        <v>83</v>
      </c>
      <c r="B18" s="85">
        <v>23.164487391675081</v>
      </c>
      <c r="C18" s="86">
        <v>22.961507178694646</v>
      </c>
      <c r="D18" s="86">
        <v>23.367467604655516</v>
      </c>
      <c r="E18" s="85">
        <f>INDEX('1-②28年女'!$A$7:$L$281,MATCH('65歳女（推移）'!$A18,'1-②28年女'!$A$7:$A$281,0),COLUMN(E18)-2)</f>
        <v>23.920310973187043</v>
      </c>
      <c r="F18" s="86">
        <f>INDEX('1-②28年女'!$A$7:$L$281,MATCH('65歳女（推移）'!$A18,'1-②28年女'!$A$7:$A$281,0),COLUMN(F18)-2)</f>
        <v>23.749578810978431</v>
      </c>
      <c r="G18" s="86">
        <f>INDEX('1-②28年女'!$A$7:$L$281,MATCH('65歳女（推移）'!$A18,'1-②28年女'!$A$7:$A$281,0),COLUMN(G18)-2)</f>
        <v>24.091043135395655</v>
      </c>
      <c r="H18" s="87">
        <f t="shared" si="0"/>
        <v>0.75582358151196161</v>
      </c>
      <c r="I18" s="88"/>
      <c r="J18" s="85">
        <v>20.00400046262029</v>
      </c>
      <c r="K18" s="86">
        <v>19.813707408396976</v>
      </c>
      <c r="L18" s="86">
        <v>20.194293516843604</v>
      </c>
      <c r="M18" s="85">
        <f>INDEX('1-②28年女'!$A$7:$L$281,MATCH('65歳女（推移）'!$A18,'1-②28年女'!$A$7:$A$281,0),COLUMN(M18)-7)</f>
        <v>21.035868248549356</v>
      </c>
      <c r="N18" s="86">
        <f>INDEX('1-②28年女'!$A$7:$L$281,MATCH('65歳女（推移）'!$A18,'1-②28年女'!$A$7:$A$281,0),COLUMN(N18)-7)</f>
        <v>20.867681988507158</v>
      </c>
      <c r="O18" s="86">
        <f>INDEX('1-②28年女'!$A$7:$L$281,MATCH('65歳女（推移）'!$A18,'1-②28年女'!$A$7:$A$281,0),COLUMN(O18)-7)</f>
        <v>21.204054508591554</v>
      </c>
      <c r="P18" s="87">
        <f t="shared" si="1"/>
        <v>1.0318677859290659</v>
      </c>
      <c r="Q18" s="88"/>
      <c r="R18" s="85">
        <v>3.1604869290547946</v>
      </c>
      <c r="S18" s="86">
        <v>3.0320599197983626</v>
      </c>
      <c r="T18" s="86">
        <v>3.2889139383112265</v>
      </c>
      <c r="U18" s="85">
        <f>INDEX('1-②28年女'!$A$7:$L$281,MATCH('65歳女（推移）'!$A18,'1-②28年女'!$A$7:$A$281,0),COLUMN(U18)-11)</f>
        <v>2.8844427246376827</v>
      </c>
      <c r="V18" s="86">
        <f>INDEX('1-②28年女'!$A$7:$L$281,MATCH('65歳女（推移）'!$A18,'1-②28年女'!$A$7:$A$281,0),COLUMN(V18)-11)</f>
        <v>2.7723622578075782</v>
      </c>
      <c r="W18" s="86">
        <f>INDEX('1-②28年女'!$A$7:$L$281,MATCH('65歳女（推移）'!$A18,'1-②28年女'!$A$7:$A$281,0),COLUMN(W18)-11)</f>
        <v>2.9965231914677872</v>
      </c>
      <c r="X18" s="73">
        <f t="shared" si="2"/>
        <v>-0.27604420441711186</v>
      </c>
      <c r="Y18" s="88"/>
    </row>
    <row r="19" spans="1:25" ht="18.75" customHeight="1" x14ac:dyDescent="0.4">
      <c r="A19" s="55" t="s">
        <v>84</v>
      </c>
      <c r="B19" s="85">
        <v>23.389529350558171</v>
      </c>
      <c r="C19" s="86">
        <v>23.009737432571058</v>
      </c>
      <c r="D19" s="86">
        <v>23.769321268545283</v>
      </c>
      <c r="E19" s="85">
        <f>INDEX('1-②28年女'!$A$7:$L$281,MATCH('65歳女（推移）'!$A19,'1-②28年女'!$A$7:$A$281,0),COLUMN(E19)-2)</f>
        <v>23.52564333900478</v>
      </c>
      <c r="F19" s="86">
        <f>INDEX('1-②28年女'!$A$7:$L$281,MATCH('65歳女（推移）'!$A19,'1-②28年女'!$A$7:$A$281,0),COLUMN(F19)-2)</f>
        <v>23.210919511721293</v>
      </c>
      <c r="G19" s="86">
        <f>INDEX('1-②28年女'!$A$7:$L$281,MATCH('65歳女（推移）'!$A19,'1-②28年女'!$A$7:$A$281,0),COLUMN(G19)-2)</f>
        <v>23.840367166288267</v>
      </c>
      <c r="H19" s="87">
        <f t="shared" si="0"/>
        <v>0.13611398844660982</v>
      </c>
      <c r="I19" s="88"/>
      <c r="J19" s="85">
        <v>20.037888803565522</v>
      </c>
      <c r="K19" s="86">
        <v>19.689051067970308</v>
      </c>
      <c r="L19" s="86">
        <v>20.386726539160737</v>
      </c>
      <c r="M19" s="85">
        <f>INDEX('1-②28年女'!$A$7:$L$281,MATCH('65歳女（推移）'!$A19,'1-②28年女'!$A$7:$A$281,0),COLUMN(M19)-7)</f>
        <v>19.935871443206818</v>
      </c>
      <c r="N19" s="86">
        <f>INDEX('1-②28年女'!$A$7:$L$281,MATCH('65歳女（推移）'!$A19,'1-②28年女'!$A$7:$A$281,0),COLUMN(N19)-7)</f>
        <v>19.647135256381837</v>
      </c>
      <c r="O19" s="86">
        <f>INDEX('1-②28年女'!$A$7:$L$281,MATCH('65歳女（推移）'!$A19,'1-②28年女'!$A$7:$A$281,0),COLUMN(O19)-7)</f>
        <v>20.224607630031798</v>
      </c>
      <c r="P19" s="87">
        <f t="shared" si="1"/>
        <v>-0.10201736035870468</v>
      </c>
      <c r="Q19" s="88"/>
      <c r="R19" s="85">
        <v>3.3516405469926482</v>
      </c>
      <c r="S19" s="86">
        <v>3.1378379086504675</v>
      </c>
      <c r="T19" s="86">
        <v>3.565443185334829</v>
      </c>
      <c r="U19" s="85">
        <f>INDEX('1-②28年女'!$A$7:$L$281,MATCH('65歳女（推移）'!$A19,'1-②28年女'!$A$7:$A$281,0),COLUMN(U19)-11)</f>
        <v>3.5897718957979645</v>
      </c>
      <c r="V19" s="86">
        <f>INDEX('1-②28年女'!$A$7:$L$281,MATCH('65歳女（推移）'!$A19,'1-②28年女'!$A$7:$A$281,0),COLUMN(V19)-11)</f>
        <v>3.39399106898908</v>
      </c>
      <c r="W19" s="86">
        <f>INDEX('1-②28年女'!$A$7:$L$281,MATCH('65歳女（推移）'!$A19,'1-②28年女'!$A$7:$A$281,0),COLUMN(W19)-11)</f>
        <v>3.7855527226068491</v>
      </c>
      <c r="X19" s="73">
        <f t="shared" si="2"/>
        <v>0.23813134880531628</v>
      </c>
      <c r="Y19" s="88"/>
    </row>
    <row r="20" spans="1:25" ht="18.75" customHeight="1" x14ac:dyDescent="0.4">
      <c r="A20" s="55" t="s">
        <v>85</v>
      </c>
      <c r="B20" s="85">
        <v>22.889851958328315</v>
      </c>
      <c r="C20" s="86">
        <v>22.598568095675851</v>
      </c>
      <c r="D20" s="86">
        <v>23.181135820980778</v>
      </c>
      <c r="E20" s="85">
        <f>INDEX('1-②28年女'!$A$7:$L$281,MATCH('65歳女（推移）'!$A20,'1-②28年女'!$A$7:$A$281,0),COLUMN(E20)-2)</f>
        <v>23.218549586107528</v>
      </c>
      <c r="F20" s="86">
        <f>INDEX('1-②28年女'!$A$7:$L$281,MATCH('65歳女（推移）'!$A20,'1-②28年女'!$A$7:$A$281,0),COLUMN(F20)-2)</f>
        <v>22.933084068189252</v>
      </c>
      <c r="G20" s="86">
        <f>INDEX('1-②28年女'!$A$7:$L$281,MATCH('65歳女（推移）'!$A20,'1-②28年女'!$A$7:$A$281,0),COLUMN(G20)-2)</f>
        <v>23.504015104025804</v>
      </c>
      <c r="H20" s="87">
        <f t="shared" si="0"/>
        <v>0.32869762777921352</v>
      </c>
      <c r="I20" s="88" t="s">
        <v>80</v>
      </c>
      <c r="J20" s="85">
        <v>20.053253142028087</v>
      </c>
      <c r="K20" s="86">
        <v>19.782946599563498</v>
      </c>
      <c r="L20" s="86">
        <v>20.323559684492675</v>
      </c>
      <c r="M20" s="85">
        <f>INDEX('1-②28年女'!$A$7:$L$281,MATCH('65歳女（推移）'!$A20,'1-②28年女'!$A$7:$A$281,0),COLUMN(M20)-7)</f>
        <v>20.2430074845036</v>
      </c>
      <c r="N20" s="86">
        <f>INDEX('1-②28年女'!$A$7:$L$281,MATCH('65歳女（推移）'!$A20,'1-②28年女'!$A$7:$A$281,0),COLUMN(N20)-7)</f>
        <v>19.982351374834717</v>
      </c>
      <c r="O20" s="86">
        <f>INDEX('1-②28年女'!$A$7:$L$281,MATCH('65歳女（推移）'!$A20,'1-②28年女'!$A$7:$A$281,0),COLUMN(O20)-7)</f>
        <v>20.503663594172483</v>
      </c>
      <c r="P20" s="87">
        <f t="shared" si="1"/>
        <v>0.18975434247551348</v>
      </c>
      <c r="Q20" s="88"/>
      <c r="R20" s="85">
        <v>2.8365988163002265</v>
      </c>
      <c r="S20" s="86">
        <v>2.6808230348900528</v>
      </c>
      <c r="T20" s="86">
        <v>2.9923745977104002</v>
      </c>
      <c r="U20" s="85">
        <f>INDEX('1-②28年女'!$A$7:$L$281,MATCH('65歳女（推移）'!$A20,'1-②28年女'!$A$7:$A$281,0),COLUMN(U20)-11)</f>
        <v>2.9755421016039234</v>
      </c>
      <c r="V20" s="86">
        <f>INDEX('1-②28年女'!$A$7:$L$281,MATCH('65歳女（推移）'!$A20,'1-②28年女'!$A$7:$A$281,0),COLUMN(V20)-11)</f>
        <v>2.8239393146693237</v>
      </c>
      <c r="W20" s="86">
        <f>INDEX('1-②28年女'!$A$7:$L$281,MATCH('65歳女（推移）'!$A20,'1-②28年女'!$A$7:$A$281,0),COLUMN(W20)-11)</f>
        <v>3.1271448885385231</v>
      </c>
      <c r="X20" s="73">
        <f t="shared" si="2"/>
        <v>0.13894328530369693</v>
      </c>
      <c r="Y20" s="88"/>
    </row>
    <row r="21" spans="1:25" ht="18.75" customHeight="1" x14ac:dyDescent="0.4">
      <c r="A21" s="55" t="s">
        <v>86</v>
      </c>
      <c r="B21" s="85">
        <v>23.646365618502735</v>
      </c>
      <c r="C21" s="86">
        <v>23.431213707812454</v>
      </c>
      <c r="D21" s="86">
        <v>23.861517529193016</v>
      </c>
      <c r="E21" s="85">
        <f>INDEX('1-②28年女'!$A$7:$L$281,MATCH('65歳女（推移）'!$A21,'1-②28年女'!$A$7:$A$281,0),COLUMN(E21)-2)</f>
        <v>24.834596194217131</v>
      </c>
      <c r="F21" s="86">
        <f>INDEX('1-②28年女'!$A$7:$L$281,MATCH('65歳女（推移）'!$A21,'1-②28年女'!$A$7:$A$281,0),COLUMN(F21)-2)</f>
        <v>24.633552714299395</v>
      </c>
      <c r="G21" s="86">
        <f>INDEX('1-②28年女'!$A$7:$L$281,MATCH('65歳女（推移）'!$A21,'1-②28年女'!$A$7:$A$281,0),COLUMN(G21)-2)</f>
        <v>25.035639674134867</v>
      </c>
      <c r="H21" s="87">
        <f t="shared" si="0"/>
        <v>1.1882305757143961</v>
      </c>
      <c r="I21" s="88"/>
      <c r="J21" s="85">
        <v>20.369584531771796</v>
      </c>
      <c r="K21" s="86">
        <v>20.161158291476866</v>
      </c>
      <c r="L21" s="86">
        <v>20.578010772066726</v>
      </c>
      <c r="M21" s="85">
        <f>INDEX('1-②28年女'!$A$7:$L$281,MATCH('65歳女（推移）'!$A21,'1-②28年女'!$A$7:$A$281,0),COLUMN(M21)-7)</f>
        <v>21.376950084701747</v>
      </c>
      <c r="N21" s="86">
        <f>INDEX('1-②28年女'!$A$7:$L$281,MATCH('65歳女（推移）'!$A21,'1-②28年女'!$A$7:$A$281,0),COLUMN(N21)-7)</f>
        <v>21.176572045342606</v>
      </c>
      <c r="O21" s="86">
        <f>INDEX('1-②28年女'!$A$7:$L$281,MATCH('65歳女（推移）'!$A21,'1-②28年女'!$A$7:$A$281,0),COLUMN(O21)-7)</f>
        <v>21.577328124060887</v>
      </c>
      <c r="P21" s="87">
        <f t="shared" si="1"/>
        <v>1.0073655529299508</v>
      </c>
      <c r="Q21" s="88"/>
      <c r="R21" s="85">
        <v>3.2767810867309373</v>
      </c>
      <c r="S21" s="86">
        <v>3.1300740645874967</v>
      </c>
      <c r="T21" s="86">
        <v>3.4234881088743778</v>
      </c>
      <c r="U21" s="85">
        <f>INDEX('1-②28年女'!$A$7:$L$281,MATCH('65歳女（推移）'!$A21,'1-②28年女'!$A$7:$A$281,0),COLUMN(U21)-11)</f>
        <v>3.4576461095153794</v>
      </c>
      <c r="V21" s="86">
        <f>INDEX('1-②28年女'!$A$7:$L$281,MATCH('65歳女（推移）'!$A21,'1-②28年女'!$A$7:$A$281,0),COLUMN(V21)-11)</f>
        <v>3.3160580391780603</v>
      </c>
      <c r="W21" s="86">
        <f>INDEX('1-②28年女'!$A$7:$L$281,MATCH('65歳女（推移）'!$A21,'1-②28年女'!$A$7:$A$281,0),COLUMN(W21)-11)</f>
        <v>3.5992341798526986</v>
      </c>
      <c r="X21" s="73">
        <f t="shared" si="2"/>
        <v>0.18086502278444216</v>
      </c>
      <c r="Y21" s="88"/>
    </row>
    <row r="22" spans="1:25" ht="18.75" customHeight="1" x14ac:dyDescent="0.4">
      <c r="A22" s="55" t="s">
        <v>87</v>
      </c>
      <c r="B22" s="85">
        <v>23.598468411708268</v>
      </c>
      <c r="C22" s="86">
        <v>23.458024950923679</v>
      </c>
      <c r="D22" s="86">
        <v>23.738911872492857</v>
      </c>
      <c r="E22" s="85">
        <f>INDEX('1-②28年女'!$A$7:$L$281,MATCH('65歳女（推移）'!$A22,'1-②28年女'!$A$7:$A$281,0),COLUMN(E22)-2)</f>
        <v>24.649691435666302</v>
      </c>
      <c r="F22" s="86">
        <f>INDEX('1-②28年女'!$A$7:$L$281,MATCH('65歳女（推移）'!$A22,'1-②28年女'!$A$7:$A$281,0),COLUMN(F22)-2)</f>
        <v>24.525674569507007</v>
      </c>
      <c r="G22" s="86">
        <f>INDEX('1-②28年女'!$A$7:$L$281,MATCH('65歳女（推移）'!$A22,'1-②28年女'!$A$7:$A$281,0),COLUMN(G22)-2)</f>
        <v>24.773708301825597</v>
      </c>
      <c r="H22" s="87">
        <f t="shared" si="0"/>
        <v>1.051223023958034</v>
      </c>
      <c r="I22" s="88"/>
      <c r="J22" s="85">
        <v>20.173703697336055</v>
      </c>
      <c r="K22" s="86">
        <v>20.038985913735683</v>
      </c>
      <c r="L22" s="86">
        <v>20.308421480936428</v>
      </c>
      <c r="M22" s="85">
        <f>INDEX('1-②28年女'!$A$7:$L$281,MATCH('65歳女（推移）'!$A22,'1-②28年女'!$A$7:$A$281,0),COLUMN(M22)-7)</f>
        <v>21.161830282128165</v>
      </c>
      <c r="N22" s="86">
        <f>INDEX('1-②28年女'!$A$7:$L$281,MATCH('65歳女（推移）'!$A22,'1-②28年女'!$A$7:$A$281,0),COLUMN(N22)-7)</f>
        <v>21.038008328171692</v>
      </c>
      <c r="O22" s="86">
        <f>INDEX('1-②28年女'!$A$7:$L$281,MATCH('65歳女（推移）'!$A22,'1-②28年女'!$A$7:$A$281,0),COLUMN(O22)-7)</f>
        <v>21.285652236084637</v>
      </c>
      <c r="P22" s="87">
        <f t="shared" si="1"/>
        <v>0.98812658479210924</v>
      </c>
      <c r="Q22" s="88"/>
      <c r="R22" s="85">
        <v>3.4247647143722162</v>
      </c>
      <c r="S22" s="86">
        <v>3.3289562484965867</v>
      </c>
      <c r="T22" s="86">
        <v>3.5205731802478457</v>
      </c>
      <c r="U22" s="85">
        <f>INDEX('1-②28年女'!$A$7:$L$281,MATCH('65歳女（推移）'!$A22,'1-②28年女'!$A$7:$A$281,0),COLUMN(U22)-11)</f>
        <v>3.4878611535381414</v>
      </c>
      <c r="V22" s="86">
        <f>INDEX('1-②28年女'!$A$7:$L$281,MATCH('65歳女（推移）'!$A22,'1-②28年女'!$A$7:$A$281,0),COLUMN(V22)-11)</f>
        <v>3.3998452659907805</v>
      </c>
      <c r="W22" s="86">
        <f>INDEX('1-②28年女'!$A$7:$L$281,MATCH('65歳女（推移）'!$A22,'1-②28年女'!$A$7:$A$281,0),COLUMN(W22)-11)</f>
        <v>3.5758770410855023</v>
      </c>
      <c r="X22" s="73">
        <f t="shared" si="2"/>
        <v>6.3096439165925222E-2</v>
      </c>
      <c r="Y22" s="88"/>
    </row>
    <row r="23" spans="1:25" ht="18.75" customHeight="1" x14ac:dyDescent="0.4">
      <c r="A23" s="55" t="s">
        <v>88</v>
      </c>
      <c r="B23" s="85">
        <v>23.770127343077167</v>
      </c>
      <c r="C23" s="86">
        <v>23.299980623048974</v>
      </c>
      <c r="D23" s="86">
        <v>24.24027406310536</v>
      </c>
      <c r="E23" s="85">
        <f>INDEX('1-②28年女'!$A$7:$L$281,MATCH('65歳女（推移）'!$A23,'1-②28年女'!$A$7:$A$281,0),COLUMN(E23)-2)</f>
        <v>23.930324176247741</v>
      </c>
      <c r="F23" s="86">
        <f>INDEX('1-②28年女'!$A$7:$L$281,MATCH('65歳女（推移）'!$A23,'1-②28年女'!$A$7:$A$281,0),COLUMN(F23)-2)</f>
        <v>23.465522636489048</v>
      </c>
      <c r="G23" s="86">
        <f>INDEX('1-②28年女'!$A$7:$L$281,MATCH('65歳女（推移）'!$A23,'1-②28年女'!$A$7:$A$281,0),COLUMN(G23)-2)</f>
        <v>24.395125716006433</v>
      </c>
      <c r="H23" s="87">
        <f t="shared" si="0"/>
        <v>0.16019683317057343</v>
      </c>
      <c r="I23" s="88"/>
      <c r="J23" s="85">
        <v>20.254113174689646</v>
      </c>
      <c r="K23" s="86">
        <v>19.820910410380399</v>
      </c>
      <c r="L23" s="86">
        <v>20.687315938998893</v>
      </c>
      <c r="M23" s="85">
        <f>INDEX('1-②28年女'!$A$7:$L$281,MATCH('65歳女（推移）'!$A23,'1-②28年女'!$A$7:$A$281,0),COLUMN(M23)-7)</f>
        <v>20.424483764134056</v>
      </c>
      <c r="N23" s="86">
        <f>INDEX('1-②28年女'!$A$7:$L$281,MATCH('65歳女（推移）'!$A23,'1-②28年女'!$A$7:$A$281,0),COLUMN(N23)-7)</f>
        <v>20.003371944026433</v>
      </c>
      <c r="O23" s="86">
        <f>INDEX('1-②28年女'!$A$7:$L$281,MATCH('65歳女（推移）'!$A23,'1-②28年女'!$A$7:$A$281,0),COLUMN(O23)-7)</f>
        <v>20.845595584241678</v>
      </c>
      <c r="P23" s="87">
        <f t="shared" si="1"/>
        <v>0.17037058944440986</v>
      </c>
      <c r="Q23" s="88"/>
      <c r="R23" s="85">
        <v>3.5160141683875197</v>
      </c>
      <c r="S23" s="86">
        <v>3.2413460875271278</v>
      </c>
      <c r="T23" s="86">
        <v>3.7906822492479115</v>
      </c>
      <c r="U23" s="85">
        <f>INDEX('1-②28年女'!$A$7:$L$281,MATCH('65歳女（推移）'!$A23,'1-②28年女'!$A$7:$A$281,0),COLUMN(U23)-11)</f>
        <v>3.5058404121136864</v>
      </c>
      <c r="V23" s="86">
        <f>INDEX('1-②28年女'!$A$7:$L$281,MATCH('65歳女（推移）'!$A23,'1-②28年女'!$A$7:$A$281,0),COLUMN(V23)-11)</f>
        <v>3.2435123100935579</v>
      </c>
      <c r="W23" s="86">
        <f>INDEX('1-②28年女'!$A$7:$L$281,MATCH('65歳女（推移）'!$A23,'1-②28年女'!$A$7:$A$281,0),COLUMN(W23)-11)</f>
        <v>3.7681685141338148</v>
      </c>
      <c r="X23" s="73">
        <f t="shared" si="2"/>
        <v>-1.0173756273833323E-2</v>
      </c>
      <c r="Y23" s="88"/>
    </row>
    <row r="24" spans="1:25" ht="18.75" customHeight="1" x14ac:dyDescent="0.4">
      <c r="A24" s="55" t="s">
        <v>89</v>
      </c>
      <c r="B24" s="85">
        <v>23.019649548252897</v>
      </c>
      <c r="C24" s="86">
        <v>22.855988976681946</v>
      </c>
      <c r="D24" s="86">
        <v>23.183310119823847</v>
      </c>
      <c r="E24" s="85">
        <f>INDEX('1-②28年女'!$A$7:$L$281,MATCH('65歳女（推移）'!$A24,'1-②28年女'!$A$7:$A$281,0),COLUMN(E24)-2)</f>
        <v>23.889885158582569</v>
      </c>
      <c r="F24" s="86">
        <f>INDEX('1-②28年女'!$A$7:$L$281,MATCH('65歳女（推移）'!$A24,'1-②28年女'!$A$7:$A$281,0),COLUMN(F24)-2)</f>
        <v>23.741120703576627</v>
      </c>
      <c r="G24" s="86">
        <f>INDEX('1-②28年女'!$A$7:$L$281,MATCH('65歳女（推移）'!$A24,'1-②28年女'!$A$7:$A$281,0),COLUMN(G24)-2)</f>
        <v>24.038649613588511</v>
      </c>
      <c r="H24" s="87">
        <f t="shared" si="0"/>
        <v>0.87023561032967223</v>
      </c>
      <c r="I24" s="88" t="s">
        <v>74</v>
      </c>
      <c r="J24" s="85">
        <v>20.081722792846573</v>
      </c>
      <c r="K24" s="86">
        <v>19.926287373252148</v>
      </c>
      <c r="L24" s="86">
        <v>20.237158212440999</v>
      </c>
      <c r="M24" s="85">
        <f>INDEX('1-②28年女'!$A$7:$L$281,MATCH('65歳女（推移）'!$A24,'1-②28年女'!$A$7:$A$281,0),COLUMN(M24)-7)</f>
        <v>20.540879495807786</v>
      </c>
      <c r="N24" s="86">
        <f>INDEX('1-②28年女'!$A$7:$L$281,MATCH('65歳女（推移）'!$A24,'1-②28年女'!$A$7:$A$281,0),COLUMN(N24)-7)</f>
        <v>20.397919584103636</v>
      </c>
      <c r="O24" s="86">
        <f>INDEX('1-②28年女'!$A$7:$L$281,MATCH('65歳女（推移）'!$A24,'1-②28年女'!$A$7:$A$281,0),COLUMN(O24)-7)</f>
        <v>20.683839407511936</v>
      </c>
      <c r="P24" s="87">
        <f t="shared" si="1"/>
        <v>0.45915670296121291</v>
      </c>
      <c r="Q24" s="88"/>
      <c r="R24" s="85">
        <v>2.937926755406322</v>
      </c>
      <c r="S24" s="86">
        <v>2.8385342153378441</v>
      </c>
      <c r="T24" s="86">
        <v>3.0373192954747998</v>
      </c>
      <c r="U24" s="85">
        <f>INDEX('1-②28年女'!$A$7:$L$281,MATCH('65歳女（推移）'!$A24,'1-②28年女'!$A$7:$A$281,0),COLUMN(U24)-11)</f>
        <v>3.349005662774784</v>
      </c>
      <c r="V24" s="86">
        <f>INDEX('1-②28年女'!$A$7:$L$281,MATCH('65歳女（推移）'!$A24,'1-②28年女'!$A$7:$A$281,0),COLUMN(V24)-11)</f>
        <v>3.2520625568747481</v>
      </c>
      <c r="W24" s="86">
        <f>INDEX('1-②28年女'!$A$7:$L$281,MATCH('65歳女（推移）'!$A24,'1-②28年女'!$A$7:$A$281,0),COLUMN(W24)-11)</f>
        <v>3.4459487686748198</v>
      </c>
      <c r="X24" s="73">
        <f t="shared" si="2"/>
        <v>0.41107890736846198</v>
      </c>
      <c r="Y24" s="88" t="s">
        <v>130</v>
      </c>
    </row>
    <row r="25" spans="1:25" ht="18.75" customHeight="1" x14ac:dyDescent="0.4">
      <c r="A25" s="55" t="s">
        <v>90</v>
      </c>
      <c r="B25" s="85">
        <v>23.984640412625566</v>
      </c>
      <c r="C25" s="86">
        <v>23.771926485054159</v>
      </c>
      <c r="D25" s="86">
        <v>24.197354340196974</v>
      </c>
      <c r="E25" s="85">
        <f>INDEX('1-②28年女'!$A$7:$L$281,MATCH('65歳女（推移）'!$A25,'1-②28年女'!$A$7:$A$281,0),COLUMN(E25)-2)</f>
        <v>24.515313525242515</v>
      </c>
      <c r="F25" s="86">
        <f>INDEX('1-②28年女'!$A$7:$L$281,MATCH('65歳女（推移）'!$A25,'1-②28年女'!$A$7:$A$281,0),COLUMN(F25)-2)</f>
        <v>24.326297820323479</v>
      </c>
      <c r="G25" s="86">
        <f>INDEX('1-②28年女'!$A$7:$L$281,MATCH('65歳女（推移）'!$A25,'1-②28年女'!$A$7:$A$281,0),COLUMN(G25)-2)</f>
        <v>24.704329230161552</v>
      </c>
      <c r="H25" s="87">
        <f t="shared" si="0"/>
        <v>0.53067311261694883</v>
      </c>
      <c r="I25" s="88" t="s">
        <v>74</v>
      </c>
      <c r="J25" s="85">
        <v>20.136721443106261</v>
      </c>
      <c r="K25" s="86">
        <v>19.931680790641714</v>
      </c>
      <c r="L25" s="86">
        <v>20.341762095570807</v>
      </c>
      <c r="M25" s="85">
        <f>INDEX('1-②28年女'!$A$7:$L$281,MATCH('65歳女（推移）'!$A25,'1-②28年女'!$A$7:$A$281,0),COLUMN(M25)-7)</f>
        <v>20.644034317962927</v>
      </c>
      <c r="N25" s="86">
        <f>INDEX('1-②28年女'!$A$7:$L$281,MATCH('65歳女（推移）'!$A25,'1-②28年女'!$A$7:$A$281,0),COLUMN(N25)-7)</f>
        <v>20.460090762728466</v>
      </c>
      <c r="O25" s="86">
        <f>INDEX('1-②28年女'!$A$7:$L$281,MATCH('65歳女（推移）'!$A25,'1-②28年女'!$A$7:$A$281,0),COLUMN(O25)-7)</f>
        <v>20.827977873197387</v>
      </c>
      <c r="P25" s="87">
        <f t="shared" si="1"/>
        <v>0.50731287485666599</v>
      </c>
      <c r="Q25" s="88"/>
      <c r="R25" s="85">
        <v>3.8479189695193097</v>
      </c>
      <c r="S25" s="86">
        <v>3.6946015334613813</v>
      </c>
      <c r="T25" s="86">
        <v>4.001236405577238</v>
      </c>
      <c r="U25" s="85">
        <f>INDEX('1-②28年女'!$A$7:$L$281,MATCH('65歳女（推移）'!$A25,'1-②28年女'!$A$7:$A$281,0),COLUMN(U25)-11)</f>
        <v>3.8712792072795938</v>
      </c>
      <c r="V25" s="86">
        <f>INDEX('1-②28年女'!$A$7:$L$281,MATCH('65歳女（推移）'!$A25,'1-②28年女'!$A$7:$A$281,0),COLUMN(V25)-11)</f>
        <v>3.7336961812938192</v>
      </c>
      <c r="W25" s="86">
        <f>INDEX('1-②28年女'!$A$7:$L$281,MATCH('65歳女（推移）'!$A25,'1-②28年女'!$A$7:$A$281,0),COLUMN(W25)-11)</f>
        <v>4.0088622332653685</v>
      </c>
      <c r="X25" s="73">
        <f t="shared" si="2"/>
        <v>2.3360237760284175E-2</v>
      </c>
      <c r="Y25" s="88" t="s">
        <v>80</v>
      </c>
    </row>
    <row r="26" spans="1:25" ht="18.75" customHeight="1" x14ac:dyDescent="0.4">
      <c r="A26" s="55" t="s">
        <v>91</v>
      </c>
      <c r="B26" s="85">
        <v>23.264821800672525</v>
      </c>
      <c r="C26" s="86">
        <v>23.066271212802718</v>
      </c>
      <c r="D26" s="86">
        <v>23.463372388542332</v>
      </c>
      <c r="E26" s="85">
        <f>INDEX('1-②28年女'!$A$7:$L$281,MATCH('65歳女（推移）'!$A26,'1-②28年女'!$A$7:$A$281,0),COLUMN(E26)-2)</f>
        <v>24.420718952624071</v>
      </c>
      <c r="F26" s="86">
        <f>INDEX('1-②28年女'!$A$7:$L$281,MATCH('65歳女（推移）'!$A26,'1-②28年女'!$A$7:$A$281,0),COLUMN(F26)-2)</f>
        <v>24.235740605064965</v>
      </c>
      <c r="G26" s="86">
        <f>INDEX('1-②28年女'!$A$7:$L$281,MATCH('65歳女（推移）'!$A26,'1-②28年女'!$A$7:$A$281,0),COLUMN(G26)-2)</f>
        <v>24.605697300183177</v>
      </c>
      <c r="H26" s="87">
        <f t="shared" si="0"/>
        <v>1.155897151951546</v>
      </c>
      <c r="I26" s="88"/>
      <c r="J26" s="85">
        <v>20.390340605677498</v>
      </c>
      <c r="K26" s="86">
        <v>20.194980588876195</v>
      </c>
      <c r="L26" s="86">
        <v>20.5857006224788</v>
      </c>
      <c r="M26" s="85">
        <f>INDEX('1-②28年女'!$A$7:$L$281,MATCH('65歳女（推移）'!$A26,'1-②28年女'!$A$7:$A$281,0),COLUMN(M26)-7)</f>
        <v>21.131827164958683</v>
      </c>
      <c r="N26" s="86">
        <f>INDEX('1-②28年女'!$A$7:$L$281,MATCH('65歳女（推移）'!$A26,'1-②28年女'!$A$7:$A$281,0),COLUMN(N26)-7)</f>
        <v>20.94696497349825</v>
      </c>
      <c r="O26" s="86">
        <f>INDEX('1-②28年女'!$A$7:$L$281,MATCH('65歳女（推移）'!$A26,'1-②28年女'!$A$7:$A$281,0),COLUMN(O26)-7)</f>
        <v>21.316689356419115</v>
      </c>
      <c r="P26" s="87">
        <f t="shared" si="1"/>
        <v>0.74148655928118501</v>
      </c>
      <c r="Q26" s="88"/>
      <c r="R26" s="85">
        <v>2.8744811949950266</v>
      </c>
      <c r="S26" s="86">
        <v>2.7423554157047279</v>
      </c>
      <c r="T26" s="86">
        <v>3.0066069742853254</v>
      </c>
      <c r="U26" s="85">
        <f>INDEX('1-②28年女'!$A$7:$L$281,MATCH('65歳女（推移）'!$A26,'1-②28年女'!$A$7:$A$281,0),COLUMN(U26)-11)</f>
        <v>3.2888917876653885</v>
      </c>
      <c r="V26" s="86">
        <f>INDEX('1-②28年女'!$A$7:$L$281,MATCH('65歳女（推移）'!$A26,'1-②28年女'!$A$7:$A$281,0),COLUMN(V26)-11)</f>
        <v>3.1594168311590631</v>
      </c>
      <c r="W26" s="86">
        <f>INDEX('1-②28年女'!$A$7:$L$281,MATCH('65歳女（推移）'!$A26,'1-②28年女'!$A$7:$A$281,0),COLUMN(W26)-11)</f>
        <v>3.4183667441717138</v>
      </c>
      <c r="X26" s="73">
        <f t="shared" si="2"/>
        <v>0.41441059267036184</v>
      </c>
      <c r="Y26" s="88"/>
    </row>
    <row r="27" spans="1:25" ht="18.75" customHeight="1" x14ac:dyDescent="0.4">
      <c r="A27" s="55" t="s">
        <v>92</v>
      </c>
      <c r="B27" s="85">
        <v>23.662210000591404</v>
      </c>
      <c r="C27" s="86">
        <v>23.43236314546111</v>
      </c>
      <c r="D27" s="86">
        <v>23.892056855721698</v>
      </c>
      <c r="E27" s="85">
        <f>INDEX('1-②28年女'!$A$7:$L$281,MATCH('65歳女（推移）'!$A27,'1-②28年女'!$A$7:$A$281,0),COLUMN(E27)-2)</f>
        <v>24.347134848098317</v>
      </c>
      <c r="F27" s="86">
        <f>INDEX('1-②28年女'!$A$7:$L$281,MATCH('65歳女（推移）'!$A27,'1-②28年女'!$A$7:$A$281,0),COLUMN(F27)-2)</f>
        <v>24.145845947612855</v>
      </c>
      <c r="G27" s="86">
        <f>INDEX('1-②28年女'!$A$7:$L$281,MATCH('65歳女（推移）'!$A27,'1-②28年女'!$A$7:$A$281,0),COLUMN(G27)-2)</f>
        <v>24.54842374858378</v>
      </c>
      <c r="H27" s="87">
        <f t="shared" si="0"/>
        <v>0.68492484750691318</v>
      </c>
      <c r="I27" s="88"/>
      <c r="J27" s="85">
        <v>20.429854538142727</v>
      </c>
      <c r="K27" s="86">
        <v>20.210220118280454</v>
      </c>
      <c r="L27" s="86">
        <v>20.649488958005001</v>
      </c>
      <c r="M27" s="85">
        <f>INDEX('1-②28年女'!$A$7:$L$281,MATCH('65歳女（推移）'!$A27,'1-②28年女'!$A$7:$A$281,0),COLUMN(M27)-7)</f>
        <v>20.947594742978353</v>
      </c>
      <c r="N27" s="86">
        <f>INDEX('1-②28年女'!$A$7:$L$281,MATCH('65歳女（推移）'!$A27,'1-②28年女'!$A$7:$A$281,0),COLUMN(N27)-7)</f>
        <v>20.750206496870923</v>
      </c>
      <c r="O27" s="86">
        <f>INDEX('1-②28年女'!$A$7:$L$281,MATCH('65歳女（推移）'!$A27,'1-②28年女'!$A$7:$A$281,0),COLUMN(O27)-7)</f>
        <v>21.144982989085783</v>
      </c>
      <c r="P27" s="87">
        <f t="shared" si="1"/>
        <v>0.51774020483562566</v>
      </c>
      <c r="Q27" s="88"/>
      <c r="R27" s="85">
        <v>3.2323554624486768</v>
      </c>
      <c r="S27" s="86">
        <v>3.0818491328507442</v>
      </c>
      <c r="T27" s="86">
        <v>3.3828617920466093</v>
      </c>
      <c r="U27" s="85">
        <f>INDEX('1-②28年女'!$A$7:$L$281,MATCH('65歳女（推移）'!$A27,'1-②28年女'!$A$7:$A$281,0),COLUMN(U27)-11)</f>
        <v>3.3995401051199687</v>
      </c>
      <c r="V27" s="86">
        <f>INDEX('1-②28年女'!$A$7:$L$281,MATCH('65歳女（推移）'!$A27,'1-②28年女'!$A$7:$A$281,0),COLUMN(V27)-11)</f>
        <v>3.2609616551409304</v>
      </c>
      <c r="W27" s="86">
        <f>INDEX('1-②28年女'!$A$7:$L$281,MATCH('65歳女（推移）'!$A27,'1-②28年女'!$A$7:$A$281,0),COLUMN(W27)-11)</f>
        <v>3.5381185550990071</v>
      </c>
      <c r="X27" s="73">
        <f t="shared" si="2"/>
        <v>0.16718464267129196</v>
      </c>
      <c r="Y27" s="88"/>
    </row>
    <row r="28" spans="1:25" ht="18.75" customHeight="1" x14ac:dyDescent="0.4">
      <c r="A28" s="55" t="s">
        <v>93</v>
      </c>
      <c r="B28" s="85">
        <v>23.194992583152224</v>
      </c>
      <c r="C28" s="86">
        <v>22.807860377473627</v>
      </c>
      <c r="D28" s="86">
        <v>23.582124788830821</v>
      </c>
      <c r="E28" s="85">
        <f>INDEX('1-②28年女'!$A$7:$L$281,MATCH('65歳女（推移）'!$A28,'1-②28年女'!$A$7:$A$281,0),COLUMN(E28)-2)</f>
        <v>23.519901067812565</v>
      </c>
      <c r="F28" s="86">
        <f>INDEX('1-②28年女'!$A$7:$L$281,MATCH('65歳女（推移）'!$A28,'1-②28年女'!$A$7:$A$281,0),COLUMN(F28)-2)</f>
        <v>23.150209742017122</v>
      </c>
      <c r="G28" s="86">
        <f>INDEX('1-②28年女'!$A$7:$L$281,MATCH('65歳女（推移）'!$A28,'1-②28年女'!$A$7:$A$281,0),COLUMN(G28)-2)</f>
        <v>23.889592393608009</v>
      </c>
      <c r="H28" s="87">
        <f t="shared" si="0"/>
        <v>0.32490848466034095</v>
      </c>
      <c r="I28" s="88"/>
      <c r="J28" s="85">
        <v>20.142800903526165</v>
      </c>
      <c r="K28" s="86">
        <v>19.790786487877895</v>
      </c>
      <c r="L28" s="86">
        <v>20.494815319174435</v>
      </c>
      <c r="M28" s="85">
        <f>INDEX('1-②28年女'!$A$7:$L$281,MATCH('65歳女（推移）'!$A28,'1-②28年女'!$A$7:$A$281,0),COLUMN(M28)-7)</f>
        <v>20.289908949289998</v>
      </c>
      <c r="N28" s="86">
        <f>INDEX('1-②28年女'!$A$7:$L$281,MATCH('65歳女（推移）'!$A28,'1-②28年女'!$A$7:$A$281,0),COLUMN(N28)-7)</f>
        <v>19.957671814028689</v>
      </c>
      <c r="O28" s="86">
        <f>INDEX('1-②28年女'!$A$7:$L$281,MATCH('65歳女（推移）'!$A28,'1-②28年女'!$A$7:$A$281,0),COLUMN(O28)-7)</f>
        <v>20.622146084551307</v>
      </c>
      <c r="P28" s="87">
        <f t="shared" si="1"/>
        <v>0.14710804576383296</v>
      </c>
      <c r="Q28" s="88"/>
      <c r="R28" s="85">
        <v>3.0521916796260609</v>
      </c>
      <c r="S28" s="86">
        <v>2.8568846248108528</v>
      </c>
      <c r="T28" s="86">
        <v>3.2474987344412689</v>
      </c>
      <c r="U28" s="85">
        <f>INDEX('1-②28年女'!$A$7:$L$281,MATCH('65歳女（推移）'!$A28,'1-②28年女'!$A$7:$A$281,0),COLUMN(U28)-11)</f>
        <v>3.2299921185225631</v>
      </c>
      <c r="V28" s="86">
        <f>INDEX('1-②28年女'!$A$7:$L$281,MATCH('65歳女（推移）'!$A28,'1-②28年女'!$A$7:$A$281,0),COLUMN(V28)-11)</f>
        <v>3.0362313695007774</v>
      </c>
      <c r="W28" s="86">
        <f>INDEX('1-②28年女'!$A$7:$L$281,MATCH('65歳女（推移）'!$A28,'1-②28年女'!$A$7:$A$281,0),COLUMN(W28)-11)</f>
        <v>3.4237528675443487</v>
      </c>
      <c r="X28" s="73">
        <f t="shared" si="2"/>
        <v>0.17780043889650221</v>
      </c>
      <c r="Y28" s="88"/>
    </row>
    <row r="29" spans="1:25" ht="18.75" customHeight="1" x14ac:dyDescent="0.4">
      <c r="A29" s="55" t="s">
        <v>94</v>
      </c>
      <c r="B29" s="85">
        <v>22.68127847496368</v>
      </c>
      <c r="C29" s="86">
        <v>22.425694209244096</v>
      </c>
      <c r="D29" s="86">
        <v>22.936862740683264</v>
      </c>
      <c r="E29" s="85">
        <f>INDEX('1-②28年女'!$A$7:$L$281,MATCH('65歳女（推移）'!$A29,'1-②28年女'!$A$7:$A$281,0),COLUMN(E29)-2)</f>
        <v>23.622564859500557</v>
      </c>
      <c r="F29" s="86">
        <f>INDEX('1-②28年女'!$A$7:$L$281,MATCH('65歳女（推移）'!$A29,'1-②28年女'!$A$7:$A$281,0),COLUMN(F29)-2)</f>
        <v>23.391374115900241</v>
      </c>
      <c r="G29" s="86">
        <f>INDEX('1-②28年女'!$A$7:$L$281,MATCH('65歳女（推移）'!$A29,'1-②28年女'!$A$7:$A$281,0),COLUMN(G29)-2)</f>
        <v>23.853755603100872</v>
      </c>
      <c r="H29" s="87">
        <f t="shared" si="0"/>
        <v>0.94128638453687685</v>
      </c>
      <c r="I29" s="88"/>
      <c r="J29" s="85">
        <v>19.374641613768837</v>
      </c>
      <c r="K29" s="86">
        <v>19.131861420572811</v>
      </c>
      <c r="L29" s="86">
        <v>19.617421806964863</v>
      </c>
      <c r="M29" s="85">
        <f>INDEX('1-②28年女'!$A$7:$L$281,MATCH('65歳女（推移）'!$A29,'1-②28年女'!$A$7:$A$281,0),COLUMN(M29)-7)</f>
        <v>20.301980390074281</v>
      </c>
      <c r="N29" s="86">
        <f>INDEX('1-②28年女'!$A$7:$L$281,MATCH('65歳女（推移）'!$A29,'1-②28年女'!$A$7:$A$281,0),COLUMN(N29)-7)</f>
        <v>20.073959443228869</v>
      </c>
      <c r="O29" s="86">
        <f>INDEX('1-②28年女'!$A$7:$L$281,MATCH('65歳女（推移）'!$A29,'1-②28年女'!$A$7:$A$281,0),COLUMN(O29)-7)</f>
        <v>20.530001336919693</v>
      </c>
      <c r="P29" s="87">
        <f t="shared" si="1"/>
        <v>0.9273387763054437</v>
      </c>
      <c r="Q29" s="88"/>
      <c r="R29" s="85">
        <v>3.3066368611948449</v>
      </c>
      <c r="S29" s="86">
        <v>3.1298196994053677</v>
      </c>
      <c r="T29" s="86">
        <v>3.4834540229843221</v>
      </c>
      <c r="U29" s="85">
        <f>INDEX('1-②28年女'!$A$7:$L$281,MATCH('65歳女（推移）'!$A29,'1-②28年女'!$A$7:$A$281,0),COLUMN(U29)-11)</f>
        <v>3.3205844694262723</v>
      </c>
      <c r="V29" s="86">
        <f>INDEX('1-②28年女'!$A$7:$L$281,MATCH('65歳女（推移）'!$A29,'1-②28年女'!$A$7:$A$281,0),COLUMN(V29)-11)</f>
        <v>3.1565061403115298</v>
      </c>
      <c r="W29" s="86">
        <f>INDEX('1-②28年女'!$A$7:$L$281,MATCH('65歳女（推移）'!$A29,'1-②28年女'!$A$7:$A$281,0),COLUMN(W29)-11)</f>
        <v>3.4846627985410148</v>
      </c>
      <c r="X29" s="73">
        <f t="shared" si="2"/>
        <v>1.3947608231427377E-2</v>
      </c>
      <c r="Y29" s="88"/>
    </row>
    <row r="30" spans="1:25" ht="18.75" customHeight="1" x14ac:dyDescent="0.4">
      <c r="A30" s="55" t="s">
        <v>95</v>
      </c>
      <c r="B30" s="85">
        <v>23.163993543130243</v>
      </c>
      <c r="C30" s="86">
        <v>22.893574396511035</v>
      </c>
      <c r="D30" s="86">
        <v>23.43441268974945</v>
      </c>
      <c r="E30" s="85">
        <f>INDEX('1-②28年女'!$A$7:$L$281,MATCH('65歳女（推移）'!$A30,'1-②28年女'!$A$7:$A$281,0),COLUMN(E30)-2)</f>
        <v>23.777003406353071</v>
      </c>
      <c r="F30" s="86">
        <f>INDEX('1-②28年女'!$A$7:$L$281,MATCH('65歳女（推移）'!$A30,'1-②28年女'!$A$7:$A$281,0),COLUMN(F30)-2)</f>
        <v>23.523334502632849</v>
      </c>
      <c r="G30" s="86">
        <f>INDEX('1-②28年女'!$A$7:$L$281,MATCH('65歳女（推移）'!$A30,'1-②28年女'!$A$7:$A$281,0),COLUMN(G30)-2)</f>
        <v>24.030672310073292</v>
      </c>
      <c r="H30" s="87">
        <f t="shared" si="0"/>
        <v>0.61300986322282824</v>
      </c>
      <c r="I30" s="88" t="s">
        <v>80</v>
      </c>
      <c r="J30" s="85">
        <v>20.044492928290694</v>
      </c>
      <c r="K30" s="86">
        <v>19.790234137044614</v>
      </c>
      <c r="L30" s="86">
        <v>20.298751719536774</v>
      </c>
      <c r="M30" s="85">
        <f>INDEX('1-②28年女'!$A$7:$L$281,MATCH('65歳女（推移）'!$A30,'1-②28年女'!$A$7:$A$281,0),COLUMN(M30)-7)</f>
        <v>20.709370217140549</v>
      </c>
      <c r="N30" s="86">
        <f>INDEX('1-②28年女'!$A$7:$L$281,MATCH('65歳女（推移）'!$A30,'1-②28年女'!$A$7:$A$281,0),COLUMN(N30)-7)</f>
        <v>20.469745085161513</v>
      </c>
      <c r="O30" s="86">
        <f>INDEX('1-②28年女'!$A$7:$L$281,MATCH('65歳女（推移）'!$A30,'1-②28年女'!$A$7:$A$281,0),COLUMN(O30)-7)</f>
        <v>20.948995349119585</v>
      </c>
      <c r="P30" s="87">
        <f t="shared" si="1"/>
        <v>0.66487728884985486</v>
      </c>
      <c r="Q30" s="88" t="s">
        <v>130</v>
      </c>
      <c r="R30" s="85">
        <v>3.1195006148395477</v>
      </c>
      <c r="S30" s="86">
        <v>2.9576989747835314</v>
      </c>
      <c r="T30" s="86">
        <v>3.2813022548955639</v>
      </c>
      <c r="U30" s="85">
        <f>INDEX('1-②28年女'!$A$7:$L$281,MATCH('65歳女（推移）'!$A30,'1-②28年女'!$A$7:$A$281,0),COLUMN(U30)-11)</f>
        <v>3.0676331892125246</v>
      </c>
      <c r="V30" s="86">
        <f>INDEX('1-②28年女'!$A$7:$L$281,MATCH('65歳女（推移）'!$A30,'1-②28年女'!$A$7:$A$281,0),COLUMN(V30)-11)</f>
        <v>2.9194368255706156</v>
      </c>
      <c r="W30" s="86">
        <f>INDEX('1-②28年女'!$A$7:$L$281,MATCH('65歳女（推移）'!$A30,'1-②28年女'!$A$7:$A$281,0),COLUMN(W30)-11)</f>
        <v>3.2158295528544336</v>
      </c>
      <c r="X30" s="73">
        <f t="shared" si="2"/>
        <v>-5.1867425627023067E-2</v>
      </c>
      <c r="Y30" s="88"/>
    </row>
    <row r="31" spans="1:25" ht="18.75" customHeight="1" x14ac:dyDescent="0.4">
      <c r="A31" s="55" t="s">
        <v>96</v>
      </c>
      <c r="B31" s="85">
        <v>22.676988126579364</v>
      </c>
      <c r="C31" s="86">
        <v>22.363111563537711</v>
      </c>
      <c r="D31" s="86">
        <v>22.990864689621016</v>
      </c>
      <c r="E31" s="85">
        <f>INDEX('1-②28年女'!$A$7:$L$281,MATCH('65歳女（推移）'!$A31,'1-②28年女'!$A$7:$A$281,0),COLUMN(E31)-2)</f>
        <v>23.379815636981167</v>
      </c>
      <c r="F31" s="86">
        <f>INDEX('1-②28年女'!$A$7:$L$281,MATCH('65歳女（推移）'!$A31,'1-②28年女'!$A$7:$A$281,0),COLUMN(F31)-2)</f>
        <v>23.068787056142813</v>
      </c>
      <c r="G31" s="86">
        <f>INDEX('1-②28年女'!$A$7:$L$281,MATCH('65歳女（推移）'!$A31,'1-②28年女'!$A$7:$A$281,0),COLUMN(G31)-2)</f>
        <v>23.690844217819521</v>
      </c>
      <c r="H31" s="87">
        <f t="shared" si="0"/>
        <v>0.70282751040180358</v>
      </c>
      <c r="I31" s="88"/>
      <c r="J31" s="85">
        <v>19.652126814122852</v>
      </c>
      <c r="K31" s="86">
        <v>19.361715643828092</v>
      </c>
      <c r="L31" s="86">
        <v>19.942537984417612</v>
      </c>
      <c r="M31" s="85">
        <f>INDEX('1-②28年女'!$A$7:$L$281,MATCH('65歳女（推移）'!$A31,'1-②28年女'!$A$7:$A$281,0),COLUMN(M31)-7)</f>
        <v>19.953587675741343</v>
      </c>
      <c r="N31" s="86">
        <f>INDEX('1-②28年女'!$A$7:$L$281,MATCH('65歳女（推移）'!$A31,'1-②28年女'!$A$7:$A$281,0),COLUMN(N31)-7)</f>
        <v>19.669835288913877</v>
      </c>
      <c r="O31" s="86">
        <f>INDEX('1-②28年女'!$A$7:$L$281,MATCH('65歳女（推移）'!$A31,'1-②28年女'!$A$7:$A$281,0),COLUMN(O31)-7)</f>
        <v>20.237340062568808</v>
      </c>
      <c r="P31" s="87">
        <f t="shared" si="1"/>
        <v>0.30146086161849084</v>
      </c>
      <c r="Q31" s="88"/>
      <c r="R31" s="85">
        <v>3.0248613124565122</v>
      </c>
      <c r="S31" s="86">
        <v>2.8467143451880546</v>
      </c>
      <c r="T31" s="86">
        <v>3.2030082797249699</v>
      </c>
      <c r="U31" s="85">
        <f>INDEX('1-②28年女'!$A$7:$L$281,MATCH('65歳女（推移）'!$A31,'1-②28年女'!$A$7:$A$281,0),COLUMN(U31)-11)</f>
        <v>3.426227961239829</v>
      </c>
      <c r="V31" s="86">
        <f>INDEX('1-②28年女'!$A$7:$L$281,MATCH('65歳女（推移）'!$A31,'1-②28年女'!$A$7:$A$281,0),COLUMN(V31)-11)</f>
        <v>3.2436015673011709</v>
      </c>
      <c r="W31" s="86">
        <f>INDEX('1-②28年女'!$A$7:$L$281,MATCH('65歳女（推移）'!$A31,'1-②28年女'!$A$7:$A$281,0),COLUMN(W31)-11)</f>
        <v>3.6088543551784871</v>
      </c>
      <c r="X31" s="73">
        <f t="shared" si="2"/>
        <v>0.40136664878331674</v>
      </c>
      <c r="Y31" s="88"/>
    </row>
    <row r="32" spans="1:25" ht="18.75" customHeight="1" x14ac:dyDescent="0.4">
      <c r="A32" s="55" t="s">
        <v>97</v>
      </c>
      <c r="B32" s="85">
        <v>23.157276694946628</v>
      </c>
      <c r="C32" s="86">
        <v>22.87466110020069</v>
      </c>
      <c r="D32" s="86">
        <v>23.439892289692565</v>
      </c>
      <c r="E32" s="85">
        <f>INDEX('1-②28年女'!$A$7:$L$281,MATCH('65歳女（推移）'!$A32,'1-②28年女'!$A$7:$A$281,0),COLUMN(E32)-2)</f>
        <v>24.209523478663861</v>
      </c>
      <c r="F32" s="86">
        <f>INDEX('1-②28年女'!$A$7:$L$281,MATCH('65歳女（推移）'!$A32,'1-②28年女'!$A$7:$A$281,0),COLUMN(F32)-2)</f>
        <v>23.959746185686374</v>
      </c>
      <c r="G32" s="86">
        <f>INDEX('1-②28年女'!$A$7:$L$281,MATCH('65歳女（推移）'!$A32,'1-②28年女'!$A$7:$A$281,0),COLUMN(G32)-2)</f>
        <v>24.459300771641349</v>
      </c>
      <c r="H32" s="87">
        <f t="shared" si="0"/>
        <v>1.0522467837172336</v>
      </c>
      <c r="I32" s="88"/>
      <c r="J32" s="85">
        <v>20.034700569934021</v>
      </c>
      <c r="K32" s="86">
        <v>19.763489762452611</v>
      </c>
      <c r="L32" s="86">
        <v>20.305911377415431</v>
      </c>
      <c r="M32" s="85">
        <f>INDEX('1-②28年女'!$A$7:$L$281,MATCH('65歳女（推移）'!$A32,'1-②28年女'!$A$7:$A$281,0),COLUMN(M32)-7)</f>
        <v>21.017280421843008</v>
      </c>
      <c r="N32" s="86">
        <f>INDEX('1-②28年女'!$A$7:$L$281,MATCH('65歳女（推移）'!$A32,'1-②28年女'!$A$7:$A$281,0),COLUMN(N32)-7)</f>
        <v>20.771846957216116</v>
      </c>
      <c r="O32" s="86">
        <f>INDEX('1-②28年女'!$A$7:$L$281,MATCH('65歳女（推移）'!$A32,'1-②28年女'!$A$7:$A$281,0),COLUMN(O32)-7)</f>
        <v>21.2627138864699</v>
      </c>
      <c r="P32" s="87">
        <f t="shared" si="1"/>
        <v>0.98257985190898722</v>
      </c>
      <c r="Q32" s="88" t="s">
        <v>80</v>
      </c>
      <c r="R32" s="85">
        <v>3.1225761250126105</v>
      </c>
      <c r="S32" s="86">
        <v>2.9372961510036877</v>
      </c>
      <c r="T32" s="86">
        <v>3.3078560990215333</v>
      </c>
      <c r="U32" s="85">
        <f>INDEX('1-②28年女'!$A$7:$L$281,MATCH('65歳女（推移）'!$A32,'1-②28年女'!$A$7:$A$281,0),COLUMN(U32)-11)</f>
        <v>3.1922430568208475</v>
      </c>
      <c r="V32" s="86">
        <f>INDEX('1-②28年女'!$A$7:$L$281,MATCH('65歳女（推移）'!$A32,'1-②28年女'!$A$7:$A$281,0),COLUMN(V32)-11)</f>
        <v>3.0197970303831991</v>
      </c>
      <c r="W32" s="86">
        <f>INDEX('1-②28年女'!$A$7:$L$281,MATCH('65歳女（推移）'!$A32,'1-②28年女'!$A$7:$A$281,0),COLUMN(W32)-11)</f>
        <v>3.3646890832584959</v>
      </c>
      <c r="X32" s="73">
        <f t="shared" si="2"/>
        <v>6.966693180823702E-2</v>
      </c>
      <c r="Y32" s="88"/>
    </row>
    <row r="33" spans="1:25" ht="18.75" customHeight="1" x14ac:dyDescent="0.4">
      <c r="A33" s="55" t="s">
        <v>98</v>
      </c>
      <c r="B33" s="85">
        <v>22.67281700280331</v>
      </c>
      <c r="C33" s="86">
        <v>22.397716008211358</v>
      </c>
      <c r="D33" s="86">
        <v>22.947917997395262</v>
      </c>
      <c r="E33" s="85">
        <f>INDEX('1-②28年女'!$A$7:$L$281,MATCH('65歳女（推移）'!$A33,'1-②28年女'!$A$7:$A$281,0),COLUMN(E33)-2)</f>
        <v>23.693371668368396</v>
      </c>
      <c r="F33" s="86">
        <f>INDEX('1-②28年女'!$A$7:$L$281,MATCH('65歳女（推移）'!$A33,'1-②28年女'!$A$7:$A$281,0),COLUMN(F33)-2)</f>
        <v>23.448713142725133</v>
      </c>
      <c r="G33" s="86">
        <f>INDEX('1-②28年女'!$A$7:$L$281,MATCH('65歳女（推移）'!$A33,'1-②28年女'!$A$7:$A$281,0),COLUMN(G33)-2)</f>
        <v>23.93803019401166</v>
      </c>
      <c r="H33" s="87">
        <f t="shared" si="0"/>
        <v>1.0205546655650863</v>
      </c>
      <c r="I33" s="88"/>
      <c r="J33" s="85">
        <v>19.905757493033992</v>
      </c>
      <c r="K33" s="86">
        <v>19.642003601863603</v>
      </c>
      <c r="L33" s="86">
        <v>20.16951138420438</v>
      </c>
      <c r="M33" s="85">
        <f>INDEX('1-②28年女'!$A$7:$L$281,MATCH('65歳女（推移）'!$A33,'1-②28年女'!$A$7:$A$281,0),COLUMN(M33)-7)</f>
        <v>20.699735542591622</v>
      </c>
      <c r="N33" s="86">
        <f>INDEX('1-②28年女'!$A$7:$L$281,MATCH('65歳女（推移）'!$A33,'1-②28年女'!$A$7:$A$281,0),COLUMN(N33)-7)</f>
        <v>20.458097739562032</v>
      </c>
      <c r="O33" s="86">
        <f>INDEX('1-②28年女'!$A$7:$L$281,MATCH('65歳女（推移）'!$A33,'1-②28年女'!$A$7:$A$281,0),COLUMN(O33)-7)</f>
        <v>20.941373345621212</v>
      </c>
      <c r="P33" s="87">
        <f t="shared" si="1"/>
        <v>0.79397804955763007</v>
      </c>
      <c r="Q33" s="88"/>
      <c r="R33" s="85">
        <v>2.7670595097693171</v>
      </c>
      <c r="S33" s="86">
        <v>2.591500527630191</v>
      </c>
      <c r="T33" s="86">
        <v>2.9426184919084433</v>
      </c>
      <c r="U33" s="85">
        <f>INDEX('1-②28年女'!$A$7:$L$281,MATCH('65歳女（推移）'!$A33,'1-②28年女'!$A$7:$A$281,0),COLUMN(U33)-11)</f>
        <v>2.9936361257767725</v>
      </c>
      <c r="V33" s="86">
        <f>INDEX('1-②28年女'!$A$7:$L$281,MATCH('65歳女（推移）'!$A33,'1-②28年女'!$A$7:$A$281,0),COLUMN(V33)-11)</f>
        <v>2.8270314010028796</v>
      </c>
      <c r="W33" s="86">
        <f>INDEX('1-②28年女'!$A$7:$L$281,MATCH('65歳女（推移）'!$A33,'1-②28年女'!$A$7:$A$281,0),COLUMN(W33)-11)</f>
        <v>3.1602408505506654</v>
      </c>
      <c r="X33" s="73">
        <f t="shared" si="2"/>
        <v>0.22657661600745538</v>
      </c>
      <c r="Y33" s="88"/>
    </row>
    <row r="34" spans="1:25" ht="18.75" customHeight="1" x14ac:dyDescent="0.4">
      <c r="A34" s="55" t="s">
        <v>99</v>
      </c>
      <c r="B34" s="85">
        <v>23.333508005520702</v>
      </c>
      <c r="C34" s="86">
        <v>22.973750989316002</v>
      </c>
      <c r="D34" s="86">
        <v>23.693265021725402</v>
      </c>
      <c r="E34" s="85">
        <f>INDEX('1-②28年女'!$A$7:$L$281,MATCH('65歳女（推移）'!$A34,'1-②28年女'!$A$7:$A$281,0),COLUMN(E34)-2)</f>
        <v>23.271177571623046</v>
      </c>
      <c r="F34" s="86">
        <f>INDEX('1-②28年女'!$A$7:$L$281,MATCH('65歳女（推移）'!$A34,'1-②28年女'!$A$7:$A$281,0),COLUMN(F34)-2)</f>
        <v>22.955542017520639</v>
      </c>
      <c r="G34" s="86">
        <f>INDEX('1-②28年女'!$A$7:$L$281,MATCH('65歳女（推移）'!$A34,'1-②28年女'!$A$7:$A$281,0),COLUMN(G34)-2)</f>
        <v>23.586813125725453</v>
      </c>
      <c r="H34" s="87">
        <f t="shared" si="0"/>
        <v>-6.233043389765669E-2</v>
      </c>
      <c r="I34" s="88"/>
      <c r="J34" s="85">
        <v>20.313176440400657</v>
      </c>
      <c r="K34" s="86">
        <v>19.97169774935044</v>
      </c>
      <c r="L34" s="86">
        <v>20.654655131450873</v>
      </c>
      <c r="M34" s="85">
        <f>INDEX('1-②28年女'!$A$7:$L$281,MATCH('65歳女（推移）'!$A34,'1-②28年女'!$A$7:$A$281,0),COLUMN(M34)-7)</f>
        <v>20.320419006379669</v>
      </c>
      <c r="N34" s="86">
        <f>INDEX('1-②28年女'!$A$7:$L$281,MATCH('65歳女（推移）'!$A34,'1-②28年女'!$A$7:$A$281,0),COLUMN(N34)-7)</f>
        <v>20.023031272702688</v>
      </c>
      <c r="O34" s="86">
        <f>INDEX('1-②28年女'!$A$7:$L$281,MATCH('65歳女（推移）'!$A34,'1-②28年女'!$A$7:$A$281,0),COLUMN(O34)-7)</f>
        <v>20.61780674005665</v>
      </c>
      <c r="P34" s="87">
        <f t="shared" si="1"/>
        <v>7.2425659790127384E-3</v>
      </c>
      <c r="Q34" s="88"/>
      <c r="R34" s="85">
        <v>3.0203315651200411</v>
      </c>
      <c r="S34" s="86">
        <v>2.8077077022051151</v>
      </c>
      <c r="T34" s="86">
        <v>3.232955428034967</v>
      </c>
      <c r="U34" s="85">
        <f>INDEX('1-②28年女'!$A$7:$L$281,MATCH('65歳女（推移）'!$A34,'1-②28年女'!$A$7:$A$281,0),COLUMN(U34)-11)</f>
        <v>2.9507585652433725</v>
      </c>
      <c r="V34" s="86">
        <f>INDEX('1-②28年女'!$A$7:$L$281,MATCH('65歳女（推移）'!$A34,'1-②28年女'!$A$7:$A$281,0),COLUMN(V34)-11)</f>
        <v>2.7619867474406501</v>
      </c>
      <c r="W34" s="86">
        <f>INDEX('1-②28年女'!$A$7:$L$281,MATCH('65歳女（推移）'!$A34,'1-②28年女'!$A$7:$A$281,0),COLUMN(W34)-11)</f>
        <v>3.139530383046095</v>
      </c>
      <c r="X34" s="73">
        <f t="shared" si="2"/>
        <v>-6.957299987666854E-2</v>
      </c>
      <c r="Y34" s="88"/>
    </row>
    <row r="35" spans="1:25" ht="18.75" customHeight="1" x14ac:dyDescent="0.4">
      <c r="A35" s="55" t="s">
        <v>100</v>
      </c>
      <c r="B35" s="85">
        <v>21.645372489163634</v>
      </c>
      <c r="C35" s="86">
        <v>21.328560155139343</v>
      </c>
      <c r="D35" s="86">
        <v>21.962184823187926</v>
      </c>
      <c r="E35" s="85">
        <f>INDEX('1-②28年女'!$A$7:$L$281,MATCH('65歳女（推移）'!$A35,'1-②28年女'!$A$7:$A$281,0),COLUMN(E35)-2)</f>
        <v>22.465941744461364</v>
      </c>
      <c r="F35" s="86">
        <f>INDEX('1-②28年女'!$A$7:$L$281,MATCH('65歳女（推移）'!$A35,'1-②28年女'!$A$7:$A$281,0),COLUMN(F35)-2)</f>
        <v>22.169886626319254</v>
      </c>
      <c r="G35" s="86">
        <f>INDEX('1-②28年女'!$A$7:$L$281,MATCH('65歳女（推移）'!$A35,'1-②28年女'!$A$7:$A$281,0),COLUMN(G35)-2)</f>
        <v>22.761996862603475</v>
      </c>
      <c r="H35" s="87">
        <f t="shared" si="0"/>
        <v>0.82056925529773039</v>
      </c>
      <c r="I35" s="88"/>
      <c r="J35" s="85">
        <v>18.74479475034617</v>
      </c>
      <c r="K35" s="86">
        <v>18.453553525998618</v>
      </c>
      <c r="L35" s="86">
        <v>19.036035974693721</v>
      </c>
      <c r="M35" s="85">
        <f>INDEX('1-②28年女'!$A$7:$L$281,MATCH('65歳女（推移）'!$A35,'1-②28年女'!$A$7:$A$281,0),COLUMN(M35)-7)</f>
        <v>19.597284612420996</v>
      </c>
      <c r="N35" s="86">
        <f>INDEX('1-②28年女'!$A$7:$L$281,MATCH('65歳女（推移）'!$A35,'1-②28年女'!$A$7:$A$281,0),COLUMN(N35)-7)</f>
        <v>19.320611164372405</v>
      </c>
      <c r="O35" s="86">
        <f>INDEX('1-②28年女'!$A$7:$L$281,MATCH('65歳女（推移）'!$A35,'1-②28年女'!$A$7:$A$281,0),COLUMN(O35)-7)</f>
        <v>19.873958060469587</v>
      </c>
      <c r="P35" s="87">
        <f t="shared" si="1"/>
        <v>0.85248986207482602</v>
      </c>
      <c r="Q35" s="88"/>
      <c r="R35" s="85">
        <v>2.9005777388174687</v>
      </c>
      <c r="S35" s="86">
        <v>2.71879538164651</v>
      </c>
      <c r="T35" s="86">
        <v>3.0823600959884274</v>
      </c>
      <c r="U35" s="85">
        <f>INDEX('1-②28年女'!$A$7:$L$281,MATCH('65歳女（推移）'!$A35,'1-②28年女'!$A$7:$A$281,0),COLUMN(U35)-11)</f>
        <v>2.8686571320403673</v>
      </c>
      <c r="V35" s="86">
        <f>INDEX('1-②28年女'!$A$7:$L$281,MATCH('65歳女（推移）'!$A35,'1-②28年女'!$A$7:$A$281,0),COLUMN(V35)-11)</f>
        <v>2.6954553776597918</v>
      </c>
      <c r="W35" s="86">
        <f>INDEX('1-②28年女'!$A$7:$L$281,MATCH('65歳女（推移）'!$A35,'1-②28年女'!$A$7:$A$281,0),COLUMN(W35)-11)</f>
        <v>3.0418588864209428</v>
      </c>
      <c r="X35" s="73">
        <f t="shared" si="2"/>
        <v>-3.1920606777101401E-2</v>
      </c>
      <c r="Y35" s="88"/>
    </row>
    <row r="36" spans="1:25" ht="18.75" customHeight="1" x14ac:dyDescent="0.4">
      <c r="A36" s="55" t="s">
        <v>101</v>
      </c>
      <c r="B36" s="85">
        <v>23.006551565786324</v>
      </c>
      <c r="C36" s="86">
        <v>22.701100133655597</v>
      </c>
      <c r="D36" s="86">
        <v>23.312002997917052</v>
      </c>
      <c r="E36" s="85">
        <f>INDEX('1-②28年女'!$A$7:$L$281,MATCH('65歳女（推移）'!$A36,'1-②28年女'!$A$7:$A$281,0),COLUMN(E36)-2)</f>
        <v>23.975899009810192</v>
      </c>
      <c r="F36" s="86">
        <f>INDEX('1-②28年女'!$A$7:$L$281,MATCH('65歳女（推移）'!$A36,'1-②28年女'!$A$7:$A$281,0),COLUMN(F36)-2)</f>
        <v>23.704533478491843</v>
      </c>
      <c r="G36" s="86">
        <f>INDEX('1-②28年女'!$A$7:$L$281,MATCH('65歳女（推移）'!$A36,'1-②28年女'!$A$7:$A$281,0),COLUMN(G36)-2)</f>
        <v>24.247264541128541</v>
      </c>
      <c r="H36" s="87">
        <f t="shared" si="0"/>
        <v>0.96934744402386741</v>
      </c>
      <c r="I36" s="88"/>
      <c r="J36" s="85">
        <v>20.309617217391772</v>
      </c>
      <c r="K36" s="86">
        <v>20.021439548505175</v>
      </c>
      <c r="L36" s="86">
        <v>20.597794886278368</v>
      </c>
      <c r="M36" s="85">
        <f>INDEX('1-②28年女'!$A$7:$L$281,MATCH('65歳女（推移）'!$A36,'1-②28年女'!$A$7:$A$281,0),COLUMN(M36)-7)</f>
        <v>20.852848033365689</v>
      </c>
      <c r="N36" s="86">
        <f>INDEX('1-②28年女'!$A$7:$L$281,MATCH('65歳女（推移）'!$A36,'1-②28年女'!$A$7:$A$281,0),COLUMN(N36)-7)</f>
        <v>20.59092778730616</v>
      </c>
      <c r="O36" s="86">
        <f>INDEX('1-②28年女'!$A$7:$L$281,MATCH('65歳女（推移）'!$A36,'1-②28年女'!$A$7:$A$281,0),COLUMN(O36)-7)</f>
        <v>21.114768279425217</v>
      </c>
      <c r="P36" s="87">
        <f t="shared" si="1"/>
        <v>0.5432308159739172</v>
      </c>
      <c r="Q36" s="88"/>
      <c r="R36" s="85">
        <v>2.696934348394556</v>
      </c>
      <c r="S36" s="86">
        <v>2.5252834394997317</v>
      </c>
      <c r="T36" s="86">
        <v>2.8685852572893804</v>
      </c>
      <c r="U36" s="85">
        <f>INDEX('1-②28年女'!$A$7:$L$281,MATCH('65歳女（推移）'!$A36,'1-②28年女'!$A$7:$A$281,0),COLUMN(U36)-11)</f>
        <v>3.1230509764444951</v>
      </c>
      <c r="V36" s="86">
        <f>INDEX('1-②28年女'!$A$7:$L$281,MATCH('65歳女（推移）'!$A36,'1-②28年女'!$A$7:$A$281,0),COLUMN(V36)-11)</f>
        <v>2.9498456432989975</v>
      </c>
      <c r="W36" s="86">
        <f>INDEX('1-②28年女'!$A$7:$L$281,MATCH('65歳女（推移）'!$A36,'1-②28年女'!$A$7:$A$281,0),COLUMN(W36)-11)</f>
        <v>3.2962563095899928</v>
      </c>
      <c r="X36" s="73">
        <f t="shared" si="2"/>
        <v>0.42611662804993911</v>
      </c>
      <c r="Y36" s="88"/>
    </row>
    <row r="37" spans="1:25" ht="18.75" customHeight="1" x14ac:dyDescent="0.4">
      <c r="A37" s="55" t="s">
        <v>102</v>
      </c>
      <c r="B37" s="85">
        <v>23.531266559855176</v>
      </c>
      <c r="C37" s="86">
        <v>23.128099519268211</v>
      </c>
      <c r="D37" s="86">
        <v>23.934433600442141</v>
      </c>
      <c r="E37" s="85">
        <f>INDEX('1-②28年女'!$A$7:$L$281,MATCH('65歳女（推移）'!$A37,'1-②28年女'!$A$7:$A$281,0),COLUMN(E37)-2)</f>
        <v>23.900555739122414</v>
      </c>
      <c r="F37" s="86">
        <f>INDEX('1-②28年女'!$A$7:$L$281,MATCH('65歳女（推移）'!$A37,'1-②28年女'!$A$7:$A$281,0),COLUMN(F37)-2)</f>
        <v>23.58043729914522</v>
      </c>
      <c r="G37" s="86">
        <f>INDEX('1-②28年女'!$A$7:$L$281,MATCH('65歳女（推移）'!$A37,'1-②28年女'!$A$7:$A$281,0),COLUMN(G37)-2)</f>
        <v>24.220674179099607</v>
      </c>
      <c r="H37" s="87">
        <f t="shared" si="0"/>
        <v>0.3692891792672377</v>
      </c>
      <c r="I37" s="88"/>
      <c r="J37" s="85">
        <v>19.88748963178347</v>
      </c>
      <c r="K37" s="86">
        <v>19.509151000650924</v>
      </c>
      <c r="L37" s="86">
        <v>20.265828262916017</v>
      </c>
      <c r="M37" s="85">
        <f>INDEX('1-②28年女'!$A$7:$L$281,MATCH('65歳女（推移）'!$A37,'1-②28年女'!$A$7:$A$281,0),COLUMN(M37)-7)</f>
        <v>20.478579196948573</v>
      </c>
      <c r="N37" s="86">
        <f>INDEX('1-②28年女'!$A$7:$L$281,MATCH('65歳女（推移）'!$A37,'1-②28年女'!$A$7:$A$281,0),COLUMN(N37)-7)</f>
        <v>20.163268228311839</v>
      </c>
      <c r="O37" s="86">
        <f>INDEX('1-②28年女'!$A$7:$L$281,MATCH('65歳女（推移）'!$A37,'1-②28年女'!$A$7:$A$281,0),COLUMN(O37)-7)</f>
        <v>20.793890165585307</v>
      </c>
      <c r="P37" s="87">
        <f t="shared" si="1"/>
        <v>0.59108956516510247</v>
      </c>
      <c r="Q37" s="88"/>
      <c r="R37" s="85">
        <v>3.6437769280716985</v>
      </c>
      <c r="S37" s="86">
        <v>3.3654612697559978</v>
      </c>
      <c r="T37" s="86">
        <v>3.9220925863873992</v>
      </c>
      <c r="U37" s="85">
        <f>INDEX('1-②28年女'!$A$7:$L$281,MATCH('65歳女（推移）'!$A37,'1-②28年女'!$A$7:$A$281,0),COLUMN(U37)-11)</f>
        <v>3.4219765421738462</v>
      </c>
      <c r="V37" s="86">
        <f>INDEX('1-②28年女'!$A$7:$L$281,MATCH('65歳女（推移）'!$A37,'1-②28年女'!$A$7:$A$281,0),COLUMN(V37)-11)</f>
        <v>3.1917996038921328</v>
      </c>
      <c r="W37" s="86">
        <f>INDEX('1-②28年女'!$A$7:$L$281,MATCH('65歳女（推移）'!$A37,'1-②28年女'!$A$7:$A$281,0),COLUMN(W37)-11)</f>
        <v>3.6521534804555595</v>
      </c>
      <c r="X37" s="73">
        <f t="shared" si="2"/>
        <v>-0.22180038589785234</v>
      </c>
      <c r="Y37" s="88"/>
    </row>
    <row r="38" spans="1:25" ht="18.75" customHeight="1" x14ac:dyDescent="0.4">
      <c r="A38" s="55" t="s">
        <v>103</v>
      </c>
      <c r="B38" s="85">
        <v>22.273308049958828</v>
      </c>
      <c r="C38" s="86">
        <v>21.845610505688818</v>
      </c>
      <c r="D38" s="86">
        <v>22.701005594228839</v>
      </c>
      <c r="E38" s="85">
        <f>INDEX('1-②28年女'!$A$7:$L$281,MATCH('65歳女（推移）'!$A38,'1-②28年女'!$A$7:$A$281,0),COLUMN(E38)-2)</f>
        <v>22.31024353568521</v>
      </c>
      <c r="F38" s="86">
        <f>INDEX('1-②28年女'!$A$7:$L$281,MATCH('65歳女（推移）'!$A38,'1-②28年女'!$A$7:$A$281,0),COLUMN(F38)-2)</f>
        <v>21.939664193315103</v>
      </c>
      <c r="G38" s="86">
        <f>INDEX('1-②28年女'!$A$7:$L$281,MATCH('65歳女（推移）'!$A38,'1-②28年女'!$A$7:$A$281,0),COLUMN(G38)-2)</f>
        <v>22.680822878055316</v>
      </c>
      <c r="H38" s="87">
        <f t="shared" si="0"/>
        <v>3.6935485726381501E-2</v>
      </c>
      <c r="I38" s="88"/>
      <c r="J38" s="85">
        <v>19.730625027616902</v>
      </c>
      <c r="K38" s="86">
        <v>19.332117090718953</v>
      </c>
      <c r="L38" s="86">
        <v>20.129132964514852</v>
      </c>
      <c r="M38" s="85">
        <f>INDEX('1-②28年女'!$A$7:$L$281,MATCH('65歳女（推移）'!$A38,'1-②28年女'!$A$7:$A$281,0),COLUMN(M38)-7)</f>
        <v>19.766892441225249</v>
      </c>
      <c r="N38" s="86">
        <f>INDEX('1-②28年女'!$A$7:$L$281,MATCH('65歳女（推移）'!$A38,'1-②28年女'!$A$7:$A$281,0),COLUMN(N38)-7)</f>
        <v>19.42408429517846</v>
      </c>
      <c r="O38" s="86">
        <f>INDEX('1-②28年女'!$A$7:$L$281,MATCH('65歳女（推移）'!$A38,'1-②28年女'!$A$7:$A$281,0),COLUMN(O38)-7)</f>
        <v>20.109700587272037</v>
      </c>
      <c r="P38" s="87">
        <f t="shared" si="1"/>
        <v>3.6267413608346288E-2</v>
      </c>
      <c r="Q38" s="88"/>
      <c r="R38" s="85">
        <v>2.5426830223419277</v>
      </c>
      <c r="S38" s="86">
        <v>2.3089034303484643</v>
      </c>
      <c r="T38" s="86">
        <v>2.776462614335391</v>
      </c>
      <c r="U38" s="85">
        <f>INDEX('1-②28年女'!$A$7:$L$281,MATCH('65歳女（推移）'!$A38,'1-②28年女'!$A$7:$A$281,0),COLUMN(U38)-11)</f>
        <v>2.5433510944599624</v>
      </c>
      <c r="V38" s="86">
        <f>INDEX('1-②28年女'!$A$7:$L$281,MATCH('65歳女（推移）'!$A38,'1-②28年女'!$A$7:$A$281,0),COLUMN(V38)-11)</f>
        <v>2.3311348007872952</v>
      </c>
      <c r="W38" s="86">
        <f>INDEX('1-②28年女'!$A$7:$L$281,MATCH('65歳女（推移）'!$A38,'1-②28年女'!$A$7:$A$281,0),COLUMN(W38)-11)</f>
        <v>2.7555673881326297</v>
      </c>
      <c r="X38" s="73">
        <f t="shared" si="2"/>
        <v>6.6807211803476818E-4</v>
      </c>
      <c r="Y38" s="88"/>
    </row>
    <row r="39" spans="1:25" ht="18.75" customHeight="1" x14ac:dyDescent="0.4">
      <c r="A39" s="55" t="s">
        <v>104</v>
      </c>
      <c r="B39" s="85">
        <v>23.29144026187473</v>
      </c>
      <c r="C39" s="86">
        <v>22.991953791634</v>
      </c>
      <c r="D39" s="86">
        <v>23.590926732115459</v>
      </c>
      <c r="E39" s="85">
        <f>INDEX('1-②28年女'!$A$7:$L$281,MATCH('65歳女（推移）'!$A39,'1-②28年女'!$A$7:$A$281,0),COLUMN(E39)-2)</f>
        <v>24.2193825433942</v>
      </c>
      <c r="F39" s="86">
        <f>INDEX('1-②28年女'!$A$7:$L$281,MATCH('65歳女（推移）'!$A39,'1-②28年女'!$A$7:$A$281,0),COLUMN(F39)-2)</f>
        <v>23.917826061590162</v>
      </c>
      <c r="G39" s="86">
        <f>INDEX('1-②28年女'!$A$7:$L$281,MATCH('65歳女（推移）'!$A39,'1-②28年女'!$A$7:$A$281,0),COLUMN(G39)-2)</f>
        <v>24.520939025198238</v>
      </c>
      <c r="H39" s="87">
        <f t="shared" si="0"/>
        <v>0.92794228151947067</v>
      </c>
      <c r="I39" s="88"/>
      <c r="J39" s="85">
        <v>20.345177163056192</v>
      </c>
      <c r="K39" s="86">
        <v>20.072111997750145</v>
      </c>
      <c r="L39" s="86">
        <v>20.618242328362239</v>
      </c>
      <c r="M39" s="85">
        <f>INDEX('1-②28年女'!$A$7:$L$281,MATCH('65歳女（推移）'!$A39,'1-②28年女'!$A$7:$A$281,0),COLUMN(M39)-7)</f>
        <v>20.948091471905215</v>
      </c>
      <c r="N39" s="86">
        <f>INDEX('1-②28年女'!$A$7:$L$281,MATCH('65歳女（推移）'!$A39,'1-②28年女'!$A$7:$A$281,0),COLUMN(N39)-7)</f>
        <v>20.6696838573287</v>
      </c>
      <c r="O39" s="86">
        <f>INDEX('1-②28年女'!$A$7:$L$281,MATCH('65歳女（推移）'!$A39,'1-②28年女'!$A$7:$A$281,0),COLUMN(O39)-7)</f>
        <v>21.226499086481731</v>
      </c>
      <c r="P39" s="87">
        <f t="shared" si="1"/>
        <v>0.60291430884902297</v>
      </c>
      <c r="Q39" s="88"/>
      <c r="R39" s="85">
        <v>2.9462630988185401</v>
      </c>
      <c r="S39" s="86">
        <v>2.7893722177065916</v>
      </c>
      <c r="T39" s="86">
        <v>3.1031539799304886</v>
      </c>
      <c r="U39" s="85">
        <f>INDEX('1-②28年女'!$A$7:$L$281,MATCH('65歳女（推移）'!$A39,'1-②28年女'!$A$7:$A$281,0),COLUMN(U39)-11)</f>
        <v>3.2712910714889833</v>
      </c>
      <c r="V39" s="86">
        <f>INDEX('1-②28年女'!$A$7:$L$281,MATCH('65歳女（推移）'!$A39,'1-②28年女'!$A$7:$A$281,0),COLUMN(V39)-11)</f>
        <v>3.1044537103848189</v>
      </c>
      <c r="W39" s="86">
        <f>INDEX('1-②28年女'!$A$7:$L$281,MATCH('65歳女（推移）'!$A39,'1-②28年女'!$A$7:$A$281,0),COLUMN(W39)-11)</f>
        <v>3.4381284325931478</v>
      </c>
      <c r="X39" s="73">
        <f t="shared" si="2"/>
        <v>0.32502797267044325</v>
      </c>
      <c r="Y39" s="88"/>
    </row>
    <row r="40" spans="1:25" ht="18.75" customHeight="1" x14ac:dyDescent="0.4">
      <c r="A40" s="55" t="s">
        <v>105</v>
      </c>
      <c r="B40" s="85">
        <v>22.996165173126144</v>
      </c>
      <c r="C40" s="86">
        <v>22.608687503616327</v>
      </c>
      <c r="D40" s="86">
        <v>23.383642842635961</v>
      </c>
      <c r="E40" s="85">
        <f>INDEX('1-②28年女'!$A$7:$L$281,MATCH('65歳女（推移）'!$A40,'1-②28年女'!$A$7:$A$281,0),COLUMN(E40)-2)</f>
        <v>23.552975524342834</v>
      </c>
      <c r="F40" s="86">
        <f>INDEX('1-②28年女'!$A$7:$L$281,MATCH('65歳女（推移）'!$A40,'1-②28年女'!$A$7:$A$281,0),COLUMN(F40)-2)</f>
        <v>23.197073340013148</v>
      </c>
      <c r="G40" s="86">
        <f>INDEX('1-②28年女'!$A$7:$L$281,MATCH('65歳女（推移）'!$A40,'1-②28年女'!$A$7:$A$281,0),COLUMN(G40)-2)</f>
        <v>23.90887770867252</v>
      </c>
      <c r="H40" s="87">
        <f t="shared" si="0"/>
        <v>0.55681035121668998</v>
      </c>
      <c r="I40" s="88"/>
      <c r="J40" s="85">
        <v>20.588342797299315</v>
      </c>
      <c r="K40" s="86">
        <v>20.226720437833631</v>
      </c>
      <c r="L40" s="86">
        <v>20.949965156765</v>
      </c>
      <c r="M40" s="85">
        <f>INDEX('1-②28年女'!$A$7:$L$281,MATCH('65歳女（推移）'!$A40,'1-②28年女'!$A$7:$A$281,0),COLUMN(M40)-7)</f>
        <v>20.9330827415809</v>
      </c>
      <c r="N40" s="86">
        <f>INDEX('1-②28年女'!$A$7:$L$281,MATCH('65歳女（推移）'!$A40,'1-②28年女'!$A$7:$A$281,0),COLUMN(N40)-7)</f>
        <v>20.600633641734113</v>
      </c>
      <c r="O40" s="86">
        <f>INDEX('1-②28年女'!$A$7:$L$281,MATCH('65歳女（推移）'!$A40,'1-②28年女'!$A$7:$A$281,0),COLUMN(O40)-7)</f>
        <v>21.265531841427688</v>
      </c>
      <c r="P40" s="87">
        <f t="shared" si="1"/>
        <v>0.34473994428158505</v>
      </c>
      <c r="Q40" s="88"/>
      <c r="R40" s="85">
        <v>2.4078223758268278</v>
      </c>
      <c r="S40" s="86">
        <v>2.2287145674212931</v>
      </c>
      <c r="T40" s="86">
        <v>2.5869301842323624</v>
      </c>
      <c r="U40" s="85">
        <f>INDEX('1-②28年女'!$A$7:$L$281,MATCH('65歳女（推移）'!$A40,'1-②28年女'!$A$7:$A$281,0),COLUMN(U40)-11)</f>
        <v>2.6198927827619327</v>
      </c>
      <c r="V40" s="86">
        <f>INDEX('1-②28年女'!$A$7:$L$281,MATCH('65歳女（推移）'!$A40,'1-②28年女'!$A$7:$A$281,0),COLUMN(V40)-11)</f>
        <v>2.4413301568991597</v>
      </c>
      <c r="W40" s="86">
        <f>INDEX('1-②28年女'!$A$7:$L$281,MATCH('65歳女（推移）'!$A40,'1-②28年女'!$A$7:$A$281,0),COLUMN(W40)-11)</f>
        <v>2.7984554086247058</v>
      </c>
      <c r="X40" s="73">
        <f t="shared" si="2"/>
        <v>0.21207040693510493</v>
      </c>
      <c r="Y40" s="88"/>
    </row>
    <row r="41" spans="1:25" ht="18.75" customHeight="1" x14ac:dyDescent="0.4">
      <c r="A41" s="55" t="s">
        <v>106</v>
      </c>
      <c r="B41" s="85">
        <v>23.176152123167792</v>
      </c>
      <c r="C41" s="86">
        <v>22.91655613063736</v>
      </c>
      <c r="D41" s="86">
        <v>23.435748115698225</v>
      </c>
      <c r="E41" s="85">
        <f>INDEX('1-②28年女'!$A$7:$L$281,MATCH('65歳女（推移）'!$A41,'1-②28年女'!$A$7:$A$281,0),COLUMN(E41)-2)</f>
        <v>23.748805976503263</v>
      </c>
      <c r="F41" s="86">
        <f>INDEX('1-②28年女'!$A$7:$L$281,MATCH('65歳女（推移）'!$A41,'1-②28年女'!$A$7:$A$281,0),COLUMN(F41)-2)</f>
        <v>23.502104041525214</v>
      </c>
      <c r="G41" s="86">
        <f>INDEX('1-②28年女'!$A$7:$L$281,MATCH('65歳女（推移）'!$A41,'1-②28年女'!$A$7:$A$281,0),COLUMN(G41)-2)</f>
        <v>23.995507911481312</v>
      </c>
      <c r="H41" s="87">
        <f t="shared" si="0"/>
        <v>0.57265385333547059</v>
      </c>
      <c r="I41" s="88"/>
      <c r="J41" s="85">
        <v>20.815894581213833</v>
      </c>
      <c r="K41" s="86">
        <v>20.572059555019266</v>
      </c>
      <c r="L41" s="86">
        <v>21.0597296074084</v>
      </c>
      <c r="M41" s="85">
        <f>INDEX('1-②28年女'!$A$7:$L$281,MATCH('65歳女（推移）'!$A41,'1-②28年女'!$A$7:$A$281,0),COLUMN(M41)-7)</f>
        <v>21.173525090936714</v>
      </c>
      <c r="N41" s="86">
        <f>INDEX('1-②28年女'!$A$7:$L$281,MATCH('65歳女（推移）'!$A41,'1-②28年女'!$A$7:$A$281,0),COLUMN(N41)-7)</f>
        <v>20.943004256644262</v>
      </c>
      <c r="O41" s="86">
        <f>INDEX('1-②28年女'!$A$7:$L$281,MATCH('65歳女（推移）'!$A41,'1-②28年女'!$A$7:$A$281,0),COLUMN(O41)-7)</f>
        <v>21.404045925229166</v>
      </c>
      <c r="P41" s="87">
        <f t="shared" si="1"/>
        <v>0.35763050972288113</v>
      </c>
      <c r="Q41" s="88"/>
      <c r="R41" s="85">
        <v>2.3602575419539655</v>
      </c>
      <c r="S41" s="86">
        <v>2.2357742982299653</v>
      </c>
      <c r="T41" s="86">
        <v>2.4847407856779657</v>
      </c>
      <c r="U41" s="85">
        <f>INDEX('1-②28年女'!$A$7:$L$281,MATCH('65歳女（推移）'!$A41,'1-②28年女'!$A$7:$A$281,0),COLUMN(U41)-11)</f>
        <v>2.5752808855665523</v>
      </c>
      <c r="V41" s="86">
        <f>INDEX('1-②28年女'!$A$7:$L$281,MATCH('65歳女（推移）'!$A41,'1-②28年女'!$A$7:$A$281,0),COLUMN(V41)-11)</f>
        <v>2.4512057708799837</v>
      </c>
      <c r="W41" s="86">
        <f>INDEX('1-②28年女'!$A$7:$L$281,MATCH('65歳女（推移）'!$A41,'1-②28年女'!$A$7:$A$281,0),COLUMN(W41)-11)</f>
        <v>2.6993560002531209</v>
      </c>
      <c r="X41" s="73">
        <f t="shared" si="2"/>
        <v>0.21502334361258679</v>
      </c>
      <c r="Y41" s="88"/>
    </row>
    <row r="42" spans="1:25" ht="18.75" customHeight="1" x14ac:dyDescent="0.4">
      <c r="A42" s="55" t="s">
        <v>107</v>
      </c>
      <c r="B42" s="85">
        <v>22.523922922036363</v>
      </c>
      <c r="C42" s="86">
        <v>22.198378240757972</v>
      </c>
      <c r="D42" s="86">
        <v>22.849467603314753</v>
      </c>
      <c r="E42" s="85">
        <f>INDEX('1-②28年女'!$A$7:$L$281,MATCH('65歳女（推移）'!$A42,'1-②28年女'!$A$7:$A$281,0),COLUMN(E42)-2)</f>
        <v>22.739514673919707</v>
      </c>
      <c r="F42" s="86">
        <f>INDEX('1-②28年女'!$A$7:$L$281,MATCH('65歳女（推移）'!$A42,'1-②28年女'!$A$7:$A$281,0),COLUMN(F42)-2)</f>
        <v>22.43878861597431</v>
      </c>
      <c r="G42" s="86">
        <f>INDEX('1-②28年女'!$A$7:$L$281,MATCH('65歳女（推移）'!$A42,'1-②28年女'!$A$7:$A$281,0),COLUMN(G42)-2)</f>
        <v>23.040240731865104</v>
      </c>
      <c r="H42" s="87">
        <f t="shared" si="0"/>
        <v>0.21559175188334478</v>
      </c>
      <c r="I42" s="88"/>
      <c r="J42" s="85">
        <v>19.521846546291453</v>
      </c>
      <c r="K42" s="86">
        <v>19.226279192760416</v>
      </c>
      <c r="L42" s="86">
        <v>19.81741389982249</v>
      </c>
      <c r="M42" s="85">
        <f>INDEX('1-②28年女'!$A$7:$L$281,MATCH('65歳女（推移）'!$A42,'1-②28年女'!$A$7:$A$281,0),COLUMN(M42)-7)</f>
        <v>19.60671990641039</v>
      </c>
      <c r="N42" s="86">
        <f>INDEX('1-②28年女'!$A$7:$L$281,MATCH('65歳女（推移）'!$A42,'1-②28年女'!$A$7:$A$281,0),COLUMN(N42)-7)</f>
        <v>19.333612112519749</v>
      </c>
      <c r="O42" s="86">
        <f>INDEX('1-②28年女'!$A$7:$L$281,MATCH('65歳女（推移）'!$A42,'1-②28年女'!$A$7:$A$281,0),COLUMN(O42)-7)</f>
        <v>19.879827700301032</v>
      </c>
      <c r="P42" s="87">
        <f t="shared" si="1"/>
        <v>8.4873360118937313E-2</v>
      </c>
      <c r="Q42" s="88"/>
      <c r="R42" s="85">
        <v>3.0020763757449074</v>
      </c>
      <c r="S42" s="86">
        <v>2.8299898534419823</v>
      </c>
      <c r="T42" s="86">
        <v>3.1741628980478325</v>
      </c>
      <c r="U42" s="85">
        <f>INDEX('1-②28年女'!$A$7:$L$281,MATCH('65歳女（推移）'!$A42,'1-②28年女'!$A$7:$A$281,0),COLUMN(U42)-11)</f>
        <v>3.1327947675093157</v>
      </c>
      <c r="V42" s="86">
        <f>INDEX('1-②28年女'!$A$7:$L$281,MATCH('65歳女（推移）'!$A42,'1-②28年女'!$A$7:$A$281,0),COLUMN(V42)-11)</f>
        <v>2.9641911766091744</v>
      </c>
      <c r="W42" s="86">
        <f>INDEX('1-②28年女'!$A$7:$L$281,MATCH('65歳女（推移）'!$A42,'1-②28年女'!$A$7:$A$281,0),COLUMN(W42)-11)</f>
        <v>3.3013983584094571</v>
      </c>
      <c r="X42" s="73">
        <f t="shared" si="2"/>
        <v>0.13071839176440836</v>
      </c>
      <c r="Y42" s="88"/>
    </row>
    <row r="43" spans="1:25" ht="18.75" customHeight="1" x14ac:dyDescent="0.4">
      <c r="A43" s="55" t="s">
        <v>108</v>
      </c>
      <c r="B43" s="85">
        <v>23.234977027070006</v>
      </c>
      <c r="C43" s="86">
        <v>22.892767421632016</v>
      </c>
      <c r="D43" s="86">
        <v>23.577186632507996</v>
      </c>
      <c r="E43" s="85">
        <f>INDEX('1-②28年女'!$A$7:$L$281,MATCH('65歳女（推移）'!$A43,'1-②28年女'!$A$7:$A$281,0),COLUMN(E43)-2)</f>
        <v>23.468069974605715</v>
      </c>
      <c r="F43" s="86">
        <f>INDEX('1-②28年女'!$A$7:$L$281,MATCH('65歳女（推移）'!$A43,'1-②28年女'!$A$7:$A$281,0),COLUMN(F43)-2)</f>
        <v>23.147908800388365</v>
      </c>
      <c r="G43" s="86">
        <f>INDEX('1-②28年女'!$A$7:$L$281,MATCH('65歳女（推移）'!$A43,'1-②28年女'!$A$7:$A$281,0),COLUMN(G43)-2)</f>
        <v>23.788231148823066</v>
      </c>
      <c r="H43" s="87">
        <f t="shared" si="0"/>
        <v>0.23309294753570953</v>
      </c>
      <c r="I43" s="88"/>
      <c r="J43" s="85">
        <v>19.651273465581475</v>
      </c>
      <c r="K43" s="86">
        <v>19.343574477358068</v>
      </c>
      <c r="L43" s="86">
        <v>19.958972453804883</v>
      </c>
      <c r="M43" s="85">
        <f>INDEX('1-②28年女'!$A$7:$L$281,MATCH('65歳女（推移）'!$A43,'1-②28年女'!$A$7:$A$281,0),COLUMN(M43)-7)</f>
        <v>20.219828647731926</v>
      </c>
      <c r="N43" s="86">
        <f>INDEX('1-②28年女'!$A$7:$L$281,MATCH('65歳女（推移）'!$A43,'1-②28年女'!$A$7:$A$281,0),COLUMN(N43)-7)</f>
        <v>19.92958321404118</v>
      </c>
      <c r="O43" s="86">
        <f>INDEX('1-②28年女'!$A$7:$L$281,MATCH('65歳女（推移）'!$A43,'1-②28年女'!$A$7:$A$281,0),COLUMN(O43)-7)</f>
        <v>20.510074081422673</v>
      </c>
      <c r="P43" s="87">
        <f t="shared" si="1"/>
        <v>0.56855518215045109</v>
      </c>
      <c r="Q43" s="88"/>
      <c r="R43" s="85">
        <v>3.5837035614885289</v>
      </c>
      <c r="S43" s="86">
        <v>3.3879162792731945</v>
      </c>
      <c r="T43" s="86">
        <v>3.7794908437038632</v>
      </c>
      <c r="U43" s="85">
        <f>INDEX('1-②28年女'!$A$7:$L$281,MATCH('65歳女（推移）'!$A43,'1-②28年女'!$A$7:$A$281,0),COLUMN(U43)-11)</f>
        <v>3.2482413268737846</v>
      </c>
      <c r="V43" s="86">
        <f>INDEX('1-②28年女'!$A$7:$L$281,MATCH('65歳女（推移）'!$A43,'1-②28年女'!$A$7:$A$281,0),COLUMN(V43)-11)</f>
        <v>3.0708787701099891</v>
      </c>
      <c r="W43" s="86">
        <f>INDEX('1-②28年女'!$A$7:$L$281,MATCH('65歳女（推移）'!$A43,'1-②28年女'!$A$7:$A$281,0),COLUMN(W43)-11)</f>
        <v>3.4256038836375802</v>
      </c>
      <c r="X43" s="73">
        <f t="shared" si="2"/>
        <v>-0.33546223461474423</v>
      </c>
      <c r="Y43" s="88"/>
    </row>
    <row r="44" spans="1:25" ht="18.75" customHeight="1" x14ac:dyDescent="0.4">
      <c r="A44" s="55" t="s">
        <v>109</v>
      </c>
      <c r="B44" s="85">
        <v>22.62901348691004</v>
      </c>
      <c r="C44" s="86">
        <v>21.993243415418871</v>
      </c>
      <c r="D44" s="86">
        <v>23.264783558401209</v>
      </c>
      <c r="E44" s="85">
        <f>INDEX('1-②28年女'!$A$7:$L$281,MATCH('65歳女（推移）'!$A44,'1-②28年女'!$A$7:$A$281,0),COLUMN(E44)-2)</f>
        <v>23.807611304062295</v>
      </c>
      <c r="F44" s="86">
        <f>INDEX('1-②28年女'!$A$7:$L$281,MATCH('65歳女（推移）'!$A44,'1-②28年女'!$A$7:$A$281,0),COLUMN(F44)-2)</f>
        <v>23.319280777151061</v>
      </c>
      <c r="G44" s="86">
        <f>INDEX('1-②28年女'!$A$7:$L$281,MATCH('65歳女（推移）'!$A44,'1-②28年女'!$A$7:$A$281,0),COLUMN(G44)-2)</f>
        <v>24.295941830973529</v>
      </c>
      <c r="H44" s="87">
        <f t="shared" si="0"/>
        <v>1.1785978171522551</v>
      </c>
      <c r="I44" s="88"/>
      <c r="J44" s="85">
        <v>19.975289791045697</v>
      </c>
      <c r="K44" s="86">
        <v>19.391167057272245</v>
      </c>
      <c r="L44" s="86">
        <v>20.559412524819148</v>
      </c>
      <c r="M44" s="85">
        <f>INDEX('1-②28年女'!$A$7:$L$281,MATCH('65歳女（推移）'!$A44,'1-②28年女'!$A$7:$A$281,0),COLUMN(M44)-7)</f>
        <v>21.027431411292589</v>
      </c>
      <c r="N44" s="86">
        <f>INDEX('1-②28年女'!$A$7:$L$281,MATCH('65歳女（推移）'!$A44,'1-②28年女'!$A$7:$A$281,0),COLUMN(N44)-7)</f>
        <v>20.543230159329333</v>
      </c>
      <c r="O44" s="86">
        <f>INDEX('1-②28年女'!$A$7:$L$281,MATCH('65歳女（推移）'!$A44,'1-②28年女'!$A$7:$A$281,0),COLUMN(O44)-7)</f>
        <v>21.511632663255845</v>
      </c>
      <c r="P44" s="87">
        <f t="shared" si="1"/>
        <v>1.0521416202468927</v>
      </c>
      <c r="Q44" s="88"/>
      <c r="R44" s="85">
        <v>2.6537236958643429</v>
      </c>
      <c r="S44" s="86">
        <v>2.3034541426720478</v>
      </c>
      <c r="T44" s="86">
        <v>3.0039932490566379</v>
      </c>
      <c r="U44" s="85">
        <f>INDEX('1-②28年女'!$A$7:$L$281,MATCH('65歳女（推移）'!$A44,'1-②28年女'!$A$7:$A$281,0),COLUMN(U44)-11)</f>
        <v>2.7801798927697052</v>
      </c>
      <c r="V44" s="86">
        <f>INDEX('1-②28年女'!$A$7:$L$281,MATCH('65歳女（推移）'!$A44,'1-②28年女'!$A$7:$A$281,0),COLUMN(V44)-11)</f>
        <v>2.4562509591881838</v>
      </c>
      <c r="W44" s="86">
        <f>INDEX('1-②28年女'!$A$7:$L$281,MATCH('65歳女（推移）'!$A44,'1-②28年女'!$A$7:$A$281,0),COLUMN(W44)-11)</f>
        <v>3.1041088263512266</v>
      </c>
      <c r="X44" s="73">
        <f t="shared" si="2"/>
        <v>0.12645619690536236</v>
      </c>
      <c r="Y44" s="88"/>
    </row>
    <row r="45" spans="1:25" ht="18.75" customHeight="1" x14ac:dyDescent="0.4">
      <c r="A45" s="55" t="s">
        <v>110</v>
      </c>
      <c r="B45" s="85">
        <v>23.798167038649126</v>
      </c>
      <c r="C45" s="86">
        <v>23.207170120272103</v>
      </c>
      <c r="D45" s="86">
        <v>24.389163957026149</v>
      </c>
      <c r="E45" s="85">
        <f>INDEX('1-②28年女'!$A$7:$L$281,MATCH('65歳女（推移）'!$A45,'1-②28年女'!$A$7:$A$281,0),COLUMN(E45)-2)</f>
        <v>23.86658807991963</v>
      </c>
      <c r="F45" s="86">
        <f>INDEX('1-②28年女'!$A$7:$L$281,MATCH('65歳女（推移）'!$A45,'1-②28年女'!$A$7:$A$281,0),COLUMN(F45)-2)</f>
        <v>23.387605911799728</v>
      </c>
      <c r="G45" s="86">
        <f>INDEX('1-②28年女'!$A$7:$L$281,MATCH('65歳女（推移）'!$A45,'1-②28年女'!$A$7:$A$281,0),COLUMN(G45)-2)</f>
        <v>24.345570248039532</v>
      </c>
      <c r="H45" s="87">
        <f t="shared" si="0"/>
        <v>6.842104127050419E-2</v>
      </c>
      <c r="I45" s="88"/>
      <c r="J45" s="85">
        <v>21.075276235913854</v>
      </c>
      <c r="K45" s="86">
        <v>20.522019936410754</v>
      </c>
      <c r="L45" s="86">
        <v>21.628532535416955</v>
      </c>
      <c r="M45" s="85">
        <f>INDEX('1-②28年女'!$A$7:$L$281,MATCH('65歳女（推移）'!$A45,'1-②28年女'!$A$7:$A$281,0),COLUMN(M45)-7)</f>
        <v>21.075930004022194</v>
      </c>
      <c r="N45" s="86">
        <f>INDEX('1-②28年女'!$A$7:$L$281,MATCH('65歳女（推移）'!$A45,'1-②28年女'!$A$7:$A$281,0),COLUMN(N45)-7)</f>
        <v>20.618099305123501</v>
      </c>
      <c r="O45" s="86">
        <f>INDEX('1-②28年女'!$A$7:$L$281,MATCH('65歳女（推移）'!$A45,'1-②28年女'!$A$7:$A$281,0),COLUMN(O45)-7)</f>
        <v>21.533760702920887</v>
      </c>
      <c r="P45" s="87">
        <f t="shared" si="1"/>
        <v>6.5376810833939203E-4</v>
      </c>
      <c r="Q45" s="88"/>
      <c r="R45" s="85">
        <v>2.722890802735273</v>
      </c>
      <c r="S45" s="86">
        <v>2.4097982093171284</v>
      </c>
      <c r="T45" s="86">
        <v>3.0359833961534175</v>
      </c>
      <c r="U45" s="85">
        <f>INDEX('1-②28年女'!$A$7:$L$281,MATCH('65歳女（推移）'!$A45,'1-②28年女'!$A$7:$A$281,0),COLUMN(U45)-11)</f>
        <v>2.7906580758974386</v>
      </c>
      <c r="V45" s="86">
        <f>INDEX('1-②28年女'!$A$7:$L$281,MATCH('65歳女（推移）'!$A45,'1-②28年女'!$A$7:$A$281,0),COLUMN(V45)-11)</f>
        <v>2.5050296786132638</v>
      </c>
      <c r="W45" s="86">
        <f>INDEX('1-②28年女'!$A$7:$L$281,MATCH('65歳女（推移）'!$A45,'1-②28年女'!$A$7:$A$281,0),COLUMN(W45)-11)</f>
        <v>3.0762864731816135</v>
      </c>
      <c r="X45" s="73">
        <f t="shared" si="2"/>
        <v>6.7767273162165687E-2</v>
      </c>
      <c r="Y45" s="88"/>
    </row>
    <row r="46" spans="1:25" ht="18.75" customHeight="1" x14ac:dyDescent="0.4">
      <c r="A46" s="55" t="s">
        <v>111</v>
      </c>
      <c r="B46" s="85">
        <v>22.70278814274366</v>
      </c>
      <c r="C46" s="86">
        <v>21.787993261124058</v>
      </c>
      <c r="D46" s="86">
        <v>23.617583024363263</v>
      </c>
      <c r="E46" s="85">
        <f>INDEX('1-②28年女'!$A$7:$L$281,MATCH('65歳女（推移）'!$A46,'1-②28年女'!$A$7:$A$281,0),COLUMN(E46)-2)</f>
        <v>23.526021673503752</v>
      </c>
      <c r="F46" s="86">
        <f>INDEX('1-②28年女'!$A$7:$L$281,MATCH('65歳女（推移）'!$A46,'1-②28年女'!$A$7:$A$281,0),COLUMN(F46)-2)</f>
        <v>22.650738887853027</v>
      </c>
      <c r="G46" s="86">
        <f>INDEX('1-②28年女'!$A$7:$L$281,MATCH('65歳女（推移）'!$A46,'1-②28年女'!$A$7:$A$281,0),COLUMN(G46)-2)</f>
        <v>24.401304459154478</v>
      </c>
      <c r="H46" s="87">
        <f t="shared" si="0"/>
        <v>0.82323353076009198</v>
      </c>
      <c r="I46" s="88"/>
      <c r="J46" s="85">
        <v>20.253524433119921</v>
      </c>
      <c r="K46" s="86">
        <v>19.387472110528282</v>
      </c>
      <c r="L46" s="86">
        <v>21.119576755711559</v>
      </c>
      <c r="M46" s="85">
        <f>INDEX('1-②28年女'!$A$7:$L$281,MATCH('65歳女（推移）'!$A46,'1-②28年女'!$A$7:$A$281,0),COLUMN(M46)-7)</f>
        <v>20.668983678059913</v>
      </c>
      <c r="N46" s="86">
        <f>INDEX('1-②28年女'!$A$7:$L$281,MATCH('65歳女（推移）'!$A46,'1-②28年女'!$A$7:$A$281,0),COLUMN(N46)-7)</f>
        <v>19.852257861900718</v>
      </c>
      <c r="O46" s="86">
        <f>INDEX('1-②28年女'!$A$7:$L$281,MATCH('65歳女（推移）'!$A46,'1-②28年女'!$A$7:$A$281,0),COLUMN(O46)-7)</f>
        <v>21.485709494219108</v>
      </c>
      <c r="P46" s="87">
        <f t="shared" si="1"/>
        <v>0.41545924493999209</v>
      </c>
      <c r="Q46" s="88"/>
      <c r="R46" s="85">
        <v>2.4492637096237404</v>
      </c>
      <c r="S46" s="86">
        <v>1.9865923454838295</v>
      </c>
      <c r="T46" s="86">
        <v>2.9119350737636513</v>
      </c>
      <c r="U46" s="85">
        <f>INDEX('1-②28年女'!$A$7:$L$281,MATCH('65歳女（推移）'!$A46,'1-②28年女'!$A$7:$A$281,0),COLUMN(U46)-11)</f>
        <v>2.8570379954438381</v>
      </c>
      <c r="V46" s="86">
        <f>INDEX('1-②28年女'!$A$7:$L$281,MATCH('65歳女（推移）'!$A46,'1-②28年女'!$A$7:$A$281,0),COLUMN(V46)-11)</f>
        <v>2.3856801300295754</v>
      </c>
      <c r="W46" s="86">
        <f>INDEX('1-②28年女'!$A$7:$L$281,MATCH('65歳女（推移）'!$A46,'1-②28年女'!$A$7:$A$281,0),COLUMN(W46)-11)</f>
        <v>3.3283958608581008</v>
      </c>
      <c r="X46" s="73">
        <f t="shared" si="2"/>
        <v>0.40777428582009767</v>
      </c>
      <c r="Y46" s="88"/>
    </row>
    <row r="47" spans="1:25" ht="18.75" customHeight="1" x14ac:dyDescent="0.4">
      <c r="A47" s="55" t="s">
        <v>112</v>
      </c>
      <c r="B47" s="85">
        <v>23.410466715841746</v>
      </c>
      <c r="C47" s="86">
        <v>22.885644237906771</v>
      </c>
      <c r="D47" s="86">
        <v>23.935289193776722</v>
      </c>
      <c r="E47" s="85">
        <f>INDEX('1-②28年女'!$A$7:$L$281,MATCH('65歳女（推移）'!$A47,'1-②28年女'!$A$7:$A$281,0),COLUMN(E47)-2)</f>
        <v>24.451155834822462</v>
      </c>
      <c r="F47" s="86">
        <f>INDEX('1-②28年女'!$A$7:$L$281,MATCH('65歳女（推移）'!$A47,'1-②28年女'!$A$7:$A$281,0),COLUMN(F47)-2)</f>
        <v>23.920824029957682</v>
      </c>
      <c r="G47" s="86">
        <f>INDEX('1-②28年女'!$A$7:$L$281,MATCH('65歳女（推移）'!$A47,'1-②28年女'!$A$7:$A$281,0),COLUMN(G47)-2)</f>
        <v>24.981487639687241</v>
      </c>
      <c r="H47" s="87">
        <f t="shared" si="0"/>
        <v>1.0406891189807155</v>
      </c>
      <c r="I47" s="88"/>
      <c r="J47" s="85">
        <v>21.193902243614815</v>
      </c>
      <c r="K47" s="86">
        <v>20.695339800895745</v>
      </c>
      <c r="L47" s="86">
        <v>21.692464686333885</v>
      </c>
      <c r="M47" s="85">
        <f>INDEX('1-②28年女'!$A$7:$L$281,MATCH('65歳女（推移）'!$A47,'1-②28年女'!$A$7:$A$281,0),COLUMN(M47)-7)</f>
        <v>21.806813308244525</v>
      </c>
      <c r="N47" s="86">
        <f>INDEX('1-②28年女'!$A$7:$L$281,MATCH('65歳女（推移）'!$A47,'1-②28年女'!$A$7:$A$281,0),COLUMN(N47)-7)</f>
        <v>21.306284371080263</v>
      </c>
      <c r="O47" s="86">
        <f>INDEX('1-②28年女'!$A$7:$L$281,MATCH('65歳女（推移）'!$A47,'1-②28年女'!$A$7:$A$281,0),COLUMN(O47)-7)</f>
        <v>22.307342245408787</v>
      </c>
      <c r="P47" s="87">
        <f t="shared" si="1"/>
        <v>0.61291106462971001</v>
      </c>
      <c r="Q47" s="88"/>
      <c r="R47" s="85">
        <v>2.21656447222693</v>
      </c>
      <c r="S47" s="86">
        <v>1.9625588132415615</v>
      </c>
      <c r="T47" s="86">
        <v>2.4705701312122987</v>
      </c>
      <c r="U47" s="85">
        <f>INDEX('1-②28年女'!$A$7:$L$281,MATCH('65歳女（推移）'!$A47,'1-②28年女'!$A$7:$A$281,0),COLUMN(U47)-11)</f>
        <v>2.6443425265779381</v>
      </c>
      <c r="V47" s="86">
        <f>INDEX('1-②28年女'!$A$7:$L$281,MATCH('65歳女（推移）'!$A47,'1-②28年女'!$A$7:$A$281,0),COLUMN(V47)-11)</f>
        <v>2.3697577727703405</v>
      </c>
      <c r="W47" s="86">
        <f>INDEX('1-②28年女'!$A$7:$L$281,MATCH('65歳女（推移）'!$A47,'1-②28年女'!$A$7:$A$281,0),COLUMN(W47)-11)</f>
        <v>2.9189272803855357</v>
      </c>
      <c r="X47" s="73">
        <f t="shared" si="2"/>
        <v>0.42777805435100813</v>
      </c>
      <c r="Y47" s="88"/>
    </row>
    <row r="48" spans="1:25" ht="18.75" customHeight="1" x14ac:dyDescent="0.4">
      <c r="A48" s="55" t="s">
        <v>113</v>
      </c>
      <c r="B48" s="85">
        <v>22.719847831407456</v>
      </c>
      <c r="C48" s="86">
        <v>22.136667939522919</v>
      </c>
      <c r="D48" s="86">
        <v>23.303027723291994</v>
      </c>
      <c r="E48" s="85">
        <f>INDEX('1-②28年女'!$A$7:$L$281,MATCH('65歳女（推移）'!$A48,'1-②28年女'!$A$7:$A$281,0),COLUMN(E48)-2)</f>
        <v>24.099455922819715</v>
      </c>
      <c r="F48" s="86">
        <f>INDEX('1-②28年女'!$A$7:$L$281,MATCH('65歳女（推移）'!$A48,'1-②28年女'!$A$7:$A$281,0),COLUMN(F48)-2)</f>
        <v>23.534559624542108</v>
      </c>
      <c r="G48" s="86">
        <f>INDEX('1-②28年女'!$A$7:$L$281,MATCH('65歳女（推移）'!$A48,'1-②28年女'!$A$7:$A$281,0),COLUMN(G48)-2)</f>
        <v>24.664352221097321</v>
      </c>
      <c r="H48" s="87">
        <f t="shared" si="0"/>
        <v>1.3796080914122584</v>
      </c>
      <c r="I48" s="88"/>
      <c r="J48" s="85">
        <v>20.335779490667992</v>
      </c>
      <c r="K48" s="86">
        <v>19.791128165774605</v>
      </c>
      <c r="L48" s="86">
        <v>20.880430815561379</v>
      </c>
      <c r="M48" s="85">
        <f>INDEX('1-②28年女'!$A$7:$L$281,MATCH('65歳女（推移）'!$A48,'1-②28年女'!$A$7:$A$281,0),COLUMN(M48)-7)</f>
        <v>21.069258895440903</v>
      </c>
      <c r="N48" s="86">
        <f>INDEX('1-②28年女'!$A$7:$L$281,MATCH('65歳女（推移）'!$A48,'1-②28年女'!$A$7:$A$281,0),COLUMN(N48)-7)</f>
        <v>20.542544019419363</v>
      </c>
      <c r="O48" s="86">
        <f>INDEX('1-②28年女'!$A$7:$L$281,MATCH('65歳女（推移）'!$A48,'1-②28年女'!$A$7:$A$281,0),COLUMN(O48)-7)</f>
        <v>21.595973771462443</v>
      </c>
      <c r="P48" s="87">
        <f t="shared" si="1"/>
        <v>0.73347940477291118</v>
      </c>
      <c r="Q48" s="88"/>
      <c r="R48" s="85">
        <v>2.3840683407394665</v>
      </c>
      <c r="S48" s="86">
        <v>2.0996595445387634</v>
      </c>
      <c r="T48" s="86">
        <v>2.6684771369401696</v>
      </c>
      <c r="U48" s="85">
        <f>INDEX('1-②28年女'!$A$7:$L$281,MATCH('65歳女（推移）'!$A48,'1-②28年女'!$A$7:$A$281,0),COLUMN(U48)-11)</f>
        <v>3.0301970273788097</v>
      </c>
      <c r="V48" s="86">
        <f>INDEX('1-②28年女'!$A$7:$L$281,MATCH('65歳女（推移）'!$A48,'1-②28年女'!$A$7:$A$281,0),COLUMN(V48)-11)</f>
        <v>2.7094316253306365</v>
      </c>
      <c r="W48" s="86">
        <f>INDEX('1-②28年女'!$A$7:$L$281,MATCH('65歳女（推移）'!$A48,'1-②28年女'!$A$7:$A$281,0),COLUMN(W48)-11)</f>
        <v>3.3509624294269829</v>
      </c>
      <c r="X48" s="73">
        <f t="shared" si="2"/>
        <v>0.6461286866393432</v>
      </c>
      <c r="Y48" s="88"/>
    </row>
    <row r="49" spans="1:25" ht="18.75" customHeight="1" x14ac:dyDescent="0.4">
      <c r="A49" s="55" t="s">
        <v>145</v>
      </c>
      <c r="B49" s="85">
        <v>22.95083164308377</v>
      </c>
      <c r="C49" s="86">
        <v>22.5908080736613</v>
      </c>
      <c r="D49" s="86">
        <v>23.31085521250624</v>
      </c>
      <c r="E49" s="85">
        <f>INDEX('1-②28年女'!$A$7:$L$281,MATCH('65歳女（推移）'!$A49,'1-②28年女'!$A$7:$A$281,0),COLUMN(E49)-2)</f>
        <v>23.99656597847034</v>
      </c>
      <c r="F49" s="86">
        <f>INDEX('1-②28年女'!$A$7:$L$281,MATCH('65歳女（推移）'!$A49,'1-②28年女'!$A$7:$A$281,0),COLUMN(F49)-2)</f>
        <v>23.665856637665168</v>
      </c>
      <c r="G49" s="86">
        <f>INDEX('1-②28年女'!$A$7:$L$281,MATCH('65歳女（推移）'!$A49,'1-②28年女'!$A$7:$A$281,0),COLUMN(G49)-2)</f>
        <v>24.327275319275511</v>
      </c>
      <c r="H49" s="87">
        <f t="shared" si="0"/>
        <v>1.0457343353865696</v>
      </c>
      <c r="I49" s="88"/>
      <c r="J49" s="85">
        <v>19.487338067571173</v>
      </c>
      <c r="K49" s="86">
        <v>19.156899438512603</v>
      </c>
      <c r="L49" s="86">
        <v>19.817776696629743</v>
      </c>
      <c r="M49" s="85">
        <f>INDEX('1-②28年女'!$A$7:$L$281,MATCH('65歳女（推移）'!$A49,'1-②28年女'!$A$7:$A$281,0),COLUMN(M49)-7)</f>
        <v>20.633161477144345</v>
      </c>
      <c r="N49" s="86">
        <f>INDEX('1-②28年女'!$A$7:$L$281,MATCH('65歳女（推移）'!$A49,'1-②28年女'!$A$7:$A$281,0),COLUMN(N49)-7)</f>
        <v>20.322889475779764</v>
      </c>
      <c r="O49" s="86">
        <f>INDEX('1-②28年女'!$A$7:$L$281,MATCH('65歳女（推移）'!$A49,'1-②28年女'!$A$7:$A$281,0),COLUMN(O49)-7)</f>
        <v>20.943433478508926</v>
      </c>
      <c r="P49" s="87">
        <f t="shared" si="1"/>
        <v>1.1458234095731719</v>
      </c>
      <c r="Q49" s="88"/>
      <c r="R49" s="85">
        <v>3.4634935755126004</v>
      </c>
      <c r="S49" s="86">
        <v>3.2442548220912899</v>
      </c>
      <c r="T49" s="86">
        <v>3.6827323289339109</v>
      </c>
      <c r="U49" s="85">
        <f>INDEX('1-②28年女'!$A$7:$L$281,MATCH('65歳女（推移）'!$A49,'1-②28年女'!$A$7:$A$281,0),COLUMN(U49)-11)</f>
        <v>3.3634045013259968</v>
      </c>
      <c r="V49" s="86">
        <f>INDEX('1-②28年女'!$A$7:$L$281,MATCH('65歳女（推移）'!$A49,'1-②28年女'!$A$7:$A$281,0),COLUMN(V49)-11)</f>
        <v>3.1553174000975757</v>
      </c>
      <c r="W49" s="86">
        <f>INDEX('1-②28年女'!$A$7:$L$281,MATCH('65歳女（推移）'!$A49,'1-②28年女'!$A$7:$A$281,0),COLUMN(W49)-11)</f>
        <v>3.5714916025544179</v>
      </c>
      <c r="X49" s="73">
        <f t="shared" si="2"/>
        <v>-0.10008907418660362</v>
      </c>
      <c r="Y49" s="88"/>
    </row>
    <row r="50" spans="1:25" ht="18.75" customHeight="1" x14ac:dyDescent="0.4">
      <c r="A50" s="55" t="s">
        <v>114</v>
      </c>
      <c r="B50" s="85">
        <v>23.280379790846268</v>
      </c>
      <c r="C50" s="86">
        <v>22.73854707101923</v>
      </c>
      <c r="D50" s="86">
        <v>23.822212510673307</v>
      </c>
      <c r="E50" s="85">
        <f>INDEX('1-②28年女'!$A$7:$L$281,MATCH('65歳女（推移）'!$A50,'1-②28年女'!$A$7:$A$281,0),COLUMN(E50)-2)</f>
        <v>22.75942855622726</v>
      </c>
      <c r="F50" s="86">
        <f>INDEX('1-②28年女'!$A$7:$L$281,MATCH('65歳女（推移）'!$A50,'1-②28年女'!$A$7:$A$281,0),COLUMN(F50)-2)</f>
        <v>22.227762868868794</v>
      </c>
      <c r="G50" s="86">
        <f>INDEX('1-②28年女'!$A$7:$L$281,MATCH('65歳女（推移）'!$A50,'1-②28年女'!$A$7:$A$281,0),COLUMN(G50)-2)</f>
        <v>23.291094243585725</v>
      </c>
      <c r="H50" s="87">
        <f t="shared" si="0"/>
        <v>-0.52095123461900883</v>
      </c>
      <c r="I50" s="88"/>
      <c r="J50" s="85">
        <v>19.833749829779087</v>
      </c>
      <c r="K50" s="86">
        <v>19.346414467736885</v>
      </c>
      <c r="L50" s="86">
        <v>20.32108519182129</v>
      </c>
      <c r="M50" s="85">
        <f>INDEX('1-②28年女'!$A$7:$L$281,MATCH('65歳女（推移）'!$A50,'1-②28年女'!$A$7:$A$281,0),COLUMN(M50)-7)</f>
        <v>19.590307951690846</v>
      </c>
      <c r="N50" s="86">
        <f>INDEX('1-②28年女'!$A$7:$L$281,MATCH('65歳女（推移）'!$A50,'1-②28年女'!$A$7:$A$281,0),COLUMN(N50)-7)</f>
        <v>19.116491744661335</v>
      </c>
      <c r="O50" s="86">
        <f>INDEX('1-②28年女'!$A$7:$L$281,MATCH('65歳女（推移）'!$A50,'1-②28年女'!$A$7:$A$281,0),COLUMN(O50)-7)</f>
        <v>20.064124158720357</v>
      </c>
      <c r="P50" s="87">
        <f t="shared" si="1"/>
        <v>-0.24344187808824103</v>
      </c>
      <c r="Q50" s="88"/>
      <c r="R50" s="85">
        <v>3.4466299610671784</v>
      </c>
      <c r="S50" s="86">
        <v>3.1326980082761291</v>
      </c>
      <c r="T50" s="86">
        <v>3.7605619138582278</v>
      </c>
      <c r="U50" s="85">
        <f>INDEX('1-②28年女'!$A$7:$L$281,MATCH('65歳女（推移）'!$A50,'1-②28年女'!$A$7:$A$281,0),COLUMN(U50)-11)</f>
        <v>3.1691206045364106</v>
      </c>
      <c r="V50" s="86">
        <f>INDEX('1-②28年女'!$A$7:$L$281,MATCH('65歳女（推移）'!$A50,'1-②28年女'!$A$7:$A$281,0),COLUMN(V50)-11)</f>
        <v>2.8900747246548302</v>
      </c>
      <c r="W50" s="86">
        <f>INDEX('1-②28年女'!$A$7:$L$281,MATCH('65歳女（推移）'!$A50,'1-②28年女'!$A$7:$A$281,0),COLUMN(W50)-11)</f>
        <v>3.4481664844179911</v>
      </c>
      <c r="X50" s="73">
        <f t="shared" si="2"/>
        <v>-0.2775093565307678</v>
      </c>
      <c r="Y50" s="88"/>
    </row>
    <row r="51" spans="1:25" ht="18.75" customHeight="1" x14ac:dyDescent="0.4">
      <c r="A51" s="55" t="s">
        <v>115</v>
      </c>
      <c r="B51" s="85">
        <v>22.630945574384924</v>
      </c>
      <c r="C51" s="86">
        <v>21.825749262215147</v>
      </c>
      <c r="D51" s="86">
        <v>23.436141886554701</v>
      </c>
      <c r="E51" s="85">
        <f>INDEX('1-②28年女'!$A$7:$L$281,MATCH('65歳女（推移）'!$A51,'1-②28年女'!$A$7:$A$281,0),COLUMN(E51)-2)</f>
        <v>23.644215747410733</v>
      </c>
      <c r="F51" s="86">
        <f>INDEX('1-②28年女'!$A$7:$L$281,MATCH('65歳女（推移）'!$A51,'1-②28年女'!$A$7:$A$281,0),COLUMN(F51)-2)</f>
        <v>22.777957006314011</v>
      </c>
      <c r="G51" s="86">
        <f>INDEX('1-②28年女'!$A$7:$L$281,MATCH('65歳女（推移）'!$A51,'1-②28年女'!$A$7:$A$281,0),COLUMN(G51)-2)</f>
        <v>24.510474488507455</v>
      </c>
      <c r="H51" s="87">
        <f t="shared" si="0"/>
        <v>1.0132701730258091</v>
      </c>
      <c r="I51" s="88"/>
      <c r="J51" s="85">
        <v>19.943954360868215</v>
      </c>
      <c r="K51" s="86">
        <v>19.190475385260836</v>
      </c>
      <c r="L51" s="86">
        <v>20.697433336475594</v>
      </c>
      <c r="M51" s="85">
        <f>INDEX('1-②28年女'!$A$7:$L$281,MATCH('65歳女（推移）'!$A51,'1-②28年女'!$A$7:$A$281,0),COLUMN(M51)-7)</f>
        <v>20.637055251673011</v>
      </c>
      <c r="N51" s="86">
        <f>INDEX('1-②28年女'!$A$7:$L$281,MATCH('65歳女（推移）'!$A51,'1-②28年女'!$A$7:$A$281,0),COLUMN(N51)-7)</f>
        <v>19.853840112593875</v>
      </c>
      <c r="O51" s="86">
        <f>INDEX('1-②28年女'!$A$7:$L$281,MATCH('65歳女（推移）'!$A51,'1-②28年女'!$A$7:$A$281,0),COLUMN(O51)-7)</f>
        <v>21.420270390752147</v>
      </c>
      <c r="P51" s="87">
        <f t="shared" si="1"/>
        <v>0.69310089080479642</v>
      </c>
      <c r="Q51" s="88"/>
      <c r="R51" s="85">
        <v>2.686991213516706</v>
      </c>
      <c r="S51" s="86">
        <v>2.2701131144903415</v>
      </c>
      <c r="T51" s="86">
        <v>3.1038693125430705</v>
      </c>
      <c r="U51" s="85">
        <f>INDEX('1-②28年女'!$A$7:$L$281,MATCH('65歳女（推移）'!$A51,'1-②28年女'!$A$7:$A$281,0),COLUMN(U51)-11)</f>
        <v>3.0071604957377223</v>
      </c>
      <c r="V51" s="86">
        <f>INDEX('1-②28年女'!$A$7:$L$281,MATCH('65歳女（推移）'!$A51,'1-②28年女'!$A$7:$A$281,0),COLUMN(V51)-11)</f>
        <v>2.5703710172995096</v>
      </c>
      <c r="W51" s="86">
        <f>INDEX('1-②28年女'!$A$7:$L$281,MATCH('65歳女（推移）'!$A51,'1-②28年女'!$A$7:$A$281,0),COLUMN(W51)-11)</f>
        <v>3.443949974175935</v>
      </c>
      <c r="X51" s="73">
        <f t="shared" si="2"/>
        <v>0.32016928222101626</v>
      </c>
      <c r="Y51" s="88"/>
    </row>
    <row r="52" spans="1:25" ht="18.75" customHeight="1" x14ac:dyDescent="0.4">
      <c r="A52" s="55" t="s">
        <v>116</v>
      </c>
      <c r="B52" s="85">
        <v>22.996496894284157</v>
      </c>
      <c r="C52" s="86">
        <v>22.561787007100101</v>
      </c>
      <c r="D52" s="86">
        <v>23.431206781468212</v>
      </c>
      <c r="E52" s="85">
        <f>INDEX('1-②28年女'!$A$7:$L$281,MATCH('65歳女（推移）'!$A52,'1-②28年女'!$A$7:$A$281,0),COLUMN(E52)-2)</f>
        <v>23.915706880419407</v>
      </c>
      <c r="F52" s="86">
        <f>INDEX('1-②28年女'!$A$7:$L$281,MATCH('65歳女（推移）'!$A52,'1-②28年女'!$A$7:$A$281,0),COLUMN(F52)-2)</f>
        <v>23.454620841197439</v>
      </c>
      <c r="G52" s="86">
        <f>INDEX('1-②28年女'!$A$7:$L$281,MATCH('65歳女（推移）'!$A52,'1-②28年女'!$A$7:$A$281,0),COLUMN(G52)-2)</f>
        <v>24.376792919641375</v>
      </c>
      <c r="H52" s="87">
        <f t="shared" si="0"/>
        <v>0.91920998613525029</v>
      </c>
      <c r="I52" s="88"/>
      <c r="J52" s="85">
        <v>20.155965996375905</v>
      </c>
      <c r="K52" s="86">
        <v>19.749531045836473</v>
      </c>
      <c r="L52" s="86">
        <v>20.562400946915336</v>
      </c>
      <c r="M52" s="85">
        <f>INDEX('1-②28年女'!$A$7:$L$281,MATCH('65歳女（推移）'!$A52,'1-②28年女'!$A$7:$A$281,0),COLUMN(M52)-7)</f>
        <v>20.968073694504994</v>
      </c>
      <c r="N52" s="86">
        <f>INDEX('1-②28年女'!$A$7:$L$281,MATCH('65歳女（推移）'!$A52,'1-②28年女'!$A$7:$A$281,0),COLUMN(N52)-7)</f>
        <v>20.545027596623875</v>
      </c>
      <c r="O52" s="86">
        <f>INDEX('1-②28年女'!$A$7:$L$281,MATCH('65歳女（推移）'!$A52,'1-②28年女'!$A$7:$A$281,0),COLUMN(O52)-7)</f>
        <v>21.391119792386114</v>
      </c>
      <c r="P52" s="87">
        <f t="shared" si="1"/>
        <v>0.81210769812908978</v>
      </c>
      <c r="Q52" s="88"/>
      <c r="R52" s="85">
        <v>2.8405308979082542</v>
      </c>
      <c r="S52" s="86">
        <v>2.6042294297869546</v>
      </c>
      <c r="T52" s="86">
        <v>3.0768323660295538</v>
      </c>
      <c r="U52" s="85">
        <f>INDEX('1-②28年女'!$A$7:$L$281,MATCH('65歳女（推移）'!$A52,'1-②28年女'!$A$7:$A$281,0),COLUMN(U52)-11)</f>
        <v>2.9476331859144103</v>
      </c>
      <c r="V52" s="86">
        <f>INDEX('1-②28年女'!$A$7:$L$281,MATCH('65歳女（推移）'!$A52,'1-②28年女'!$A$7:$A$281,0),COLUMN(V52)-11)</f>
        <v>2.7079394230361311</v>
      </c>
      <c r="W52" s="86">
        <f>INDEX('1-②28年女'!$A$7:$L$281,MATCH('65歳女（推移）'!$A52,'1-②28年女'!$A$7:$A$281,0),COLUMN(W52)-11)</f>
        <v>3.1873269487926894</v>
      </c>
      <c r="X52" s="73">
        <f t="shared" si="2"/>
        <v>0.10710228800615607</v>
      </c>
      <c r="Y52" s="88"/>
    </row>
    <row r="53" spans="1:25" ht="18.75" customHeight="1" x14ac:dyDescent="0.4">
      <c r="A53" s="55" t="s">
        <v>117</v>
      </c>
      <c r="B53" s="85">
        <v>23.032308121131667</v>
      </c>
      <c r="C53" s="86">
        <v>22.402714665114551</v>
      </c>
      <c r="D53" s="86">
        <v>23.661901577148782</v>
      </c>
      <c r="E53" s="85">
        <f>INDEX('1-②28年女'!$A$7:$L$281,MATCH('65歳女（推移）'!$A53,'1-②28年女'!$A$7:$A$281,0),COLUMN(E53)-2)</f>
        <v>23.498581396773009</v>
      </c>
      <c r="F53" s="86">
        <f>INDEX('1-②28年女'!$A$7:$L$281,MATCH('65歳女（推移）'!$A53,'1-②28年女'!$A$7:$A$281,0),COLUMN(F53)-2)</f>
        <v>22.916898563781512</v>
      </c>
      <c r="G53" s="86">
        <f>INDEX('1-②28年女'!$A$7:$L$281,MATCH('65歳女（推移）'!$A53,'1-②28年女'!$A$7:$A$281,0),COLUMN(G53)-2)</f>
        <v>24.080264229764506</v>
      </c>
      <c r="H53" s="87">
        <f t="shared" si="0"/>
        <v>0.46627327564134191</v>
      </c>
      <c r="I53" s="88"/>
      <c r="J53" s="85">
        <v>20.41150820753349</v>
      </c>
      <c r="K53" s="86">
        <v>19.82055399356404</v>
      </c>
      <c r="L53" s="86">
        <v>21.002462421502941</v>
      </c>
      <c r="M53" s="85">
        <f>INDEX('1-②28年女'!$A$7:$L$281,MATCH('65歳女（推移）'!$A53,'1-②28年女'!$A$7:$A$281,0),COLUMN(M53)-7)</f>
        <v>20.74284493143092</v>
      </c>
      <c r="N53" s="86">
        <f>INDEX('1-②28年女'!$A$7:$L$281,MATCH('65歳女（推移）'!$A53,'1-②28年女'!$A$7:$A$281,0),COLUMN(N53)-7)</f>
        <v>20.196392792463435</v>
      </c>
      <c r="O53" s="86">
        <f>INDEX('1-②28年女'!$A$7:$L$281,MATCH('65歳女（推移）'!$A53,'1-②28年女'!$A$7:$A$281,0),COLUMN(O53)-7)</f>
        <v>21.289297070398405</v>
      </c>
      <c r="P53" s="87">
        <f t="shared" si="1"/>
        <v>0.33133672389742941</v>
      </c>
      <c r="Q53" s="88"/>
      <c r="R53" s="85">
        <v>2.6207999135981792</v>
      </c>
      <c r="S53" s="86">
        <v>2.2820057019383611</v>
      </c>
      <c r="T53" s="86">
        <v>2.9595941252579974</v>
      </c>
      <c r="U53" s="85">
        <f>INDEX('1-②28年女'!$A$7:$L$281,MATCH('65歳女（推移）'!$A53,'1-②28年女'!$A$7:$A$281,0),COLUMN(U53)-11)</f>
        <v>2.7557364653420882</v>
      </c>
      <c r="V53" s="86">
        <f>INDEX('1-②28年女'!$A$7:$L$281,MATCH('65歳女（推移）'!$A53,'1-②28年女'!$A$7:$A$281,0),COLUMN(V53)-11)</f>
        <v>2.4324112261471051</v>
      </c>
      <c r="W53" s="86">
        <f>INDEX('1-②28年女'!$A$7:$L$281,MATCH('65歳女（推移）'!$A53,'1-②28年女'!$A$7:$A$281,0),COLUMN(W53)-11)</f>
        <v>3.0790617045370712</v>
      </c>
      <c r="X53" s="73">
        <f t="shared" si="2"/>
        <v>0.13493655174390895</v>
      </c>
      <c r="Y53" s="88"/>
    </row>
    <row r="54" spans="1:25" ht="18.75" customHeight="1" x14ac:dyDescent="0.4">
      <c r="A54" s="55" t="s">
        <v>118</v>
      </c>
      <c r="B54" s="85">
        <v>24.044872511121483</v>
      </c>
      <c r="C54" s="86">
        <v>23.153363181310453</v>
      </c>
      <c r="D54" s="86">
        <v>24.936381840932512</v>
      </c>
      <c r="E54" s="85">
        <f>INDEX('1-②28年女'!$A$7:$L$281,MATCH('65歳女（推移）'!$A54,'1-②28年女'!$A$7:$A$281,0),COLUMN(E54)-2)</f>
        <v>24.668354041212122</v>
      </c>
      <c r="F54" s="86">
        <f>INDEX('1-②28年女'!$A$7:$L$281,MATCH('65歳女（推移）'!$A54,'1-②28年女'!$A$7:$A$281,0),COLUMN(F54)-2)</f>
        <v>23.82477010795715</v>
      </c>
      <c r="G54" s="86">
        <f>INDEX('1-②28年女'!$A$7:$L$281,MATCH('65歳女（推移）'!$A54,'1-②28年女'!$A$7:$A$281,0),COLUMN(G54)-2)</f>
        <v>25.511937974467095</v>
      </c>
      <c r="H54" s="87">
        <f t="shared" si="0"/>
        <v>0.62348153009063978</v>
      </c>
      <c r="I54" s="88"/>
      <c r="J54" s="85">
        <v>21.039778365924381</v>
      </c>
      <c r="K54" s="86">
        <v>20.209712896708307</v>
      </c>
      <c r="L54" s="86">
        <v>21.869843835140454</v>
      </c>
      <c r="M54" s="85">
        <f>INDEX('1-②28年女'!$A$7:$L$281,MATCH('65歳女（推移）'!$A54,'1-②28年女'!$A$7:$A$281,0),COLUMN(M54)-7)</f>
        <v>21.57592239828497</v>
      </c>
      <c r="N54" s="86">
        <f>INDEX('1-②28年女'!$A$7:$L$281,MATCH('65歳女（推移）'!$A54,'1-②28年女'!$A$7:$A$281,0),COLUMN(N54)-7)</f>
        <v>20.796429318151322</v>
      </c>
      <c r="O54" s="86">
        <f>INDEX('1-②28年女'!$A$7:$L$281,MATCH('65歳女（推移）'!$A54,'1-②28年女'!$A$7:$A$281,0),COLUMN(O54)-7)</f>
        <v>22.355415478418617</v>
      </c>
      <c r="P54" s="87">
        <f t="shared" si="1"/>
        <v>0.53614403236058905</v>
      </c>
      <c r="Q54" s="88"/>
      <c r="R54" s="85">
        <v>3.0050941451970976</v>
      </c>
      <c r="S54" s="86">
        <v>2.5404296661323085</v>
      </c>
      <c r="T54" s="86">
        <v>3.4697586242618867</v>
      </c>
      <c r="U54" s="85">
        <f>INDEX('1-②28年女'!$A$7:$L$281,MATCH('65歳女（推移）'!$A54,'1-②28年女'!$A$7:$A$281,0),COLUMN(U54)-11)</f>
        <v>3.092431642927155</v>
      </c>
      <c r="V54" s="86">
        <f>INDEX('1-②28年女'!$A$7:$L$281,MATCH('65歳女（推移）'!$A54,'1-②28年女'!$A$7:$A$281,0),COLUMN(V54)-11)</f>
        <v>2.646110872179988</v>
      </c>
      <c r="W54" s="86">
        <f>INDEX('1-②28年女'!$A$7:$L$281,MATCH('65歳女（推移）'!$A54,'1-②28年女'!$A$7:$A$281,0),COLUMN(W54)-11)</f>
        <v>3.538752413674322</v>
      </c>
      <c r="X54" s="73">
        <f t="shared" si="2"/>
        <v>8.733749773005739E-2</v>
      </c>
      <c r="Y54" s="88"/>
    </row>
    <row r="55" spans="1:25" ht="18.75" customHeight="1" x14ac:dyDescent="0.4">
      <c r="A55" s="55" t="s">
        <v>119</v>
      </c>
      <c r="B55" s="85">
        <v>23.310944750642328</v>
      </c>
      <c r="C55" s="86">
        <v>22.705702594412099</v>
      </c>
      <c r="D55" s="86">
        <v>23.916186906872557</v>
      </c>
      <c r="E55" s="85">
        <f>INDEX('1-②28年女'!$A$7:$L$281,MATCH('65歳女（推移）'!$A55,'1-②28年女'!$A$7:$A$281,0),COLUMN(E55)-2)</f>
        <v>23.883869401382579</v>
      </c>
      <c r="F55" s="86">
        <f>INDEX('1-②28年女'!$A$7:$L$281,MATCH('65歳女（推移）'!$A55,'1-②28年女'!$A$7:$A$281,0),COLUMN(F55)-2)</f>
        <v>23.239861213628846</v>
      </c>
      <c r="G55" s="86">
        <f>INDEX('1-②28年女'!$A$7:$L$281,MATCH('65歳女（推移）'!$A55,'1-②28年女'!$A$7:$A$281,0),COLUMN(G55)-2)</f>
        <v>24.527877589136313</v>
      </c>
      <c r="H55" s="87">
        <f t="shared" si="0"/>
        <v>0.57292465074025145</v>
      </c>
      <c r="I55" s="88"/>
      <c r="J55" s="85">
        <v>20.104427746518535</v>
      </c>
      <c r="K55" s="86">
        <v>19.543503431418831</v>
      </c>
      <c r="L55" s="86">
        <v>20.66535206161824</v>
      </c>
      <c r="M55" s="85">
        <f>INDEX('1-②28年女'!$A$7:$L$281,MATCH('65歳女（推移）'!$A55,'1-②28年女'!$A$7:$A$281,0),COLUMN(M55)-7)</f>
        <v>20.158789777477462</v>
      </c>
      <c r="N55" s="86">
        <f>INDEX('1-②28年女'!$A$7:$L$281,MATCH('65歳女（推移）'!$A55,'1-②28年女'!$A$7:$A$281,0),COLUMN(N55)-7)</f>
        <v>19.585740680656215</v>
      </c>
      <c r="O55" s="86">
        <f>INDEX('1-②28年女'!$A$7:$L$281,MATCH('65歳女（推移）'!$A55,'1-②28年女'!$A$7:$A$281,0),COLUMN(O55)-7)</f>
        <v>20.73183887429871</v>
      </c>
      <c r="P55" s="87">
        <f t="shared" si="1"/>
        <v>5.4362030958927221E-2</v>
      </c>
      <c r="Q55" s="88"/>
      <c r="R55" s="85">
        <v>3.2065170041237954</v>
      </c>
      <c r="S55" s="86">
        <v>2.8469368455127988</v>
      </c>
      <c r="T55" s="86">
        <v>3.5660971627347919</v>
      </c>
      <c r="U55" s="85">
        <f>INDEX('1-②28年女'!$A$7:$L$281,MATCH('65歳女（推移）'!$A55,'1-②28年女'!$A$7:$A$281,0),COLUMN(U55)-11)</f>
        <v>3.7250796239051125</v>
      </c>
      <c r="V55" s="86">
        <f>INDEX('1-②28年女'!$A$7:$L$281,MATCH('65歳女（推移）'!$A55,'1-②28年女'!$A$7:$A$281,0),COLUMN(V55)-11)</f>
        <v>3.3463797745153343</v>
      </c>
      <c r="W55" s="86">
        <f>INDEX('1-②28年女'!$A$7:$L$281,MATCH('65歳女（推移）'!$A55,'1-②28年女'!$A$7:$A$281,0),COLUMN(W55)-11)</f>
        <v>4.1037794732948907</v>
      </c>
      <c r="X55" s="73">
        <f t="shared" si="2"/>
        <v>0.51856261978131712</v>
      </c>
      <c r="Y55" s="88"/>
    </row>
    <row r="56" spans="1:25" ht="18.75" customHeight="1" x14ac:dyDescent="0.4">
      <c r="A56" s="55" t="s">
        <v>120</v>
      </c>
      <c r="B56" s="85">
        <v>22.89531282552424</v>
      </c>
      <c r="C56" s="86">
        <v>22.26575788801356</v>
      </c>
      <c r="D56" s="86">
        <v>23.524867763034919</v>
      </c>
      <c r="E56" s="85">
        <f>INDEX('1-②28年女'!$A$7:$L$281,MATCH('65歳女（推移）'!$A56,'1-②28年女'!$A$7:$A$281,0),COLUMN(E56)-2)</f>
        <v>23.561913876914858</v>
      </c>
      <c r="F56" s="86">
        <f>INDEX('1-②28年女'!$A$7:$L$281,MATCH('65歳女（推移）'!$A56,'1-②28年女'!$A$7:$A$281,0),COLUMN(F56)-2)</f>
        <v>22.936637992538241</v>
      </c>
      <c r="G56" s="86">
        <f>INDEX('1-②28年女'!$A$7:$L$281,MATCH('65歳女（推移）'!$A56,'1-②28年女'!$A$7:$A$281,0),COLUMN(G56)-2)</f>
        <v>24.187189761291474</v>
      </c>
      <c r="H56" s="87">
        <f t="shared" si="0"/>
        <v>0.66660105139061798</v>
      </c>
      <c r="I56" s="88"/>
      <c r="J56" s="85">
        <v>20.009669633308331</v>
      </c>
      <c r="K56" s="86">
        <v>19.427893060719001</v>
      </c>
      <c r="L56" s="86">
        <v>20.591446205897661</v>
      </c>
      <c r="M56" s="85">
        <f>INDEX('1-②28年女'!$A$7:$L$281,MATCH('65歳女（推移）'!$A56,'1-②28年女'!$A$7:$A$281,0),COLUMN(M56)-7)</f>
        <v>20.089632928805418</v>
      </c>
      <c r="N56" s="86">
        <f>INDEX('1-②28年女'!$A$7:$L$281,MATCH('65歳女（推移）'!$A56,'1-②28年女'!$A$7:$A$281,0),COLUMN(N56)-7)</f>
        <v>19.518441445773522</v>
      </c>
      <c r="O56" s="86">
        <f>INDEX('1-②28年女'!$A$7:$L$281,MATCH('65歳女（推移）'!$A56,'1-②28年女'!$A$7:$A$281,0),COLUMN(O56)-7)</f>
        <v>20.660824411837314</v>
      </c>
      <c r="P56" s="87">
        <f t="shared" si="1"/>
        <v>7.9963295497087472E-2</v>
      </c>
      <c r="Q56" s="88"/>
      <c r="R56" s="85">
        <v>2.8856431922159089</v>
      </c>
      <c r="S56" s="86">
        <v>2.5458203025005588</v>
      </c>
      <c r="T56" s="86">
        <v>3.2254660819312591</v>
      </c>
      <c r="U56" s="85">
        <f>INDEX('1-②28年女'!$A$7:$L$281,MATCH('65歳女（推移）'!$A56,'1-②28年女'!$A$7:$A$281,0),COLUMN(U56)-11)</f>
        <v>3.472280948109443</v>
      </c>
      <c r="V56" s="86">
        <f>INDEX('1-②28年女'!$A$7:$L$281,MATCH('65歳女（推移）'!$A56,'1-②28年女'!$A$7:$A$281,0),COLUMN(V56)-11)</f>
        <v>3.109060963548858</v>
      </c>
      <c r="W56" s="86">
        <f>INDEX('1-②28年女'!$A$7:$L$281,MATCH('65歳女（推移）'!$A56,'1-②28年女'!$A$7:$A$281,0),COLUMN(W56)-11)</f>
        <v>3.835500932670028</v>
      </c>
      <c r="X56" s="73">
        <f t="shared" si="2"/>
        <v>0.58663775589353406</v>
      </c>
      <c r="Y56" s="88"/>
    </row>
    <row r="57" spans="1:25" ht="18.75" customHeight="1" x14ac:dyDescent="0.4">
      <c r="A57" s="55" t="s">
        <v>121</v>
      </c>
      <c r="B57" s="85">
        <v>24.186929902636031</v>
      </c>
      <c r="C57" s="86">
        <v>23.32929449258204</v>
      </c>
      <c r="D57" s="86">
        <v>25.044565312690022</v>
      </c>
      <c r="E57" s="85">
        <f>INDEX('1-②28年女'!$A$7:$L$281,MATCH('65歳女（推移）'!$A57,'1-②28年女'!$A$7:$A$281,0),COLUMN(E57)-2)</f>
        <v>23.941420017005424</v>
      </c>
      <c r="F57" s="86">
        <f>INDEX('1-②28年女'!$A$7:$L$281,MATCH('65歳女（推移）'!$A57,'1-②28年女'!$A$7:$A$281,0),COLUMN(F57)-2)</f>
        <v>23.170843867324812</v>
      </c>
      <c r="G57" s="86">
        <f>INDEX('1-②28年女'!$A$7:$L$281,MATCH('65歳女（推移）'!$A57,'1-②28年女'!$A$7:$A$281,0),COLUMN(G57)-2)</f>
        <v>24.711996166686035</v>
      </c>
      <c r="H57" s="87">
        <f t="shared" si="0"/>
        <v>-0.24550988563060727</v>
      </c>
      <c r="I57" s="88"/>
      <c r="J57" s="85">
        <v>20.641493280203388</v>
      </c>
      <c r="K57" s="86">
        <v>19.850371389833104</v>
      </c>
      <c r="L57" s="86">
        <v>21.432615170573673</v>
      </c>
      <c r="M57" s="85">
        <f>INDEX('1-②28年女'!$A$7:$L$281,MATCH('65歳女（推移）'!$A57,'1-②28年女'!$A$7:$A$281,0),COLUMN(M57)-7)</f>
        <v>20.137440872066779</v>
      </c>
      <c r="N57" s="86">
        <f>INDEX('1-②28年女'!$A$7:$L$281,MATCH('65歳女（推移）'!$A57,'1-②28年女'!$A$7:$A$281,0),COLUMN(N57)-7)</f>
        <v>19.424934502586186</v>
      </c>
      <c r="O57" s="86">
        <f>INDEX('1-②28年女'!$A$7:$L$281,MATCH('65歳女（推移）'!$A57,'1-②28年女'!$A$7:$A$281,0),COLUMN(O57)-7)</f>
        <v>20.849947241547373</v>
      </c>
      <c r="P57" s="87">
        <f t="shared" si="1"/>
        <v>-0.50405240813660868</v>
      </c>
      <c r="Q57" s="88"/>
      <c r="R57" s="85">
        <v>3.5454366224326432</v>
      </c>
      <c r="S57" s="86">
        <v>3.0549100711793473</v>
      </c>
      <c r="T57" s="86">
        <v>4.0359631736859392</v>
      </c>
      <c r="U57" s="85">
        <f>INDEX('1-②28年女'!$A$7:$L$281,MATCH('65歳女（推移）'!$A57,'1-②28年女'!$A$7:$A$281,0),COLUMN(U57)-11)</f>
        <v>3.8039791449386398</v>
      </c>
      <c r="V57" s="86">
        <f>INDEX('1-②28年女'!$A$7:$L$281,MATCH('65歳女（推移）'!$A57,'1-②28年女'!$A$7:$A$281,0),COLUMN(V57)-11)</f>
        <v>3.323422881549881</v>
      </c>
      <c r="W57" s="86">
        <f>INDEX('1-②28年女'!$A$7:$L$281,MATCH('65歳女（推移）'!$A57,'1-②28年女'!$A$7:$A$281,0),COLUMN(W57)-11)</f>
        <v>4.2845354083273985</v>
      </c>
      <c r="X57" s="73">
        <f t="shared" si="2"/>
        <v>0.25854252250599652</v>
      </c>
      <c r="Y57" s="88"/>
    </row>
    <row r="58" spans="1:25" ht="18.75" customHeight="1" x14ac:dyDescent="0.4">
      <c r="A58" s="55" t="s">
        <v>122</v>
      </c>
      <c r="B58" s="85">
        <v>22.787833263422986</v>
      </c>
      <c r="C58" s="86">
        <v>22.077871182008376</v>
      </c>
      <c r="D58" s="86">
        <v>23.497795344837595</v>
      </c>
      <c r="E58" s="85">
        <f>INDEX('1-②28年女'!$A$7:$L$281,MATCH('65歳女（推移）'!$A58,'1-②28年女'!$A$7:$A$281,0),COLUMN(E58)-2)</f>
        <v>23.332576896442866</v>
      </c>
      <c r="F58" s="86">
        <f>INDEX('1-②28年女'!$A$7:$L$281,MATCH('65歳女（推移）'!$A58,'1-②28年女'!$A$7:$A$281,0),COLUMN(F58)-2)</f>
        <v>22.620209163550989</v>
      </c>
      <c r="G58" s="86">
        <f>INDEX('1-②28年女'!$A$7:$L$281,MATCH('65歳女（推移）'!$A58,'1-②28年女'!$A$7:$A$281,0),COLUMN(G58)-2)</f>
        <v>24.044944629334744</v>
      </c>
      <c r="H58" s="87">
        <f t="shared" si="0"/>
        <v>0.54474363301988049</v>
      </c>
      <c r="I58" s="88"/>
      <c r="J58" s="85">
        <v>19.745929274560091</v>
      </c>
      <c r="K58" s="86">
        <v>19.109693908428572</v>
      </c>
      <c r="L58" s="86">
        <v>20.382164640691609</v>
      </c>
      <c r="M58" s="85">
        <f>INDEX('1-②28年女'!$A$7:$L$281,MATCH('65歳女（推移）'!$A58,'1-②28年女'!$A$7:$A$281,0),COLUMN(M58)-7)</f>
        <v>20.192217740689035</v>
      </c>
      <c r="N58" s="86">
        <f>INDEX('1-②28年女'!$A$7:$L$281,MATCH('65歳女（推移）'!$A58,'1-②28年女'!$A$7:$A$281,0),COLUMN(N58)-7)</f>
        <v>19.556583058939751</v>
      </c>
      <c r="O58" s="86">
        <f>INDEX('1-②28年女'!$A$7:$L$281,MATCH('65歳女（推移）'!$A58,'1-②28年女'!$A$7:$A$281,0),COLUMN(O58)-7)</f>
        <v>20.827852422438319</v>
      </c>
      <c r="P58" s="87">
        <f t="shared" si="1"/>
        <v>0.44628846612894435</v>
      </c>
      <c r="Q58" s="88"/>
      <c r="R58" s="85">
        <v>3.0419039888629005</v>
      </c>
      <c r="S58" s="86">
        <v>2.6872032415699212</v>
      </c>
      <c r="T58" s="86">
        <v>3.3966047361558798</v>
      </c>
      <c r="U58" s="85">
        <f>INDEX('1-②28年女'!$A$7:$L$281,MATCH('65歳女（推移）'!$A58,'1-②28年女'!$A$7:$A$281,0),COLUMN(U58)-11)</f>
        <v>3.1403591557538304</v>
      </c>
      <c r="V58" s="86">
        <f>INDEX('1-②28年女'!$A$7:$L$281,MATCH('65歳女（推移）'!$A58,'1-②28年女'!$A$7:$A$281,0),COLUMN(V58)-11)</f>
        <v>2.7736502847957052</v>
      </c>
      <c r="W58" s="86">
        <f>INDEX('1-②28年女'!$A$7:$L$281,MATCH('65歳女（推移）'!$A58,'1-②28年女'!$A$7:$A$281,0),COLUMN(W58)-11)</f>
        <v>3.5070680267119556</v>
      </c>
      <c r="X58" s="73">
        <f t="shared" si="2"/>
        <v>9.8455166890929924E-2</v>
      </c>
      <c r="Y58" s="88"/>
    </row>
    <row r="59" spans="1:25" ht="18.75" customHeight="1" x14ac:dyDescent="0.4">
      <c r="A59" s="55" t="s">
        <v>123</v>
      </c>
      <c r="B59" s="85">
        <v>24.545957876467416</v>
      </c>
      <c r="C59" s="86">
        <v>23.858250178065319</v>
      </c>
      <c r="D59" s="86">
        <v>25.233665574869512</v>
      </c>
      <c r="E59" s="85">
        <f>INDEX('1-②28年女'!$A$7:$L$281,MATCH('65歳女（推移）'!$A59,'1-②28年女'!$A$7:$A$281,0),COLUMN(E59)-2)</f>
        <v>24.717873968453723</v>
      </c>
      <c r="F59" s="86">
        <f>INDEX('1-②28年女'!$A$7:$L$281,MATCH('65歳女（推移）'!$A59,'1-②28年女'!$A$7:$A$281,0),COLUMN(F59)-2)</f>
        <v>24.000763320983328</v>
      </c>
      <c r="G59" s="86">
        <f>INDEX('1-②28年女'!$A$7:$L$281,MATCH('65歳女（推移）'!$A59,'1-②28年女'!$A$7:$A$281,0),COLUMN(G59)-2)</f>
        <v>25.434984615924119</v>
      </c>
      <c r="H59" s="87">
        <f t="shared" si="0"/>
        <v>0.17191609198630786</v>
      </c>
      <c r="I59" s="88"/>
      <c r="J59" s="85">
        <v>21.651994105427196</v>
      </c>
      <c r="K59" s="86">
        <v>21.004197766520367</v>
      </c>
      <c r="L59" s="86">
        <v>22.299790444334025</v>
      </c>
      <c r="M59" s="85">
        <f>INDEX('1-②28年女'!$A$7:$L$281,MATCH('65歳女（推移）'!$A59,'1-②28年女'!$A$7:$A$281,0),COLUMN(M59)-7)</f>
        <v>21.587226512521944</v>
      </c>
      <c r="N59" s="86">
        <f>INDEX('1-②28年女'!$A$7:$L$281,MATCH('65歳女（推移）'!$A59,'1-②28年女'!$A$7:$A$281,0),COLUMN(N59)-7)</f>
        <v>20.939234449523177</v>
      </c>
      <c r="O59" s="86">
        <f>INDEX('1-②28年女'!$A$7:$L$281,MATCH('65歳女（推移）'!$A59,'1-②28年女'!$A$7:$A$281,0),COLUMN(O59)-7)</f>
        <v>22.235218575520712</v>
      </c>
      <c r="P59" s="87">
        <f t="shared" si="1"/>
        <v>-6.4767592905251803E-2</v>
      </c>
      <c r="Q59" s="88"/>
      <c r="R59" s="85">
        <v>2.8939637710402208</v>
      </c>
      <c r="S59" s="86">
        <v>2.5420624208114182</v>
      </c>
      <c r="T59" s="86">
        <v>3.2458651212690235</v>
      </c>
      <c r="U59" s="85">
        <f>INDEX('1-②28年女'!$A$7:$L$281,MATCH('65歳女（推移）'!$A59,'1-②28年女'!$A$7:$A$281,0),COLUMN(U59)-11)</f>
        <v>3.1306474559317832</v>
      </c>
      <c r="V59" s="86">
        <f>INDEX('1-②28年女'!$A$7:$L$281,MATCH('65歳女（推移）'!$A59,'1-②28年女'!$A$7:$A$281,0),COLUMN(V59)-11)</f>
        <v>2.7767863216320778</v>
      </c>
      <c r="W59" s="86">
        <f>INDEX('1-②28年女'!$A$7:$L$281,MATCH('65歳女（推移）'!$A59,'1-②28年女'!$A$7:$A$281,0),COLUMN(W59)-11)</f>
        <v>3.4845085902314885</v>
      </c>
      <c r="X59" s="73">
        <f t="shared" si="2"/>
        <v>0.23668368489156233</v>
      </c>
      <c r="Y59" s="88"/>
    </row>
    <row r="60" spans="1:25" ht="18.75" customHeight="1" x14ac:dyDescent="0.4">
      <c r="A60" s="55" t="s">
        <v>124</v>
      </c>
      <c r="B60" s="85">
        <v>24.291047322319912</v>
      </c>
      <c r="C60" s="86">
        <v>23.549808266559662</v>
      </c>
      <c r="D60" s="86">
        <v>25.032286378080162</v>
      </c>
      <c r="E60" s="85">
        <f>INDEX('1-②28年女'!$A$7:$L$281,MATCH('65歳女（推移）'!$A60,'1-②28年女'!$A$7:$A$281,0),COLUMN(E60)-2)</f>
        <v>24.257601104599512</v>
      </c>
      <c r="F60" s="86">
        <f>INDEX('1-②28年女'!$A$7:$L$281,MATCH('65歳女（推移）'!$A60,'1-②28年女'!$A$7:$A$281,0),COLUMN(F60)-2)</f>
        <v>23.609463776618188</v>
      </c>
      <c r="G60" s="86">
        <f>INDEX('1-②28年女'!$A$7:$L$281,MATCH('65歳女（推移）'!$A60,'1-②28年女'!$A$7:$A$281,0),COLUMN(G60)-2)</f>
        <v>24.905738432580836</v>
      </c>
      <c r="H60" s="87">
        <f t="shared" si="0"/>
        <v>-3.3446217720399574E-2</v>
      </c>
      <c r="I60" s="88"/>
      <c r="J60" s="85">
        <v>21.315330310856666</v>
      </c>
      <c r="K60" s="86">
        <v>20.626491489823508</v>
      </c>
      <c r="L60" s="86">
        <v>22.004169131889824</v>
      </c>
      <c r="M60" s="85">
        <f>INDEX('1-②28年女'!$A$7:$L$281,MATCH('65歳女（推移）'!$A60,'1-②28年女'!$A$7:$A$281,0),COLUMN(M60)-7)</f>
        <v>21.137795686678668</v>
      </c>
      <c r="N60" s="86">
        <f>INDEX('1-②28年女'!$A$7:$L$281,MATCH('65歳女（推移）'!$A60,'1-②28年女'!$A$7:$A$281,0),COLUMN(N60)-7)</f>
        <v>20.543680179117171</v>
      </c>
      <c r="O60" s="86">
        <f>INDEX('1-②28年女'!$A$7:$L$281,MATCH('65歳女（推移）'!$A60,'1-②28年女'!$A$7:$A$281,0),COLUMN(O60)-7)</f>
        <v>21.731911194240165</v>
      </c>
      <c r="P60" s="87">
        <f t="shared" si="1"/>
        <v>-0.17753462417799781</v>
      </c>
      <c r="Q60" s="88"/>
      <c r="R60" s="85">
        <v>2.9757170114632441</v>
      </c>
      <c r="S60" s="86">
        <v>2.5839426647642521</v>
      </c>
      <c r="T60" s="86">
        <v>3.3674913581622361</v>
      </c>
      <c r="U60" s="85">
        <f>INDEX('1-②28年女'!$A$7:$L$281,MATCH('65歳女（推移）'!$A60,'1-②28年女'!$A$7:$A$281,0),COLUMN(U60)-11)</f>
        <v>3.1198054179208441</v>
      </c>
      <c r="V60" s="86">
        <f>INDEX('1-②28年女'!$A$7:$L$281,MATCH('65歳女（推移）'!$A60,'1-②28年女'!$A$7:$A$281,0),COLUMN(V60)-11)</f>
        <v>2.7512701931901042</v>
      </c>
      <c r="W60" s="86">
        <f>INDEX('1-②28年女'!$A$7:$L$281,MATCH('65歳女（推移）'!$A60,'1-②28年女'!$A$7:$A$281,0),COLUMN(W60)-11)</f>
        <v>3.4883406426515839</v>
      </c>
      <c r="X60" s="73">
        <f t="shared" si="2"/>
        <v>0.14408840645760002</v>
      </c>
      <c r="Y60" s="88"/>
    </row>
    <row r="61" spans="1:25" ht="18.75" customHeight="1" x14ac:dyDescent="0.4">
      <c r="A61" s="61" t="s">
        <v>125</v>
      </c>
      <c r="B61" s="89">
        <v>22.980908379283626</v>
      </c>
      <c r="C61" s="90">
        <v>22.28223100267515</v>
      </c>
      <c r="D61" s="90">
        <v>23.679585755892102</v>
      </c>
      <c r="E61" s="89">
        <f>INDEX('1-②28年女'!$A$7:$L$281,MATCH('65歳女（推移）'!$A61,'1-②28年女'!$A$7:$A$281,0),COLUMN(E61)-2)</f>
        <v>24.525699504574174</v>
      </c>
      <c r="F61" s="90">
        <f>INDEX('1-②28年女'!$A$7:$L$281,MATCH('65歳女（推移）'!$A61,'1-②28年女'!$A$7:$A$281,0),COLUMN(F61)-2)</f>
        <v>23.848340620158535</v>
      </c>
      <c r="G61" s="90">
        <f>INDEX('1-②28年女'!$A$7:$L$281,MATCH('65歳女（推移）'!$A61,'1-②28年女'!$A$7:$A$281,0),COLUMN(G61)-2)</f>
        <v>25.203058388989813</v>
      </c>
      <c r="H61" s="91">
        <f t="shared" si="0"/>
        <v>1.5447911252905477</v>
      </c>
      <c r="I61" s="92"/>
      <c r="J61" s="89">
        <v>19.483736023495695</v>
      </c>
      <c r="K61" s="90">
        <v>18.862793331704516</v>
      </c>
      <c r="L61" s="90">
        <v>20.104678715286873</v>
      </c>
      <c r="M61" s="89">
        <f>INDEX('1-②28年女'!$A$7:$L$281,MATCH('65歳女（推移）'!$A61,'1-②28年女'!$A$7:$A$281,0),COLUMN(M61)-7)</f>
        <v>20.148736112588967</v>
      </c>
      <c r="N61" s="90">
        <f>INDEX('1-②28年女'!$A$7:$L$281,MATCH('65歳女（推移）'!$A61,'1-②28年女'!$A$7:$A$281,0),COLUMN(N61)-7)</f>
        <v>19.553035254475514</v>
      </c>
      <c r="O61" s="90">
        <f>INDEX('1-②28年女'!$A$7:$L$281,MATCH('65歳女（推移）'!$A61,'1-②28年女'!$A$7:$A$281,0),COLUMN(O61)-7)</f>
        <v>20.74443697070242</v>
      </c>
      <c r="P61" s="91">
        <f t="shared" si="1"/>
        <v>0.66500008909327235</v>
      </c>
      <c r="Q61" s="92"/>
      <c r="R61" s="89">
        <v>3.4971723557879315</v>
      </c>
      <c r="S61" s="90">
        <v>3.1252969459747924</v>
      </c>
      <c r="T61" s="90">
        <v>3.8690477656010707</v>
      </c>
      <c r="U61" s="89">
        <f>INDEX('1-②28年女'!$A$7:$L$281,MATCH('65歳女（推移）'!$A61,'1-②28年女'!$A$7:$A$281,0),COLUMN(U61)-11)</f>
        <v>4.3769633919852096</v>
      </c>
      <c r="V61" s="90">
        <f>INDEX('1-②28年女'!$A$7:$L$281,MATCH('65歳女（推移）'!$A61,'1-②28年女'!$A$7:$A$281,0),COLUMN(V61)-11)</f>
        <v>3.9596803111981891</v>
      </c>
      <c r="W61" s="90">
        <f>INDEX('1-②28年女'!$A$7:$L$281,MATCH('65歳女（推移）'!$A61,'1-②28年女'!$A$7:$A$281,0),COLUMN(W61)-11)</f>
        <v>4.7942464727722305</v>
      </c>
      <c r="X61" s="77">
        <f t="shared" si="2"/>
        <v>0.87979103619727805</v>
      </c>
      <c r="Y61" s="92"/>
    </row>
    <row r="62" spans="1:25" ht="7.5" customHeight="1" x14ac:dyDescent="0.4">
      <c r="B62" s="93"/>
      <c r="C62" s="93"/>
      <c r="D62" s="93"/>
      <c r="E62" s="93"/>
      <c r="F62" s="93"/>
      <c r="G62" s="93"/>
      <c r="H62" s="93"/>
      <c r="I62" s="94"/>
      <c r="J62" s="93"/>
      <c r="K62" s="93"/>
      <c r="L62" s="93"/>
      <c r="M62" s="93"/>
      <c r="N62" s="93"/>
      <c r="O62" s="93"/>
      <c r="P62" s="93"/>
      <c r="Q62" s="94"/>
      <c r="R62" s="93"/>
      <c r="S62" s="93"/>
      <c r="T62" s="93"/>
      <c r="U62" s="93"/>
      <c r="V62" s="93"/>
      <c r="W62" s="93"/>
      <c r="X62" s="95"/>
      <c r="Y62" s="94"/>
    </row>
    <row r="63" spans="1:25" ht="18.75" customHeight="1" x14ac:dyDescent="0.4">
      <c r="A63" s="67" t="s">
        <v>126</v>
      </c>
      <c r="B63" s="68">
        <f t="shared" ref="B63:D63" si="3">MAX(B7:B61)</f>
        <v>24.545957876467416</v>
      </c>
      <c r="C63" s="68">
        <f t="shared" si="3"/>
        <v>23.858250178065319</v>
      </c>
      <c r="D63" s="68">
        <f t="shared" si="3"/>
        <v>25.233665574869512</v>
      </c>
      <c r="E63" s="68">
        <f t="shared" ref="E63:X63" si="4">MAX(E7:E61)</f>
        <v>24.834596194217131</v>
      </c>
      <c r="F63" s="68">
        <f t="shared" si="4"/>
        <v>24.633552714299395</v>
      </c>
      <c r="G63" s="68">
        <f t="shared" si="4"/>
        <v>25.511937974467095</v>
      </c>
      <c r="H63" s="69">
        <f t="shared" si="4"/>
        <v>1.5447911252905477</v>
      </c>
      <c r="I63" s="70"/>
      <c r="J63" s="68">
        <f t="shared" ref="J63:L63" si="5">MAX(J7:J61)</f>
        <v>21.651994105427196</v>
      </c>
      <c r="K63" s="68">
        <f t="shared" si="5"/>
        <v>21.004197766520367</v>
      </c>
      <c r="L63" s="68">
        <f t="shared" si="5"/>
        <v>22.299790444334025</v>
      </c>
      <c r="M63" s="68">
        <f t="shared" si="4"/>
        <v>21.806813308244525</v>
      </c>
      <c r="N63" s="68">
        <f t="shared" si="4"/>
        <v>21.306284371080263</v>
      </c>
      <c r="O63" s="68">
        <f t="shared" si="4"/>
        <v>22.355415478418617</v>
      </c>
      <c r="P63" s="69">
        <f t="shared" si="4"/>
        <v>1.1458234095731719</v>
      </c>
      <c r="Q63" s="70"/>
      <c r="R63" s="68">
        <f t="shared" ref="R63:T63" si="6">MAX(R7:R61)</f>
        <v>3.9093430121205306</v>
      </c>
      <c r="S63" s="68">
        <f t="shared" si="6"/>
        <v>3.8171441210200103</v>
      </c>
      <c r="T63" s="68">
        <f t="shared" si="6"/>
        <v>4.0359631736859392</v>
      </c>
      <c r="U63" s="68">
        <f t="shared" si="4"/>
        <v>4.3769633919852096</v>
      </c>
      <c r="V63" s="68">
        <f t="shared" si="4"/>
        <v>3.9596803111981891</v>
      </c>
      <c r="W63" s="68">
        <f t="shared" si="4"/>
        <v>4.7942464727722305</v>
      </c>
      <c r="X63" s="69">
        <f t="shared" si="4"/>
        <v>0.87979103619727805</v>
      </c>
      <c r="Y63" s="70"/>
    </row>
    <row r="64" spans="1:25" ht="18.75" customHeight="1" x14ac:dyDescent="0.4">
      <c r="A64" s="71" t="s">
        <v>127</v>
      </c>
      <c r="B64" s="72">
        <f t="shared" ref="B64:D64" si="7">MIN(B7:B61)</f>
        <v>21.645372489163634</v>
      </c>
      <c r="C64" s="72">
        <f t="shared" si="7"/>
        <v>21.328560155139343</v>
      </c>
      <c r="D64" s="72">
        <f t="shared" si="7"/>
        <v>21.962184823187926</v>
      </c>
      <c r="E64" s="72">
        <f t="shared" ref="E64:X64" si="8">MIN(E7:E61)</f>
        <v>22.31024353568521</v>
      </c>
      <c r="F64" s="72">
        <f t="shared" si="8"/>
        <v>21.939664193315103</v>
      </c>
      <c r="G64" s="72">
        <f t="shared" si="8"/>
        <v>22.680822878055316</v>
      </c>
      <c r="H64" s="73">
        <f t="shared" si="8"/>
        <v>-0.52095123461900883</v>
      </c>
      <c r="I64" s="74"/>
      <c r="J64" s="72">
        <f t="shared" ref="J64:L64" si="9">MIN(J7:J61)</f>
        <v>18.74479475034617</v>
      </c>
      <c r="K64" s="72">
        <f t="shared" si="9"/>
        <v>18.453553525998618</v>
      </c>
      <c r="L64" s="72">
        <f t="shared" si="9"/>
        <v>19.036035974693721</v>
      </c>
      <c r="M64" s="72">
        <f t="shared" si="8"/>
        <v>19.590307951690846</v>
      </c>
      <c r="N64" s="72">
        <f t="shared" si="8"/>
        <v>19.116491744661335</v>
      </c>
      <c r="O64" s="72">
        <f t="shared" si="8"/>
        <v>19.873958060469587</v>
      </c>
      <c r="P64" s="73">
        <f t="shared" si="8"/>
        <v>-0.50405240813660868</v>
      </c>
      <c r="Q64" s="74"/>
      <c r="R64" s="72">
        <f t="shared" ref="R64:T64" si="10">MIN(R7:R61)</f>
        <v>2.21656447222693</v>
      </c>
      <c r="S64" s="72">
        <f t="shared" si="10"/>
        <v>1.9625588132415615</v>
      </c>
      <c r="T64" s="72">
        <f t="shared" si="10"/>
        <v>2.4705701312122987</v>
      </c>
      <c r="U64" s="72">
        <f t="shared" si="8"/>
        <v>2.5433510944599624</v>
      </c>
      <c r="V64" s="72">
        <f t="shared" si="8"/>
        <v>2.3311348007872952</v>
      </c>
      <c r="W64" s="72">
        <f t="shared" si="8"/>
        <v>2.6993560002531209</v>
      </c>
      <c r="X64" s="73">
        <f t="shared" si="8"/>
        <v>-0.33546223461474423</v>
      </c>
      <c r="Y64" s="74"/>
    </row>
    <row r="65" spans="1:25" ht="18.75" customHeight="1" x14ac:dyDescent="0.4">
      <c r="A65" s="71" t="s">
        <v>128</v>
      </c>
      <c r="B65" s="72">
        <f t="shared" ref="B65:D65" si="11">MEDIAN(B7:B61)</f>
        <v>23.200908200132581</v>
      </c>
      <c r="C65" s="72">
        <f t="shared" si="11"/>
        <v>22.893574396511035</v>
      </c>
      <c r="D65" s="72">
        <f t="shared" si="11"/>
        <v>23.510615470292063</v>
      </c>
      <c r="E65" s="72">
        <f t="shared" ref="E65:X65" si="12">MEDIAN(E7:E61)</f>
        <v>23.883869401382579</v>
      </c>
      <c r="F65" s="72">
        <f t="shared" si="12"/>
        <v>23.465522636489048</v>
      </c>
      <c r="G65" s="72">
        <f t="shared" si="12"/>
        <v>24.220674179099607</v>
      </c>
      <c r="H65" s="73">
        <f t="shared" si="12"/>
        <v>0.62348153009063978</v>
      </c>
      <c r="I65" s="74"/>
      <c r="J65" s="72">
        <f t="shared" ref="J65:L65" si="13">MEDIAN(J7:J61)</f>
        <v>20.071286019750875</v>
      </c>
      <c r="K65" s="72">
        <f t="shared" si="13"/>
        <v>19.790786487877895</v>
      </c>
      <c r="L65" s="72">
        <f t="shared" si="13"/>
        <v>20.386726539160737</v>
      </c>
      <c r="M65" s="72">
        <f t="shared" si="12"/>
        <v>20.633161477144345</v>
      </c>
      <c r="N65" s="72">
        <f t="shared" si="12"/>
        <v>20.397919584103636</v>
      </c>
      <c r="O65" s="72">
        <f t="shared" si="12"/>
        <v>20.845595584241678</v>
      </c>
      <c r="P65" s="73">
        <f t="shared" si="12"/>
        <v>0.50901756819495247</v>
      </c>
      <c r="Q65" s="74"/>
      <c r="R65" s="72">
        <f t="shared" ref="R65:T65" si="14">MEDIAN(R7:R61)</f>
        <v>3.0203315651200411</v>
      </c>
      <c r="S65" s="72">
        <f t="shared" si="14"/>
        <v>2.8385342153378441</v>
      </c>
      <c r="T65" s="72">
        <f t="shared" si="14"/>
        <v>3.2458651212690235</v>
      </c>
      <c r="U65" s="72">
        <f t="shared" si="12"/>
        <v>3.1691206045364106</v>
      </c>
      <c r="V65" s="72">
        <f t="shared" si="12"/>
        <v>2.9641911766091744</v>
      </c>
      <c r="W65" s="72">
        <f t="shared" si="12"/>
        <v>3.4381284325931478</v>
      </c>
      <c r="X65" s="73">
        <f t="shared" si="12"/>
        <v>0.13071839176440836</v>
      </c>
      <c r="Y65" s="74"/>
    </row>
    <row r="66" spans="1:25" ht="18.75" customHeight="1" x14ac:dyDescent="0.4">
      <c r="A66" s="75" t="s">
        <v>129</v>
      </c>
      <c r="B66" s="76">
        <f t="shared" ref="B66:D66" si="15">AVERAGE(B7:B61)</f>
        <v>23.205037189468452</v>
      </c>
      <c r="C66" s="76">
        <f t="shared" si="15"/>
        <v>22.811738642420597</v>
      </c>
      <c r="D66" s="76">
        <f t="shared" si="15"/>
        <v>23.598335736516304</v>
      </c>
      <c r="E66" s="76">
        <f t="shared" ref="E66:X66" si="16">AVERAGE(E7:E61)</f>
        <v>23.815241036852694</v>
      </c>
      <c r="F66" s="76">
        <f t="shared" si="16"/>
        <v>23.446463177452991</v>
      </c>
      <c r="G66" s="76">
        <f t="shared" si="16"/>
        <v>24.184018896252404</v>
      </c>
      <c r="H66" s="77">
        <f t="shared" si="16"/>
        <v>0.61020384738423605</v>
      </c>
      <c r="I66" s="78"/>
      <c r="J66" s="76">
        <f t="shared" ref="J66:L66" si="17">AVERAGE(J7:J61)</f>
        <v>20.150185793059514</v>
      </c>
      <c r="K66" s="76">
        <f t="shared" si="17"/>
        <v>19.784205066455606</v>
      </c>
      <c r="L66" s="76">
        <f t="shared" si="17"/>
        <v>20.516166519663411</v>
      </c>
      <c r="M66" s="76">
        <f t="shared" si="16"/>
        <v>20.602279423930014</v>
      </c>
      <c r="N66" s="76">
        <f t="shared" si="16"/>
        <v>20.25935786023944</v>
      </c>
      <c r="O66" s="76">
        <f t="shared" si="16"/>
        <v>20.945200987620606</v>
      </c>
      <c r="P66" s="77">
        <f t="shared" si="16"/>
        <v>0.45209363087051219</v>
      </c>
      <c r="Q66" s="78"/>
      <c r="R66" s="76">
        <f t="shared" ref="R66:T66" si="18">AVERAGE(R7:R61)</f>
        <v>3.0548513964089454</v>
      </c>
      <c r="S66" s="76">
        <f t="shared" si="18"/>
        <v>2.8353381432188036</v>
      </c>
      <c r="T66" s="76">
        <f t="shared" si="18"/>
        <v>3.2743646495990872</v>
      </c>
      <c r="U66" s="76">
        <f t="shared" si="16"/>
        <v>3.2129616129226686</v>
      </c>
      <c r="V66" s="76">
        <f t="shared" si="16"/>
        <v>2.9991065162668136</v>
      </c>
      <c r="W66" s="76">
        <f t="shared" si="16"/>
        <v>3.4268167095785231</v>
      </c>
      <c r="X66" s="77">
        <f t="shared" si="16"/>
        <v>0.15811021651372328</v>
      </c>
      <c r="Y66" s="78"/>
    </row>
  </sheetData>
  <mergeCells count="22">
    <mergeCell ref="X6:Y6"/>
    <mergeCell ref="R5:T5"/>
    <mergeCell ref="U5:W5"/>
    <mergeCell ref="X5:Y5"/>
    <mergeCell ref="P6:Q6"/>
    <mergeCell ref="S6:T6"/>
    <mergeCell ref="C6:D6"/>
    <mergeCell ref="F6:G6"/>
    <mergeCell ref="H6:I6"/>
    <mergeCell ref="K6:L6"/>
    <mergeCell ref="R3:Y3"/>
    <mergeCell ref="B4:I4"/>
    <mergeCell ref="J4:Q4"/>
    <mergeCell ref="R4:Y4"/>
    <mergeCell ref="B5:D5"/>
    <mergeCell ref="E5:G5"/>
    <mergeCell ref="H5:I5"/>
    <mergeCell ref="J5:L5"/>
    <mergeCell ref="M5:O5"/>
    <mergeCell ref="P5:Q5"/>
    <mergeCell ref="N6:O6"/>
    <mergeCell ref="V6:W6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zoomScaleNormal="100" workbookViewId="0">
      <pane xSplit="1" ySplit="6" topLeftCell="B7" activePane="bottomRight" state="frozen"/>
      <selection activeCell="H7" sqref="H7"/>
      <selection pane="topRight" activeCell="H7" sqref="H7"/>
      <selection pane="bottomLeft" activeCell="H7" sqref="H7"/>
      <selection pane="bottomRight" activeCell="M24" sqref="M24"/>
    </sheetView>
  </sheetViews>
  <sheetFormatPr defaultRowHeight="18.75" x14ac:dyDescent="0.4"/>
  <cols>
    <col min="1" max="1" width="9" style="39"/>
    <col min="2" max="7" width="6.25" style="93" customWidth="1"/>
    <col min="8" max="8" width="6.5" style="93" bestFit="1" customWidth="1"/>
    <col min="9" max="9" width="3.375" style="40" bestFit="1" customWidth="1"/>
    <col min="10" max="15" width="6.25" style="93" customWidth="1"/>
    <col min="16" max="16" width="6.5" style="93" bestFit="1" customWidth="1"/>
    <col min="17" max="17" width="3.375" style="40" bestFit="1" customWidth="1"/>
    <col min="18" max="23" width="6.25" style="93" customWidth="1"/>
    <col min="24" max="24" width="6.5" style="93" bestFit="1" customWidth="1"/>
    <col min="25" max="25" width="3.125" style="40" customWidth="1"/>
    <col min="26" max="16384" width="9" style="39"/>
  </cols>
  <sheetData>
    <row r="1" spans="1:25" ht="22.5" customHeight="1" x14ac:dyDescent="0.5">
      <c r="A1" s="38" t="s">
        <v>142</v>
      </c>
    </row>
    <row r="3" spans="1:25" ht="18.75" customHeight="1" x14ac:dyDescent="0.4">
      <c r="A3" s="79"/>
      <c r="B3" s="95"/>
      <c r="D3" s="95"/>
      <c r="E3" s="95"/>
      <c r="F3" s="95"/>
      <c r="G3" s="95"/>
      <c r="H3" s="95"/>
      <c r="I3" s="43"/>
      <c r="J3" s="95"/>
      <c r="K3" s="95"/>
      <c r="L3" s="95"/>
      <c r="M3" s="95"/>
      <c r="N3" s="95"/>
      <c r="O3" s="95"/>
      <c r="P3" s="95"/>
      <c r="Q3" s="44"/>
      <c r="R3" s="141" t="s">
        <v>144</v>
      </c>
      <c r="S3" s="141"/>
      <c r="T3" s="141"/>
      <c r="U3" s="141"/>
      <c r="V3" s="141"/>
      <c r="W3" s="141"/>
      <c r="X3" s="141"/>
      <c r="Y3" s="141"/>
    </row>
    <row r="4" spans="1:25" ht="18.75" customHeight="1" x14ac:dyDescent="0.4">
      <c r="A4" s="45"/>
      <c r="B4" s="142" t="s">
        <v>4</v>
      </c>
      <c r="C4" s="143"/>
      <c r="D4" s="143"/>
      <c r="E4" s="143"/>
      <c r="F4" s="143"/>
      <c r="G4" s="143"/>
      <c r="H4" s="143"/>
      <c r="I4" s="144"/>
      <c r="J4" s="142" t="s">
        <v>5</v>
      </c>
      <c r="K4" s="143"/>
      <c r="L4" s="143"/>
      <c r="M4" s="143"/>
      <c r="N4" s="143"/>
      <c r="O4" s="143"/>
      <c r="P4" s="143"/>
      <c r="Q4" s="144"/>
      <c r="R4" s="142" t="s">
        <v>6</v>
      </c>
      <c r="S4" s="143"/>
      <c r="T4" s="143"/>
      <c r="U4" s="143"/>
      <c r="V4" s="143"/>
      <c r="W4" s="143"/>
      <c r="X4" s="143"/>
      <c r="Y4" s="144"/>
    </row>
    <row r="5" spans="1:25" ht="27" customHeight="1" x14ac:dyDescent="0.4">
      <c r="A5" s="46"/>
      <c r="B5" s="135" t="s">
        <v>67</v>
      </c>
      <c r="C5" s="136"/>
      <c r="D5" s="137"/>
      <c r="E5" s="135" t="s">
        <v>139</v>
      </c>
      <c r="F5" s="136"/>
      <c r="G5" s="137"/>
      <c r="H5" s="145" t="s">
        <v>138</v>
      </c>
      <c r="I5" s="145"/>
      <c r="J5" s="135" t="s">
        <v>67</v>
      </c>
      <c r="K5" s="136"/>
      <c r="L5" s="137"/>
      <c r="M5" s="135" t="s">
        <v>139</v>
      </c>
      <c r="N5" s="136"/>
      <c r="O5" s="137"/>
      <c r="P5" s="145" t="s">
        <v>138</v>
      </c>
      <c r="Q5" s="145"/>
      <c r="R5" s="135" t="s">
        <v>67</v>
      </c>
      <c r="S5" s="136"/>
      <c r="T5" s="137"/>
      <c r="U5" s="135" t="s">
        <v>139</v>
      </c>
      <c r="V5" s="136"/>
      <c r="W5" s="137"/>
      <c r="X5" s="145" t="s">
        <v>138</v>
      </c>
      <c r="Y5" s="145"/>
    </row>
    <row r="6" spans="1:25" ht="18.75" customHeight="1" x14ac:dyDescent="0.4">
      <c r="A6" s="80"/>
      <c r="B6" s="105" t="s">
        <v>7</v>
      </c>
      <c r="C6" s="138" t="s">
        <v>8</v>
      </c>
      <c r="D6" s="139"/>
      <c r="E6" s="105" t="s">
        <v>7</v>
      </c>
      <c r="F6" s="138" t="s">
        <v>8</v>
      </c>
      <c r="G6" s="139"/>
      <c r="H6" s="135" t="s">
        <v>68</v>
      </c>
      <c r="I6" s="137"/>
      <c r="J6" s="105" t="s">
        <v>7</v>
      </c>
      <c r="K6" s="138" t="s">
        <v>8</v>
      </c>
      <c r="L6" s="139"/>
      <c r="M6" s="105" t="s">
        <v>7</v>
      </c>
      <c r="N6" s="138" t="s">
        <v>8</v>
      </c>
      <c r="O6" s="139"/>
      <c r="P6" s="135" t="s">
        <v>68</v>
      </c>
      <c r="Q6" s="137"/>
      <c r="R6" s="105" t="s">
        <v>7</v>
      </c>
      <c r="S6" s="138" t="s">
        <v>8</v>
      </c>
      <c r="T6" s="139"/>
      <c r="U6" s="105" t="s">
        <v>7</v>
      </c>
      <c r="V6" s="138" t="s">
        <v>8</v>
      </c>
      <c r="W6" s="139"/>
      <c r="X6" s="135" t="s">
        <v>68</v>
      </c>
      <c r="Y6" s="137"/>
    </row>
    <row r="7" spans="1:25" ht="18.75" customHeight="1" x14ac:dyDescent="0.4">
      <c r="A7" s="49" t="s">
        <v>69</v>
      </c>
      <c r="B7" s="106">
        <v>11.242794122271677</v>
      </c>
      <c r="C7" s="107">
        <v>11.211761867152394</v>
      </c>
      <c r="D7" s="107">
        <v>11.273826377390961</v>
      </c>
      <c r="E7" s="106">
        <f>INDEX('1-①28年男'!$A$7:$L$281,MATCH('65歳男（推移）'!$A7,'1-①28年男'!$A$7:$A$281,0)+2,COLUMN(E7)-2)</f>
        <v>11.9506455675835</v>
      </c>
      <c r="F7" s="107">
        <f>INDEX('1-①28年男'!$A$7:$L$281,MATCH('65歳男（推移）'!$A7,'1-①28年男'!$A$7:$A$281,0)+2,COLUMN(F7)-2)</f>
        <v>11.922759846405645</v>
      </c>
      <c r="G7" s="107">
        <f>INDEX('1-①28年男'!$A$7:$L$281,MATCH('65歳男（推移）'!$A7,'1-①28年男'!$A$7:$A$281,0)+2,COLUMN(G7)-2)</f>
        <v>11.978531288761355</v>
      </c>
      <c r="H7" s="108">
        <f t="shared" ref="H7:H61" si="0">E7-B7</f>
        <v>0.70785144531182276</v>
      </c>
      <c r="I7" s="96" t="s">
        <v>74</v>
      </c>
      <c r="J7" s="106">
        <v>9.7269489251385135</v>
      </c>
      <c r="K7" s="107">
        <v>9.6963110370774057</v>
      </c>
      <c r="L7" s="107">
        <v>9.7575868131996213</v>
      </c>
      <c r="M7" s="106">
        <f>INDEX('1-①28年男'!$A$7:$L$281,MATCH('65歳男（推移）'!$A7,'1-①28年男'!$A$7:$A$281,0)+2,COLUMN(M7)-7)</f>
        <v>10.325087583726017</v>
      </c>
      <c r="N7" s="107">
        <f>INDEX('1-①28年男'!$A$7:$L$281,MATCH('65歳男（推移）'!$A7,'1-①28年男'!$A$7:$A$281,0)+2,COLUMN(N7)-7)</f>
        <v>10.297303016349673</v>
      </c>
      <c r="O7" s="107">
        <f>INDEX('1-①28年男'!$A$7:$L$281,MATCH('65歳男（推移）'!$A7,'1-①28年男'!$A$7:$A$281,0)+2,COLUMN(O7)-7)</f>
        <v>10.35287215110236</v>
      </c>
      <c r="P7" s="108">
        <f t="shared" ref="P7:P61" si="1">M7-J7</f>
        <v>0.59813865858750326</v>
      </c>
      <c r="Q7" s="96" t="s">
        <v>131</v>
      </c>
      <c r="R7" s="106">
        <v>1.5158451971331655</v>
      </c>
      <c r="S7" s="107">
        <v>1.4975745134641136</v>
      </c>
      <c r="T7" s="107">
        <v>1.5341158808022173</v>
      </c>
      <c r="U7" s="106">
        <f>INDEX('1-①28年男'!$A$7:$L$281,MATCH('65歳男（推移）'!$A7,'1-①28年男'!$A$7:$A$281,0)+2,COLUMN(U7)-11)</f>
        <v>1.6255579838574832</v>
      </c>
      <c r="V7" s="107">
        <f>INDEX('1-①28年男'!$A$7:$L$281,MATCH('65歳男（推移）'!$A7,'1-①28年男'!$A$7:$A$281,0)+2,COLUMN(V7)-11)</f>
        <v>1.6087329777292094</v>
      </c>
      <c r="W7" s="107">
        <f>INDEX('1-①28年男'!$A$7:$L$281,MATCH('65歳男（推移）'!$A7,'1-①28年男'!$A$7:$A$281,0)+2,COLUMN(W7)-11)</f>
        <v>1.6423829899857569</v>
      </c>
      <c r="X7" s="69">
        <f t="shared" ref="X7:X61" si="2">U7-R7</f>
        <v>0.10971278672431772</v>
      </c>
      <c r="Y7" s="97"/>
    </row>
    <row r="8" spans="1:25" ht="18.75" customHeight="1" x14ac:dyDescent="0.4">
      <c r="A8" s="55" t="s">
        <v>70</v>
      </c>
      <c r="B8" s="122">
        <v>11.20744783044791</v>
      </c>
      <c r="C8" s="123">
        <v>11.126845428551558</v>
      </c>
      <c r="D8" s="123">
        <v>11.288050232344261</v>
      </c>
      <c r="E8" s="122">
        <f>INDEX('1-①28年男'!$A$7:$L$281,MATCH('65歳男（推移）'!$A8,'1-①28年男'!$A$7:$A$281,0)+2,COLUMN(E8)-2)</f>
        <v>12.0456429256547</v>
      </c>
      <c r="F8" s="123">
        <f>INDEX('1-①28年男'!$A$7:$L$281,MATCH('65歳男（推移）'!$A8,'1-①28年男'!$A$7:$A$281,0)+2,COLUMN(F8)-2)</f>
        <v>11.975099184627693</v>
      </c>
      <c r="G8" s="123">
        <f>INDEX('1-①28年男'!$A$7:$L$281,MATCH('65歳男（推移）'!$A8,'1-①28年男'!$A$7:$A$281,0)+2,COLUMN(G8)-2)</f>
        <v>12.116186666681708</v>
      </c>
      <c r="H8" s="126">
        <f t="shared" si="0"/>
        <v>0.8381950952067907</v>
      </c>
      <c r="I8" s="98"/>
      <c r="J8" s="122">
        <v>9.6625681693878338</v>
      </c>
      <c r="K8" s="123">
        <v>9.5818911160447602</v>
      </c>
      <c r="L8" s="123">
        <v>9.7432452227309074</v>
      </c>
      <c r="M8" s="122">
        <f>INDEX('1-①28年男'!$A$7:$L$281,MATCH('65歳男（推移）'!$A8,'1-①28年男'!$A$7:$A$281,0)+2,COLUMN(M8)-7)</f>
        <v>10.376254913432335</v>
      </c>
      <c r="N8" s="123">
        <f>INDEX('1-①28年男'!$A$7:$L$281,MATCH('65歳男（推移）'!$A8,'1-①28年男'!$A$7:$A$281,0)+2,COLUMN(N8)-7)</f>
        <v>10.304627870936347</v>
      </c>
      <c r="O8" s="123">
        <f>INDEX('1-①28年男'!$A$7:$L$281,MATCH('65歳男（推移）'!$A8,'1-①28年男'!$A$7:$A$281,0)+2,COLUMN(O8)-7)</f>
        <v>10.447881955928324</v>
      </c>
      <c r="P8" s="126">
        <f t="shared" si="1"/>
        <v>0.71368674404450161</v>
      </c>
      <c r="Q8" s="98"/>
      <c r="R8" s="122">
        <v>1.5448796610600761</v>
      </c>
      <c r="S8" s="123">
        <v>1.4949412458878313</v>
      </c>
      <c r="T8" s="123">
        <v>1.594818076232321</v>
      </c>
      <c r="U8" s="122">
        <f>INDEX('1-①28年男'!$A$7:$L$281,MATCH('65歳男（推移）'!$A8,'1-①28年男'!$A$7:$A$281,0)+2,COLUMN(U8)-11)</f>
        <v>1.6693880122223641</v>
      </c>
      <c r="V8" s="123">
        <f>INDEX('1-①28年男'!$A$7:$L$281,MATCH('65歳男（推移）'!$A8,'1-①28年男'!$A$7:$A$281,0)+2,COLUMN(V8)-11)</f>
        <v>1.6241955810287225</v>
      </c>
      <c r="W8" s="123">
        <f>INDEX('1-①28年男'!$A$7:$L$281,MATCH('65歳男（推移）'!$A8,'1-①28年男'!$A$7:$A$281,0)+2,COLUMN(W8)-11)</f>
        <v>1.7145804434160057</v>
      </c>
      <c r="X8" s="73">
        <f t="shared" si="2"/>
        <v>0.12450835116228798</v>
      </c>
      <c r="Y8" s="98"/>
    </row>
    <row r="9" spans="1:25" ht="18.75" customHeight="1" x14ac:dyDescent="0.4">
      <c r="A9" s="55" t="s">
        <v>71</v>
      </c>
      <c r="B9" s="122">
        <v>10.457951801589202</v>
      </c>
      <c r="C9" s="123">
        <v>10.223192980120189</v>
      </c>
      <c r="D9" s="123">
        <v>10.692710623058215</v>
      </c>
      <c r="E9" s="122">
        <f>INDEX('1-①28年男'!$A$7:$L$281,MATCH('65歳男（推移）'!$A9,'1-①28年男'!$A$7:$A$281,0)+2,COLUMN(E9)-2)</f>
        <v>11.105004997613797</v>
      </c>
      <c r="F9" s="123">
        <f>INDEX('1-①28年男'!$A$7:$L$281,MATCH('65歳男（推移）'!$A9,'1-①28年男'!$A$7:$A$281,0)+2,COLUMN(F9)-2)</f>
        <v>10.868150187611963</v>
      </c>
      <c r="G9" s="123">
        <f>INDEX('1-①28年男'!$A$7:$L$281,MATCH('65歳男（推移）'!$A9,'1-①28年男'!$A$7:$A$281,0)+2,COLUMN(G9)-2)</f>
        <v>11.341859807615631</v>
      </c>
      <c r="H9" s="126">
        <f t="shared" si="0"/>
        <v>0.64705319602459532</v>
      </c>
      <c r="I9" s="98"/>
      <c r="J9" s="122">
        <v>9.1688155742102566</v>
      </c>
      <c r="K9" s="123">
        <v>8.9431410371395277</v>
      </c>
      <c r="L9" s="123">
        <v>9.3944901112809855</v>
      </c>
      <c r="M9" s="122">
        <f>INDEX('1-①28年男'!$A$7:$L$281,MATCH('65歳男（推移）'!$A9,'1-①28年男'!$A$7:$A$281,0)+2,COLUMN(M9)-7)</f>
        <v>9.7107963736987113</v>
      </c>
      <c r="N9" s="123">
        <f>INDEX('1-①28年男'!$A$7:$L$281,MATCH('65歳男（推移）'!$A9,'1-①28年男'!$A$7:$A$281,0)+2,COLUMN(N9)-7)</f>
        <v>9.48484567134558</v>
      </c>
      <c r="O9" s="123">
        <f>INDEX('1-①28年男'!$A$7:$L$281,MATCH('65歳男（推移）'!$A9,'1-①28年男'!$A$7:$A$281,0)+2,COLUMN(O9)-7)</f>
        <v>9.9367470760518426</v>
      </c>
      <c r="P9" s="126">
        <f t="shared" si="1"/>
        <v>0.54198079948845468</v>
      </c>
      <c r="Q9" s="98"/>
      <c r="R9" s="122">
        <v>1.2891362273789442</v>
      </c>
      <c r="S9" s="123">
        <v>1.170722999925095</v>
      </c>
      <c r="T9" s="123">
        <v>1.4075494548327934</v>
      </c>
      <c r="U9" s="122">
        <f>INDEX('1-①28年男'!$A$7:$L$281,MATCH('65歳男（推移）'!$A9,'1-①28年男'!$A$7:$A$281,0)+2,COLUMN(U9)-11)</f>
        <v>1.3942086239150868</v>
      </c>
      <c r="V9" s="123">
        <f>INDEX('1-①28年男'!$A$7:$L$281,MATCH('65歳男（推移）'!$A9,'1-①28年男'!$A$7:$A$281,0)+2,COLUMN(V9)-11)</f>
        <v>1.2748905293274115</v>
      </c>
      <c r="W9" s="123">
        <f>INDEX('1-①28年男'!$A$7:$L$281,MATCH('65歳男（推移）'!$A9,'1-①28年男'!$A$7:$A$281,0)+2,COLUMN(W9)-11)</f>
        <v>1.5135267185027621</v>
      </c>
      <c r="X9" s="73">
        <f t="shared" si="2"/>
        <v>0.10507239653614264</v>
      </c>
      <c r="Y9" s="98"/>
    </row>
    <row r="10" spans="1:25" ht="18.75" customHeight="1" x14ac:dyDescent="0.4">
      <c r="A10" s="55" t="s">
        <v>72</v>
      </c>
      <c r="B10" s="122">
        <v>11.26210493379744</v>
      </c>
      <c r="C10" s="123">
        <v>11.131531858716203</v>
      </c>
      <c r="D10" s="123">
        <v>11.392678008878677</v>
      </c>
      <c r="E10" s="122">
        <f>INDEX('1-①28年男'!$A$7:$L$281,MATCH('65歳男（推移）'!$A10,'1-①28年男'!$A$7:$A$281,0)+2,COLUMN(E10)-2)</f>
        <v>11.899318950807325</v>
      </c>
      <c r="F10" s="123">
        <f>INDEX('1-①28年男'!$A$7:$L$281,MATCH('65歳男（推移）'!$A10,'1-①28年男'!$A$7:$A$281,0)+2,COLUMN(F10)-2)</f>
        <v>11.782345250413746</v>
      </c>
      <c r="G10" s="123">
        <f>INDEX('1-①28年男'!$A$7:$L$281,MATCH('65歳男（推移）'!$A10,'1-①28年男'!$A$7:$A$281,0)+2,COLUMN(G10)-2)</f>
        <v>12.016292651200905</v>
      </c>
      <c r="H10" s="126">
        <f t="shared" si="0"/>
        <v>0.63721401700988523</v>
      </c>
      <c r="I10" s="98"/>
      <c r="J10" s="122">
        <v>9.5384961214129316</v>
      </c>
      <c r="K10" s="123">
        <v>9.4106304804759908</v>
      </c>
      <c r="L10" s="123">
        <v>9.6663617623498723</v>
      </c>
      <c r="M10" s="122">
        <f>INDEX('1-①28年男'!$A$7:$L$281,MATCH('65歳男（推移）'!$A10,'1-①28年男'!$A$7:$A$281,0)+2,COLUMN(M10)-7)</f>
        <v>10.096097983586008</v>
      </c>
      <c r="N10" s="123">
        <f>INDEX('1-①28年男'!$A$7:$L$281,MATCH('65歳男（推移）'!$A10,'1-①28年男'!$A$7:$A$281,0)+2,COLUMN(N10)-7)</f>
        <v>9.979911389247988</v>
      </c>
      <c r="O10" s="123">
        <f>INDEX('1-①28年男'!$A$7:$L$281,MATCH('65歳男（推移）'!$A10,'1-①28年男'!$A$7:$A$281,0)+2,COLUMN(O10)-7)</f>
        <v>10.212284577924027</v>
      </c>
      <c r="P10" s="126">
        <f t="shared" si="1"/>
        <v>0.55760186217307606</v>
      </c>
      <c r="Q10" s="98"/>
      <c r="R10" s="122">
        <v>1.7236088123845066</v>
      </c>
      <c r="S10" s="123">
        <v>1.6429765619007397</v>
      </c>
      <c r="T10" s="123">
        <v>1.8042410628682735</v>
      </c>
      <c r="U10" s="122">
        <f>INDEX('1-①28年男'!$A$7:$L$281,MATCH('65歳男（推移）'!$A10,'1-①28年男'!$A$7:$A$281,0)+2,COLUMN(U10)-11)</f>
        <v>1.8032209672213182</v>
      </c>
      <c r="V10" s="123">
        <f>INDEX('1-①28年男'!$A$7:$L$281,MATCH('65歳男（推移）'!$A10,'1-①28年男'!$A$7:$A$281,0)+2,COLUMN(V10)-11)</f>
        <v>1.7296495203343891</v>
      </c>
      <c r="W10" s="123">
        <f>INDEX('1-①28年男'!$A$7:$L$281,MATCH('65歳男（推移）'!$A10,'1-①28年男'!$A$7:$A$281,0)+2,COLUMN(W10)-11)</f>
        <v>1.8767924141082473</v>
      </c>
      <c r="X10" s="73">
        <f t="shared" si="2"/>
        <v>7.9612154836811611E-2</v>
      </c>
      <c r="Y10" s="98"/>
    </row>
    <row r="11" spans="1:25" ht="18.75" customHeight="1" x14ac:dyDescent="0.4">
      <c r="A11" s="55" t="s">
        <v>73</v>
      </c>
      <c r="B11" s="122">
        <v>11.378281345053855</v>
      </c>
      <c r="C11" s="123">
        <v>11.274739631305987</v>
      </c>
      <c r="D11" s="123">
        <v>11.481823058801723</v>
      </c>
      <c r="E11" s="122">
        <f>INDEX('1-①28年男'!$A$7:$L$281,MATCH('65歳男（推移）'!$A11,'1-①28年男'!$A$7:$A$281,0)+2,COLUMN(E11)-2)</f>
        <v>12.360560029641134</v>
      </c>
      <c r="F11" s="123">
        <f>INDEX('1-①28年男'!$A$7:$L$281,MATCH('65歳男（推移）'!$A11,'1-①28年男'!$A$7:$A$281,0)+2,COLUMN(F11)-2)</f>
        <v>12.268646539756009</v>
      </c>
      <c r="G11" s="123">
        <f>INDEX('1-①28年男'!$A$7:$L$281,MATCH('65歳男（推移）'!$A11,'1-①28年男'!$A$7:$A$281,0)+2,COLUMN(G11)-2)</f>
        <v>12.452473519526258</v>
      </c>
      <c r="H11" s="126">
        <f t="shared" si="0"/>
        <v>0.98227868458727841</v>
      </c>
      <c r="I11" s="98"/>
      <c r="J11" s="122">
        <v>9.7857858482479294</v>
      </c>
      <c r="K11" s="123">
        <v>9.6814932760949457</v>
      </c>
      <c r="L11" s="123">
        <v>9.8900784204009131</v>
      </c>
      <c r="M11" s="122">
        <f>INDEX('1-①28年男'!$A$7:$L$281,MATCH('65歳男（推移）'!$A11,'1-①28年男'!$A$7:$A$281,0)+2,COLUMN(M11)-7)</f>
        <v>10.555566857824113</v>
      </c>
      <c r="N11" s="123">
        <f>INDEX('1-①28年男'!$A$7:$L$281,MATCH('65歳男（推移）'!$A11,'1-①28年男'!$A$7:$A$281,0)+2,COLUMN(N11)-7)</f>
        <v>10.461694596018063</v>
      </c>
      <c r="O11" s="123">
        <f>INDEX('1-①28年男'!$A$7:$L$281,MATCH('65歳男（推移）'!$A11,'1-①28年男'!$A$7:$A$281,0)+2,COLUMN(O11)-7)</f>
        <v>10.649439119630163</v>
      </c>
      <c r="P11" s="126">
        <f t="shared" si="1"/>
        <v>0.76978100957618345</v>
      </c>
      <c r="Q11" s="99" t="s">
        <v>77</v>
      </c>
      <c r="R11" s="122">
        <v>1.5924954968059273</v>
      </c>
      <c r="S11" s="123">
        <v>1.5266432029869135</v>
      </c>
      <c r="T11" s="123">
        <v>1.6583477906249411</v>
      </c>
      <c r="U11" s="122">
        <f>INDEX('1-①28年男'!$A$7:$L$281,MATCH('65歳男（推移）'!$A11,'1-①28年男'!$A$7:$A$281,0)+2,COLUMN(U11)-11)</f>
        <v>1.8049931718170209</v>
      </c>
      <c r="V11" s="123">
        <f>INDEX('1-①28年男'!$A$7:$L$281,MATCH('65歳男（推移）'!$A11,'1-①28年男'!$A$7:$A$281,0)+2,COLUMN(V11)-11)</f>
        <v>1.7443390316308767</v>
      </c>
      <c r="W11" s="123">
        <f>INDEX('1-①28年男'!$A$7:$L$281,MATCH('65歳男（推移）'!$A11,'1-①28年男'!$A$7:$A$281,0)+2,COLUMN(W11)-11)</f>
        <v>1.8656473120031651</v>
      </c>
      <c r="X11" s="73">
        <f t="shared" si="2"/>
        <v>0.21249767501109362</v>
      </c>
      <c r="Y11" s="98"/>
    </row>
    <row r="12" spans="1:25" ht="18.75" customHeight="1" x14ac:dyDescent="0.4">
      <c r="A12" s="55" t="s">
        <v>75</v>
      </c>
      <c r="B12" s="122">
        <v>11.475283237818397</v>
      </c>
      <c r="C12" s="123">
        <v>11.193909315691812</v>
      </c>
      <c r="D12" s="123">
        <v>11.756657159944982</v>
      </c>
      <c r="E12" s="122">
        <f>INDEX('1-①28年男'!$A$7:$L$281,MATCH('65歳男（推移）'!$A12,'1-①28年男'!$A$7:$A$281,0)+2,COLUMN(E12)-2)</f>
        <v>11.824305307770187</v>
      </c>
      <c r="F12" s="123">
        <f>INDEX('1-①28年男'!$A$7:$L$281,MATCH('65歳男（推移）'!$A12,'1-①28年男'!$A$7:$A$281,0)+2,COLUMN(F12)-2)</f>
        <v>11.549224028423883</v>
      </c>
      <c r="G12" s="123">
        <f>INDEX('1-①28年男'!$A$7:$L$281,MATCH('65歳男（推移）'!$A12,'1-①28年男'!$A$7:$A$281,0)+2,COLUMN(G12)-2)</f>
        <v>12.099386587116491</v>
      </c>
      <c r="H12" s="126">
        <f t="shared" si="0"/>
        <v>0.34902206995178986</v>
      </c>
      <c r="I12" s="98"/>
      <c r="J12" s="122">
        <v>10.111317763670412</v>
      </c>
      <c r="K12" s="123">
        <v>9.8394220880305596</v>
      </c>
      <c r="L12" s="123">
        <v>10.383213439310264</v>
      </c>
      <c r="M12" s="122">
        <f>INDEX('1-①28年男'!$A$7:$L$281,MATCH('65歳男（推移）'!$A12,'1-①28年男'!$A$7:$A$281,0)+2,COLUMN(M12)-7)</f>
        <v>10.604942430067227</v>
      </c>
      <c r="N12" s="123">
        <f>INDEX('1-①28年男'!$A$7:$L$281,MATCH('65歳男（推移）'!$A12,'1-①28年男'!$A$7:$A$281,0)+2,COLUMN(N12)-7)</f>
        <v>10.338062733904206</v>
      </c>
      <c r="O12" s="123">
        <f>INDEX('1-①28年男'!$A$7:$L$281,MATCH('65歳男（推移）'!$A12,'1-①28年男'!$A$7:$A$281,0)+2,COLUMN(O12)-7)</f>
        <v>10.871822126230249</v>
      </c>
      <c r="P12" s="126">
        <f t="shared" si="1"/>
        <v>0.49362466639681557</v>
      </c>
      <c r="Q12" s="98"/>
      <c r="R12" s="122">
        <v>1.3639654741479863</v>
      </c>
      <c r="S12" s="123">
        <v>1.2208064008367234</v>
      </c>
      <c r="T12" s="123">
        <v>1.5071245474592492</v>
      </c>
      <c r="U12" s="122">
        <f>INDEX('1-①28年男'!$A$7:$L$281,MATCH('65歳男（推移）'!$A12,'1-①28年男'!$A$7:$A$281,0)+2,COLUMN(U12)-11)</f>
        <v>1.2193628777029577</v>
      </c>
      <c r="V12" s="123">
        <f>INDEX('1-①28年男'!$A$7:$L$281,MATCH('65歳男（推移）'!$A12,'1-①28年男'!$A$7:$A$281,0)+2,COLUMN(V12)-11)</f>
        <v>1.0917424398411741</v>
      </c>
      <c r="W12" s="123">
        <f>INDEX('1-①28年男'!$A$7:$L$281,MATCH('65歳男（推移）'!$A12,'1-①28年男'!$A$7:$A$281,0)+2,COLUMN(W12)-11)</f>
        <v>1.3469833155647413</v>
      </c>
      <c r="X12" s="73">
        <f t="shared" si="2"/>
        <v>-0.1446025964450286</v>
      </c>
      <c r="Y12" s="98"/>
    </row>
    <row r="13" spans="1:25" ht="18.75" customHeight="1" x14ac:dyDescent="0.4">
      <c r="A13" s="55" t="s">
        <v>76</v>
      </c>
      <c r="B13" s="122">
        <v>11.17033679374013</v>
      </c>
      <c r="C13" s="123">
        <v>10.963784750942928</v>
      </c>
      <c r="D13" s="123">
        <v>11.376888836537333</v>
      </c>
      <c r="E13" s="122">
        <f>INDEX('1-①28年男'!$A$7:$L$281,MATCH('65歳男（推移）'!$A13,'1-①28年男'!$A$7:$A$281,0)+2,COLUMN(E13)-2)</f>
        <v>11.84045475425844</v>
      </c>
      <c r="F13" s="123">
        <f>INDEX('1-①28年男'!$A$7:$L$281,MATCH('65歳男（推移）'!$A13,'1-①28年男'!$A$7:$A$281,0)+2,COLUMN(F13)-2)</f>
        <v>11.652785639257681</v>
      </c>
      <c r="G13" s="123">
        <f>INDEX('1-①28年男'!$A$7:$L$281,MATCH('65歳男（推移）'!$A13,'1-①28年男'!$A$7:$A$281,0)+2,COLUMN(G13)-2)</f>
        <v>12.028123869259199</v>
      </c>
      <c r="H13" s="126">
        <f t="shared" si="0"/>
        <v>0.67011796051830963</v>
      </c>
      <c r="I13" s="98"/>
      <c r="J13" s="122">
        <v>9.5927993257506916</v>
      </c>
      <c r="K13" s="123">
        <v>9.3885044547606675</v>
      </c>
      <c r="L13" s="123">
        <v>9.7970941967407157</v>
      </c>
      <c r="M13" s="122">
        <f>INDEX('1-①28年男'!$A$7:$L$281,MATCH('65歳男（推移）'!$A13,'1-①28年男'!$A$7:$A$281,0)+2,COLUMN(M13)-7)</f>
        <v>10.171963270288844</v>
      </c>
      <c r="N13" s="123">
        <f>INDEX('1-①28年男'!$A$7:$L$281,MATCH('65歳男（推移）'!$A13,'1-①28年男'!$A$7:$A$281,0)+2,COLUMN(N13)-7)</f>
        <v>9.9855601065220139</v>
      </c>
      <c r="O13" s="123">
        <f>INDEX('1-①28年男'!$A$7:$L$281,MATCH('65歳男（推移）'!$A13,'1-①28年男'!$A$7:$A$281,0)+2,COLUMN(O13)-7)</f>
        <v>10.358366434055673</v>
      </c>
      <c r="P13" s="126">
        <f t="shared" si="1"/>
        <v>0.57916394453815201</v>
      </c>
      <c r="Q13" s="98"/>
      <c r="R13" s="122">
        <v>1.5775374679894394</v>
      </c>
      <c r="S13" s="123">
        <v>1.4539224101325083</v>
      </c>
      <c r="T13" s="123">
        <v>1.7011525258463704</v>
      </c>
      <c r="U13" s="122">
        <f>INDEX('1-①28年男'!$A$7:$L$281,MATCH('65歳男（推移）'!$A13,'1-①28年男'!$A$7:$A$281,0)+2,COLUMN(U13)-11)</f>
        <v>1.668491483969597</v>
      </c>
      <c r="V13" s="123">
        <f>INDEX('1-①28年男'!$A$7:$L$281,MATCH('65歳男（推移）'!$A13,'1-①28年男'!$A$7:$A$281,0)+2,COLUMN(V13)-11)</f>
        <v>1.5552146045702111</v>
      </c>
      <c r="W13" s="123">
        <f>INDEX('1-①28年男'!$A$7:$L$281,MATCH('65歳男（推移）'!$A13,'1-①28年男'!$A$7:$A$281,0)+2,COLUMN(W13)-11)</f>
        <v>1.7817683633689829</v>
      </c>
      <c r="X13" s="73">
        <f t="shared" si="2"/>
        <v>9.0954015980157621E-2</v>
      </c>
      <c r="Y13" s="98"/>
    </row>
    <row r="14" spans="1:25" ht="18.75" customHeight="1" x14ac:dyDescent="0.4">
      <c r="A14" s="55" t="s">
        <v>78</v>
      </c>
      <c r="B14" s="122">
        <v>11.437085759823717</v>
      </c>
      <c r="C14" s="123">
        <v>11.321446391018533</v>
      </c>
      <c r="D14" s="123">
        <v>11.5527251286289</v>
      </c>
      <c r="E14" s="122">
        <f>INDEX('1-①28年男'!$A$7:$L$281,MATCH('65歳男（推移）'!$A14,'1-①28年男'!$A$7:$A$281,0)+2,COLUMN(E14)-2)</f>
        <v>12.220028432920278</v>
      </c>
      <c r="F14" s="123">
        <f>INDEX('1-①28年男'!$A$7:$L$281,MATCH('65歳男（推移）'!$A14,'1-①28年男'!$A$7:$A$281,0)+2,COLUMN(F14)-2)</f>
        <v>12.116665428782762</v>
      </c>
      <c r="G14" s="123">
        <f>INDEX('1-①28年男'!$A$7:$L$281,MATCH('65歳男（推移）'!$A14,'1-①28年男'!$A$7:$A$281,0)+2,COLUMN(G14)-2)</f>
        <v>12.323391437057795</v>
      </c>
      <c r="H14" s="126">
        <f t="shared" si="0"/>
        <v>0.78294267309656185</v>
      </c>
      <c r="I14" s="99" t="s">
        <v>131</v>
      </c>
      <c r="J14" s="122">
        <v>9.6181701656336891</v>
      </c>
      <c r="K14" s="123">
        <v>9.502083822647533</v>
      </c>
      <c r="L14" s="123">
        <v>9.7342565086198451</v>
      </c>
      <c r="M14" s="122">
        <f>INDEX('1-①28年男'!$A$7:$L$281,MATCH('65歳男（推移）'!$A14,'1-①28年男'!$A$7:$A$281,0)+2,COLUMN(M14)-7)</f>
        <v>10.256056170388211</v>
      </c>
      <c r="N14" s="123">
        <f>INDEX('1-①28年男'!$A$7:$L$281,MATCH('65歳男（推移）'!$A14,'1-①28年男'!$A$7:$A$281,0)+2,COLUMN(N14)-7)</f>
        <v>10.151968093333391</v>
      </c>
      <c r="O14" s="123">
        <f>INDEX('1-①28年男'!$A$7:$L$281,MATCH('65歳男（推移）'!$A14,'1-①28年男'!$A$7:$A$281,0)+2,COLUMN(O14)-7)</f>
        <v>10.360144247443031</v>
      </c>
      <c r="P14" s="126">
        <f t="shared" si="1"/>
        <v>0.63788600475452206</v>
      </c>
      <c r="Q14" s="99" t="s">
        <v>77</v>
      </c>
      <c r="R14" s="122">
        <v>1.818915594190027</v>
      </c>
      <c r="S14" s="123">
        <v>1.7414585821827508</v>
      </c>
      <c r="T14" s="123">
        <v>1.8963726061973032</v>
      </c>
      <c r="U14" s="122">
        <f>INDEX('1-①28年男'!$A$7:$L$281,MATCH('65歳男（推移）'!$A14,'1-①28年男'!$A$7:$A$281,0)+2,COLUMN(U14)-11)</f>
        <v>1.963972262532069</v>
      </c>
      <c r="V14" s="123">
        <f>INDEX('1-①28年男'!$A$7:$L$281,MATCH('65歳男（推移）'!$A14,'1-①28年男'!$A$7:$A$281,0)+2,COLUMN(V14)-11)</f>
        <v>1.89466391157515</v>
      </c>
      <c r="W14" s="123">
        <f>INDEX('1-①28年男'!$A$7:$L$281,MATCH('65歳男（推移）'!$A14,'1-①28年男'!$A$7:$A$281,0)+2,COLUMN(W14)-11)</f>
        <v>2.033280613488988</v>
      </c>
      <c r="X14" s="73">
        <f t="shared" si="2"/>
        <v>0.14505666834204201</v>
      </c>
      <c r="Y14" s="98"/>
    </row>
    <row r="15" spans="1:25" ht="18.75" customHeight="1" x14ac:dyDescent="0.4">
      <c r="A15" s="55" t="s">
        <v>79</v>
      </c>
      <c r="B15" s="122">
        <v>10.923985727017595</v>
      </c>
      <c r="C15" s="123">
        <v>10.730969836006544</v>
      </c>
      <c r="D15" s="123">
        <v>11.117001618028645</v>
      </c>
      <c r="E15" s="122">
        <f>INDEX('1-①28年男'!$A$7:$L$281,MATCH('65歳男（推移）'!$A15,'1-①28年男'!$A$7:$A$281,0)+2,COLUMN(E15)-2)</f>
        <v>11.564550344265182</v>
      </c>
      <c r="F15" s="123">
        <f>INDEX('1-①28年男'!$A$7:$L$281,MATCH('65歳男（推移）'!$A15,'1-①28年男'!$A$7:$A$281,0)+2,COLUMN(F15)-2)</f>
        <v>11.39479970606866</v>
      </c>
      <c r="G15" s="123">
        <f>INDEX('1-①28年男'!$A$7:$L$281,MATCH('65歳男（推移）'!$A15,'1-①28年男'!$A$7:$A$281,0)+2,COLUMN(G15)-2)</f>
        <v>11.734300982461704</v>
      </c>
      <c r="H15" s="126">
        <f t="shared" si="0"/>
        <v>0.64056461724758762</v>
      </c>
      <c r="I15" s="98"/>
      <c r="J15" s="122">
        <v>9.3170062601130059</v>
      </c>
      <c r="K15" s="123">
        <v>9.1284316220070725</v>
      </c>
      <c r="L15" s="123">
        <v>9.5055808982189394</v>
      </c>
      <c r="M15" s="122">
        <f>INDEX('1-①28年男'!$A$7:$L$281,MATCH('65歳男（推移）'!$A15,'1-①28年男'!$A$7:$A$281,0)+2,COLUMN(M15)-7)</f>
        <v>9.86312701694286</v>
      </c>
      <c r="N15" s="123">
        <f>INDEX('1-①28年男'!$A$7:$L$281,MATCH('65歳男（推移）'!$A15,'1-①28年男'!$A$7:$A$281,0)+2,COLUMN(N15)-7)</f>
        <v>9.6942113920573334</v>
      </c>
      <c r="O15" s="123">
        <f>INDEX('1-①28年男'!$A$7:$L$281,MATCH('65歳男（推移）'!$A15,'1-①28年男'!$A$7:$A$281,0)+2,COLUMN(O15)-7)</f>
        <v>10.032042641828387</v>
      </c>
      <c r="P15" s="126">
        <f t="shared" si="1"/>
        <v>0.54612075682985406</v>
      </c>
      <c r="Q15" s="98"/>
      <c r="R15" s="122">
        <v>1.6069794669045898</v>
      </c>
      <c r="S15" s="123">
        <v>1.4898596310660654</v>
      </c>
      <c r="T15" s="123">
        <v>1.7240993027431142</v>
      </c>
      <c r="U15" s="122">
        <f>INDEX('1-①28年男'!$A$7:$L$281,MATCH('65歳男（推移）'!$A15,'1-①28年男'!$A$7:$A$281,0)+2,COLUMN(U15)-11)</f>
        <v>1.7014233273223225</v>
      </c>
      <c r="V15" s="123">
        <f>INDEX('1-①28年男'!$A$7:$L$281,MATCH('65歳男（推移）'!$A15,'1-①28年男'!$A$7:$A$281,0)+2,COLUMN(V15)-11)</f>
        <v>1.5947786983781522</v>
      </c>
      <c r="W15" s="123">
        <f>INDEX('1-①28年男'!$A$7:$L$281,MATCH('65歳男（推移）'!$A15,'1-①28年男'!$A$7:$A$281,0)+2,COLUMN(W15)-11)</f>
        <v>1.8080679562664927</v>
      </c>
      <c r="X15" s="73">
        <f t="shared" si="2"/>
        <v>9.4443860417732672E-2</v>
      </c>
      <c r="Y15" s="98"/>
    </row>
    <row r="16" spans="1:25" ht="18.75" customHeight="1" x14ac:dyDescent="0.4">
      <c r="A16" s="55" t="s">
        <v>81</v>
      </c>
      <c r="B16" s="122">
        <v>10.993100194111783</v>
      </c>
      <c r="C16" s="123">
        <v>10.766613038348295</v>
      </c>
      <c r="D16" s="123">
        <v>11.219587349875271</v>
      </c>
      <c r="E16" s="122">
        <f>INDEX('1-①28年男'!$A$7:$L$281,MATCH('65歳男（推移）'!$A16,'1-①28年男'!$A$7:$A$281,0)+2,COLUMN(E16)-2)</f>
        <v>11.749976704512134</v>
      </c>
      <c r="F16" s="123">
        <f>INDEX('1-①28年男'!$A$7:$L$281,MATCH('65歳男（推移）'!$A16,'1-①28年男'!$A$7:$A$281,0)+2,COLUMN(F16)-2)</f>
        <v>11.535194731960738</v>
      </c>
      <c r="G16" s="123">
        <f>INDEX('1-①28年男'!$A$7:$L$281,MATCH('65歳男（推移）'!$A16,'1-①28年男'!$A$7:$A$281,0)+2,COLUMN(G16)-2)</f>
        <v>11.96475867706353</v>
      </c>
      <c r="H16" s="126">
        <f t="shared" si="0"/>
        <v>0.75687651040035142</v>
      </c>
      <c r="I16" s="98"/>
      <c r="J16" s="122">
        <v>9.6157607915045631</v>
      </c>
      <c r="K16" s="123">
        <v>9.3939635240408599</v>
      </c>
      <c r="L16" s="123">
        <v>9.8375580589682663</v>
      </c>
      <c r="M16" s="122">
        <f>INDEX('1-①28年男'!$A$7:$L$281,MATCH('65歳男（推移）'!$A16,'1-①28年男'!$A$7:$A$281,0)+2,COLUMN(M16)-7)</f>
        <v>10.222518465532206</v>
      </c>
      <c r="N16" s="123">
        <f>INDEX('1-①28年男'!$A$7:$L$281,MATCH('65歳男（推移）'!$A16,'1-①28年男'!$A$7:$A$281,0)+2,COLUMN(N16)-7)</f>
        <v>10.012797390377379</v>
      </c>
      <c r="O16" s="123">
        <f>INDEX('1-①28年男'!$A$7:$L$281,MATCH('65歳男（推移）'!$A16,'1-①28年男'!$A$7:$A$281,0)+2,COLUMN(O16)-7)</f>
        <v>10.432239540687032</v>
      </c>
      <c r="P16" s="126">
        <f t="shared" si="1"/>
        <v>0.60675767402764258</v>
      </c>
      <c r="Q16" s="98"/>
      <c r="R16" s="122">
        <v>1.3773394026072192</v>
      </c>
      <c r="S16" s="123">
        <v>1.2512061289812857</v>
      </c>
      <c r="T16" s="123">
        <v>1.5034726762331527</v>
      </c>
      <c r="U16" s="122">
        <f>INDEX('1-①28年男'!$A$7:$L$281,MATCH('65歳男（推移）'!$A16,'1-①28年男'!$A$7:$A$281,0)+2,COLUMN(U16)-11)</f>
        <v>1.5274582389799309</v>
      </c>
      <c r="V16" s="123">
        <f>INDEX('1-①28年男'!$A$7:$L$281,MATCH('65歳男（推移）'!$A16,'1-①28年男'!$A$7:$A$281,0)+2,COLUMN(V16)-11)</f>
        <v>1.4057561248068375</v>
      </c>
      <c r="W16" s="123">
        <f>INDEX('1-①28年男'!$A$7:$L$281,MATCH('65歳男（推移）'!$A16,'1-①28年男'!$A$7:$A$281,0)+2,COLUMN(W16)-11)</f>
        <v>1.6491603531530243</v>
      </c>
      <c r="X16" s="73">
        <f t="shared" si="2"/>
        <v>0.15011883637271173</v>
      </c>
      <c r="Y16" s="98"/>
    </row>
    <row r="17" spans="1:25" ht="18.75" customHeight="1" x14ac:dyDescent="0.4">
      <c r="A17" s="55" t="s">
        <v>82</v>
      </c>
      <c r="B17" s="122">
        <v>11.057720152371578</v>
      </c>
      <c r="C17" s="123">
        <v>10.822024666631306</v>
      </c>
      <c r="D17" s="123">
        <v>11.293415638111851</v>
      </c>
      <c r="E17" s="122">
        <f>INDEX('1-①28年男'!$A$7:$L$281,MATCH('65歳男（推移）'!$A17,'1-①28年男'!$A$7:$A$281,0)+2,COLUMN(E17)-2)</f>
        <v>11.450697369557727</v>
      </c>
      <c r="F17" s="123">
        <f>INDEX('1-①28年男'!$A$7:$L$281,MATCH('65歳男（推移）'!$A17,'1-①28年男'!$A$7:$A$281,0)+2,COLUMN(F17)-2)</f>
        <v>11.231981691415211</v>
      </c>
      <c r="G17" s="123">
        <f>INDEX('1-①28年男'!$A$7:$L$281,MATCH('65歳男（推移）'!$A17,'1-①28年男'!$A$7:$A$281,0)+2,COLUMN(G17)-2)</f>
        <v>11.669413047700242</v>
      </c>
      <c r="H17" s="126">
        <f t="shared" si="0"/>
        <v>0.39297721718614831</v>
      </c>
      <c r="I17" s="98"/>
      <c r="J17" s="122">
        <v>9.9297063435849999</v>
      </c>
      <c r="K17" s="123">
        <v>9.698715327200599</v>
      </c>
      <c r="L17" s="123">
        <v>10.160697359969401</v>
      </c>
      <c r="M17" s="122">
        <f>INDEX('1-①28年男'!$A$7:$L$281,MATCH('65歳男（推移）'!$A17,'1-①28年男'!$A$7:$A$281,0)+2,COLUMN(M17)-7)</f>
        <v>10.085416818578887</v>
      </c>
      <c r="N17" s="123">
        <f>INDEX('1-①28年男'!$A$7:$L$281,MATCH('65歳男（推移）'!$A17,'1-①28年男'!$A$7:$A$281,0)+2,COLUMN(N17)-7)</f>
        <v>9.8731901868504881</v>
      </c>
      <c r="O17" s="123">
        <f>INDEX('1-①28年男'!$A$7:$L$281,MATCH('65歳男（推移）'!$A17,'1-①28年男'!$A$7:$A$281,0)+2,COLUMN(O17)-7)</f>
        <v>10.297643450307286</v>
      </c>
      <c r="P17" s="126">
        <f t="shared" si="1"/>
        <v>0.1557104749938869</v>
      </c>
      <c r="Q17" s="98"/>
      <c r="R17" s="122">
        <v>1.1280138087865783</v>
      </c>
      <c r="S17" s="123">
        <v>1.0137178305909083</v>
      </c>
      <c r="T17" s="123">
        <v>1.2423097869822484</v>
      </c>
      <c r="U17" s="122">
        <f>INDEX('1-①28年男'!$A$7:$L$281,MATCH('65歳男（推移）'!$A17,'1-①28年男'!$A$7:$A$281,0)+2,COLUMN(U17)-11)</f>
        <v>1.3652805509788406</v>
      </c>
      <c r="V17" s="123">
        <f>INDEX('1-①28年男'!$A$7:$L$281,MATCH('65歳男（推移）'!$A17,'1-①28年男'!$A$7:$A$281,0)+2,COLUMN(V17)-11)</f>
        <v>1.2504750301997127</v>
      </c>
      <c r="W17" s="123">
        <f>INDEX('1-①28年男'!$A$7:$L$281,MATCH('65歳男（推移）'!$A17,'1-①28年男'!$A$7:$A$281,0)+2,COLUMN(W17)-11)</f>
        <v>1.4800860717579685</v>
      </c>
      <c r="X17" s="73">
        <f t="shared" si="2"/>
        <v>0.23726674219226229</v>
      </c>
      <c r="Y17" s="98"/>
    </row>
    <row r="18" spans="1:25" ht="18.75" customHeight="1" x14ac:dyDescent="0.4">
      <c r="A18" s="55" t="s">
        <v>83</v>
      </c>
      <c r="B18" s="122">
        <v>11.449566325451947</v>
      </c>
      <c r="C18" s="123">
        <v>11.263567463033443</v>
      </c>
      <c r="D18" s="123">
        <v>11.635565187870451</v>
      </c>
      <c r="E18" s="122">
        <f>INDEX('1-①28年男'!$A$7:$L$281,MATCH('65歳男（推移）'!$A18,'1-①28年男'!$A$7:$A$281,0)+2,COLUMN(E18)-2)</f>
        <v>12.154377919090383</v>
      </c>
      <c r="F18" s="123">
        <f>INDEX('1-①28年男'!$A$7:$L$281,MATCH('65歳男（推移）'!$A18,'1-①28年男'!$A$7:$A$281,0)+2,COLUMN(F18)-2)</f>
        <v>12.001561918074922</v>
      </c>
      <c r="G18" s="123">
        <f>INDEX('1-①28年男'!$A$7:$L$281,MATCH('65歳男（推移）'!$A18,'1-①28年男'!$A$7:$A$281,0)+2,COLUMN(G18)-2)</f>
        <v>12.307193920105844</v>
      </c>
      <c r="H18" s="126">
        <f t="shared" si="0"/>
        <v>0.7048115936384356</v>
      </c>
      <c r="I18" s="99" t="s">
        <v>74</v>
      </c>
      <c r="J18" s="122">
        <v>9.9478893602939316</v>
      </c>
      <c r="K18" s="123">
        <v>9.7630329026002851</v>
      </c>
      <c r="L18" s="123">
        <v>10.132745817987578</v>
      </c>
      <c r="M18" s="122">
        <f>INDEX('1-①28年男'!$A$7:$L$281,MATCH('65歳男（推移）'!$A18,'1-①28年男'!$A$7:$A$281,0)+2,COLUMN(M18)-7)</f>
        <v>10.908206585770138</v>
      </c>
      <c r="N18" s="123">
        <f>INDEX('1-①28年男'!$A$7:$L$281,MATCH('65歳男（推移）'!$A18,'1-①28年男'!$A$7:$A$281,0)+2,COLUMN(N18)-7)</f>
        <v>10.751125215488104</v>
      </c>
      <c r="O18" s="123">
        <f>INDEX('1-①28年男'!$A$7:$L$281,MATCH('65歳男（推移）'!$A18,'1-①28年男'!$A$7:$A$281,0)+2,COLUMN(O18)-7)</f>
        <v>11.065287956052172</v>
      </c>
      <c r="P18" s="126">
        <f t="shared" si="1"/>
        <v>0.96031722547620646</v>
      </c>
      <c r="Q18" s="99" t="s">
        <v>80</v>
      </c>
      <c r="R18" s="122">
        <v>1.5016769651580169</v>
      </c>
      <c r="S18" s="123">
        <v>1.3906439313534704</v>
      </c>
      <c r="T18" s="123">
        <v>1.6127099989625633</v>
      </c>
      <c r="U18" s="122">
        <f>INDEX('1-①28年男'!$A$7:$L$281,MATCH('65歳男（推移）'!$A18,'1-①28年男'!$A$7:$A$281,0)+2,COLUMN(U18)-11)</f>
        <v>1.2461713333202462</v>
      </c>
      <c r="V18" s="123">
        <f>INDEX('1-①28年男'!$A$7:$L$281,MATCH('65歳男（推移）'!$A18,'1-①28年男'!$A$7:$A$281,0)+2,COLUMN(V18)-11)</f>
        <v>1.1566238615784186</v>
      </c>
      <c r="W18" s="123">
        <f>INDEX('1-①28年男'!$A$7:$L$281,MATCH('65歳男（推移）'!$A18,'1-①28年男'!$A$7:$A$281,0)+2,COLUMN(W18)-11)</f>
        <v>1.3357188050620739</v>
      </c>
      <c r="X18" s="73">
        <f t="shared" si="2"/>
        <v>-0.25550563183777064</v>
      </c>
      <c r="Y18" s="98"/>
    </row>
    <row r="19" spans="1:25" ht="18.75" customHeight="1" x14ac:dyDescent="0.4">
      <c r="A19" s="55" t="s">
        <v>84</v>
      </c>
      <c r="B19" s="122">
        <v>10.945884750123588</v>
      </c>
      <c r="C19" s="123">
        <v>10.640646577000744</v>
      </c>
      <c r="D19" s="123">
        <v>11.251122923246431</v>
      </c>
      <c r="E19" s="122">
        <f>INDEX('1-①28年男'!$A$7:$L$281,MATCH('65歳男（推移）'!$A19,'1-①28年男'!$A$7:$A$281,0)+2,COLUMN(E19)-2)</f>
        <v>11.480946964294574</v>
      </c>
      <c r="F19" s="123">
        <f>INDEX('1-①28年男'!$A$7:$L$281,MATCH('65歳男（推移）'!$A19,'1-①28年男'!$A$7:$A$281,0)+2,COLUMN(F19)-2)</f>
        <v>11.192074342935879</v>
      </c>
      <c r="G19" s="123">
        <f>INDEX('1-①28年男'!$A$7:$L$281,MATCH('65歳男（推移）'!$A19,'1-①28年男'!$A$7:$A$281,0)+2,COLUMN(G19)-2)</f>
        <v>11.76981958565327</v>
      </c>
      <c r="H19" s="126">
        <f t="shared" si="0"/>
        <v>0.53506221417098665</v>
      </c>
      <c r="I19" s="98"/>
      <c r="J19" s="122">
        <v>9.5153432532409816</v>
      </c>
      <c r="K19" s="123">
        <v>9.2188197363033915</v>
      </c>
      <c r="L19" s="123">
        <v>9.8118667701785718</v>
      </c>
      <c r="M19" s="122">
        <f>INDEX('1-①28年男'!$A$7:$L$281,MATCH('65歳男（推移）'!$A19,'1-①28年男'!$A$7:$A$281,0)+2,COLUMN(M19)-7)</f>
        <v>9.7316195848313782</v>
      </c>
      <c r="N19" s="123">
        <f>INDEX('1-①28年男'!$A$7:$L$281,MATCH('65歳男（推移）'!$A19,'1-①28年男'!$A$7:$A$281,0)+2,COLUMN(N19)-7)</f>
        <v>9.4534779535970479</v>
      </c>
      <c r="O19" s="123">
        <f>INDEX('1-①28年男'!$A$7:$L$281,MATCH('65歳男（推移）'!$A19,'1-①28年男'!$A$7:$A$281,0)+2,COLUMN(O19)-7)</f>
        <v>10.009761216065709</v>
      </c>
      <c r="P19" s="126">
        <f t="shared" si="1"/>
        <v>0.21627633159039661</v>
      </c>
      <c r="Q19" s="98"/>
      <c r="R19" s="122">
        <v>1.4305414968826078</v>
      </c>
      <c r="S19" s="123">
        <v>1.2607354428984534</v>
      </c>
      <c r="T19" s="123">
        <v>1.6003475508667622</v>
      </c>
      <c r="U19" s="122">
        <f>INDEX('1-①28年男'!$A$7:$L$281,MATCH('65歳男（推移）'!$A19,'1-①28年男'!$A$7:$A$281,0)+2,COLUMN(U19)-11)</f>
        <v>1.7493273794631961</v>
      </c>
      <c r="V19" s="123">
        <f>INDEX('1-①28年男'!$A$7:$L$281,MATCH('65歳男（推移）'!$A19,'1-①28年男'!$A$7:$A$281,0)+2,COLUMN(V19)-11)</f>
        <v>1.5791551670855815</v>
      </c>
      <c r="W19" s="123">
        <f>INDEX('1-①28年男'!$A$7:$L$281,MATCH('65歳男（推移）'!$A19,'1-①28年男'!$A$7:$A$281,0)+2,COLUMN(W19)-11)</f>
        <v>1.9194995918408106</v>
      </c>
      <c r="X19" s="73">
        <f t="shared" si="2"/>
        <v>0.31878588258058826</v>
      </c>
      <c r="Y19" s="98"/>
    </row>
    <row r="20" spans="1:25" ht="18.75" customHeight="1" x14ac:dyDescent="0.4">
      <c r="A20" s="55" t="s">
        <v>85</v>
      </c>
      <c r="B20" s="122">
        <v>10.475003012229216</v>
      </c>
      <c r="C20" s="123">
        <v>10.214487905914908</v>
      </c>
      <c r="D20" s="123">
        <v>10.735518118543524</v>
      </c>
      <c r="E20" s="122">
        <f>INDEX('1-①28年男'!$A$7:$L$281,MATCH('65歳男（推移）'!$A20,'1-①28年男'!$A$7:$A$281,0)+2,COLUMN(E20)-2)</f>
        <v>11.150109434661447</v>
      </c>
      <c r="F20" s="123">
        <f>INDEX('1-①28年男'!$A$7:$L$281,MATCH('65歳男（推移）'!$A20,'1-①28年男'!$A$7:$A$281,0)+2,COLUMN(F20)-2)</f>
        <v>10.890506689672364</v>
      </c>
      <c r="G20" s="123">
        <f>INDEX('1-①28年男'!$A$7:$L$281,MATCH('65歳男（推移）'!$A20,'1-①28年男'!$A$7:$A$281,0)+2,COLUMN(G20)-2)</f>
        <v>11.40971217965053</v>
      </c>
      <c r="H20" s="126">
        <f t="shared" si="0"/>
        <v>0.67510642243223096</v>
      </c>
      <c r="I20" s="98"/>
      <c r="J20" s="122">
        <v>9.0995698083434196</v>
      </c>
      <c r="K20" s="123">
        <v>8.8512913964985618</v>
      </c>
      <c r="L20" s="123">
        <v>9.3478482201882773</v>
      </c>
      <c r="M20" s="122">
        <f>INDEX('1-①28年男'!$A$7:$L$281,MATCH('65歳男（推移）'!$A20,'1-①28年男'!$A$7:$A$281,0)+2,COLUMN(M20)-7)</f>
        <v>9.6380589741119262</v>
      </c>
      <c r="N20" s="123">
        <f>INDEX('1-①28年男'!$A$7:$L$281,MATCH('65歳男（推移）'!$A20,'1-①28年男'!$A$7:$A$281,0)+2,COLUMN(N20)-7)</f>
        <v>9.3910316923649866</v>
      </c>
      <c r="O20" s="123">
        <f>INDEX('1-①28年男'!$A$7:$L$281,MATCH('65歳男（推移）'!$A20,'1-①28年男'!$A$7:$A$281,0)+2,COLUMN(O20)-7)</f>
        <v>9.8850862558588659</v>
      </c>
      <c r="P20" s="126">
        <f t="shared" si="1"/>
        <v>0.53848916576850669</v>
      </c>
      <c r="Q20" s="98"/>
      <c r="R20" s="122">
        <v>1.3754332038857979</v>
      </c>
      <c r="S20" s="123">
        <v>1.2428811769145722</v>
      </c>
      <c r="T20" s="123">
        <v>1.5079852308570236</v>
      </c>
      <c r="U20" s="122">
        <f>INDEX('1-①28年男'!$A$7:$L$281,MATCH('65歳男（推移）'!$A20,'1-①28年男'!$A$7:$A$281,0)+2,COLUMN(U20)-11)</f>
        <v>1.5120504605495211</v>
      </c>
      <c r="V20" s="123">
        <f>INDEX('1-①28年男'!$A$7:$L$281,MATCH('65歳男（推移）'!$A20,'1-①28年男'!$A$7:$A$281,0)+2,COLUMN(V20)-11)</f>
        <v>1.3768914156740795</v>
      </c>
      <c r="W20" s="123">
        <f>INDEX('1-①28年男'!$A$7:$L$281,MATCH('65歳男（推移）'!$A20,'1-①28年男'!$A$7:$A$281,0)+2,COLUMN(W20)-11)</f>
        <v>1.6472095054249627</v>
      </c>
      <c r="X20" s="73">
        <f t="shared" si="2"/>
        <v>0.13661725666372315</v>
      </c>
      <c r="Y20" s="98"/>
    </row>
    <row r="21" spans="1:25" ht="18.75" customHeight="1" x14ac:dyDescent="0.4">
      <c r="A21" s="55" t="s">
        <v>86</v>
      </c>
      <c r="B21" s="122">
        <v>11.379651420641489</v>
      </c>
      <c r="C21" s="123">
        <v>11.178244391432859</v>
      </c>
      <c r="D21" s="123">
        <v>11.581058449850119</v>
      </c>
      <c r="E21" s="122">
        <f>INDEX('1-①28年男'!$A$7:$L$281,MATCH('65歳男（推移）'!$A21,'1-①28年男'!$A$7:$A$281,0)+2,COLUMN(E21)-2)</f>
        <v>12.206677609769031</v>
      </c>
      <c r="F21" s="123">
        <f>INDEX('1-①28年男'!$A$7:$L$281,MATCH('65歳男（推移）'!$A21,'1-①28年男'!$A$7:$A$281,0)+2,COLUMN(F21)-2)</f>
        <v>12.025148727057182</v>
      </c>
      <c r="G21" s="123">
        <f>INDEX('1-①28年男'!$A$7:$L$281,MATCH('65歳男（推移）'!$A21,'1-①28年男'!$A$7:$A$281,0)+2,COLUMN(G21)-2)</f>
        <v>12.388206492480879</v>
      </c>
      <c r="H21" s="126">
        <f t="shared" si="0"/>
        <v>0.82702618912754211</v>
      </c>
      <c r="I21" s="98"/>
      <c r="J21" s="122">
        <v>9.841873194361872</v>
      </c>
      <c r="K21" s="123">
        <v>9.6389562888469911</v>
      </c>
      <c r="L21" s="123">
        <v>10.044790099876753</v>
      </c>
      <c r="M21" s="122">
        <f>INDEX('1-①28年男'!$A$7:$L$281,MATCH('65歳男（推移）'!$A21,'1-①28年男'!$A$7:$A$281,0)+2,COLUMN(M21)-7)</f>
        <v>10.720109682370412</v>
      </c>
      <c r="N21" s="123">
        <f>INDEX('1-①28年男'!$A$7:$L$281,MATCH('65歳男（推移）'!$A21,'1-①28年男'!$A$7:$A$281,0)+2,COLUMN(N21)-7)</f>
        <v>10.535982584083225</v>
      </c>
      <c r="O21" s="123">
        <f>INDEX('1-①28年男'!$A$7:$L$281,MATCH('65歳男（推移）'!$A21,'1-①28年男'!$A$7:$A$281,0)+2,COLUMN(O21)-7)</f>
        <v>10.904236780657598</v>
      </c>
      <c r="P21" s="126">
        <f t="shared" si="1"/>
        <v>0.8782364880085396</v>
      </c>
      <c r="Q21" s="98"/>
      <c r="R21" s="122">
        <v>1.5377782262796142</v>
      </c>
      <c r="S21" s="123">
        <v>1.4121351269331668</v>
      </c>
      <c r="T21" s="123">
        <v>1.6634213256260617</v>
      </c>
      <c r="U21" s="122">
        <f>INDEX('1-①28年男'!$A$7:$L$281,MATCH('65歳男（推移）'!$A21,'1-①28年男'!$A$7:$A$281,0)+2,COLUMN(U21)-11)</f>
        <v>1.4865679273986201</v>
      </c>
      <c r="V21" s="123">
        <f>INDEX('1-①28年男'!$A$7:$L$281,MATCH('65歳男（推移）'!$A21,'1-①28年男'!$A$7:$A$281,0)+2,COLUMN(V21)-11)</f>
        <v>1.37769889288834</v>
      </c>
      <c r="W21" s="123">
        <f>INDEX('1-①28年男'!$A$7:$L$281,MATCH('65歳男（推移）'!$A21,'1-①28年男'!$A$7:$A$281,0)+2,COLUMN(W21)-11)</f>
        <v>1.5954369619089002</v>
      </c>
      <c r="X21" s="73">
        <f t="shared" si="2"/>
        <v>-5.1210298880994154E-2</v>
      </c>
      <c r="Y21" s="98"/>
    </row>
    <row r="22" spans="1:25" ht="18.75" customHeight="1" x14ac:dyDescent="0.4">
      <c r="A22" s="55" t="s">
        <v>87</v>
      </c>
      <c r="B22" s="122">
        <v>11.609750294239404</v>
      </c>
      <c r="C22" s="123">
        <v>11.481406826140505</v>
      </c>
      <c r="D22" s="123">
        <v>11.738093762338304</v>
      </c>
      <c r="E22" s="122">
        <f>INDEX('1-①28年男'!$A$7:$L$281,MATCH('65歳男（推移）'!$A22,'1-①28年男'!$A$7:$A$281,0)+2,COLUMN(E22)-2)</f>
        <v>12.33465309105609</v>
      </c>
      <c r="F22" s="123">
        <f>INDEX('1-①28年男'!$A$7:$L$281,MATCH('65歳男（推移）'!$A22,'1-①28年男'!$A$7:$A$281,0)+2,COLUMN(F22)-2)</f>
        <v>12.221039840873365</v>
      </c>
      <c r="G22" s="123">
        <f>INDEX('1-①28年男'!$A$7:$L$281,MATCH('65歳男（推移）'!$A22,'1-①28年男'!$A$7:$A$281,0)+2,COLUMN(G22)-2)</f>
        <v>12.448266341238815</v>
      </c>
      <c r="H22" s="126">
        <f t="shared" si="0"/>
        <v>0.72490279681668568</v>
      </c>
      <c r="I22" s="98"/>
      <c r="J22" s="122">
        <v>9.9545237604159489</v>
      </c>
      <c r="K22" s="123">
        <v>9.8258165752534001</v>
      </c>
      <c r="L22" s="123">
        <v>10.083230945578498</v>
      </c>
      <c r="M22" s="122">
        <f>INDEX('1-①28年男'!$A$7:$L$281,MATCH('65歳男（推移）'!$A22,'1-①28年男'!$A$7:$A$281,0)+2,COLUMN(M22)-7)</f>
        <v>10.629043014251495</v>
      </c>
      <c r="N22" s="123">
        <f>INDEX('1-①28年男'!$A$7:$L$281,MATCH('65歳男（推移）'!$A22,'1-①28年男'!$A$7:$A$281,0)+2,COLUMN(N22)-7)</f>
        <v>10.513900783835505</v>
      </c>
      <c r="O22" s="123">
        <f>INDEX('1-①28年男'!$A$7:$L$281,MATCH('65歳男（推移）'!$A22,'1-①28年男'!$A$7:$A$281,0)+2,COLUMN(O22)-7)</f>
        <v>10.744185244667486</v>
      </c>
      <c r="P22" s="126">
        <f t="shared" si="1"/>
        <v>0.67451925383554645</v>
      </c>
      <c r="Q22" s="98"/>
      <c r="R22" s="122">
        <v>1.6552265338234544</v>
      </c>
      <c r="S22" s="123">
        <v>1.573004300626335</v>
      </c>
      <c r="T22" s="123">
        <v>1.7374487670205738</v>
      </c>
      <c r="U22" s="122">
        <f>INDEX('1-①28年男'!$A$7:$L$281,MATCH('65歳男（推移）'!$A22,'1-①28年男'!$A$7:$A$281,0)+2,COLUMN(U22)-11)</f>
        <v>1.7056100768045974</v>
      </c>
      <c r="V22" s="123">
        <f>INDEX('1-①28年男'!$A$7:$L$281,MATCH('65歳男（推移）'!$A22,'1-①28年男'!$A$7:$A$281,0)+2,COLUMN(V22)-11)</f>
        <v>1.6330915738624399</v>
      </c>
      <c r="W22" s="123">
        <f>INDEX('1-①28年男'!$A$7:$L$281,MATCH('65歳男（推移）'!$A22,'1-①28年男'!$A$7:$A$281,0)+2,COLUMN(W22)-11)</f>
        <v>1.778128579746755</v>
      </c>
      <c r="X22" s="73">
        <f t="shared" si="2"/>
        <v>5.0383542981143004E-2</v>
      </c>
      <c r="Y22" s="98"/>
    </row>
    <row r="23" spans="1:25" ht="18.75" customHeight="1" x14ac:dyDescent="0.4">
      <c r="A23" s="55" t="s">
        <v>88</v>
      </c>
      <c r="B23" s="122">
        <v>11.374786714130234</v>
      </c>
      <c r="C23" s="123">
        <v>10.968687094953044</v>
      </c>
      <c r="D23" s="123">
        <v>11.780886333307425</v>
      </c>
      <c r="E23" s="122">
        <f>INDEX('1-①28年男'!$A$7:$L$281,MATCH('65歳男（推移）'!$A23,'1-①28年男'!$A$7:$A$281,0)+2,COLUMN(E23)-2)</f>
        <v>11.001269929167783</v>
      </c>
      <c r="F23" s="123">
        <f>INDEX('1-①28年男'!$A$7:$L$281,MATCH('65歳男（推移）'!$A23,'1-①28年男'!$A$7:$A$281,0)+2,COLUMN(F23)-2)</f>
        <v>10.593759302985022</v>
      </c>
      <c r="G23" s="123">
        <f>INDEX('1-①28年男'!$A$7:$L$281,MATCH('65歳男（推移）'!$A23,'1-①28年男'!$A$7:$A$281,0)+2,COLUMN(G23)-2)</f>
        <v>11.408780555350544</v>
      </c>
      <c r="H23" s="126">
        <f t="shared" si="0"/>
        <v>-0.373516784962451</v>
      </c>
      <c r="I23" s="98"/>
      <c r="J23" s="122">
        <v>9.7559743289303213</v>
      </c>
      <c r="K23" s="123">
        <v>9.362690845498653</v>
      </c>
      <c r="L23" s="123">
        <v>10.14925781236199</v>
      </c>
      <c r="M23" s="122">
        <f>INDEX('1-①28年男'!$A$7:$L$281,MATCH('65歳男（推移）'!$A23,'1-①28年男'!$A$7:$A$281,0)+2,COLUMN(M23)-7)</f>
        <v>9.4575719346276781</v>
      </c>
      <c r="N23" s="123">
        <f>INDEX('1-①28年男'!$A$7:$L$281,MATCH('65歳男（推移）'!$A23,'1-①28年男'!$A$7:$A$281,0)+2,COLUMN(N23)-7)</f>
        <v>9.0780515598685874</v>
      </c>
      <c r="O23" s="123">
        <f>INDEX('1-①28年男'!$A$7:$L$281,MATCH('65歳男（推移）'!$A23,'1-①28年男'!$A$7:$A$281,0)+2,COLUMN(O23)-7)</f>
        <v>9.8370923093867688</v>
      </c>
      <c r="P23" s="126">
        <f t="shared" si="1"/>
        <v>-0.29840239430264326</v>
      </c>
      <c r="Q23" s="98"/>
      <c r="R23" s="122">
        <v>1.6188123851999152</v>
      </c>
      <c r="S23" s="123">
        <v>1.3916207026943774</v>
      </c>
      <c r="T23" s="123">
        <v>1.846004067705453</v>
      </c>
      <c r="U23" s="122">
        <f>INDEX('1-①28年男'!$A$7:$L$281,MATCH('65歳男（推移）'!$A23,'1-①28年男'!$A$7:$A$281,0)+2,COLUMN(U23)-11)</f>
        <v>1.5436979945401081</v>
      </c>
      <c r="V23" s="123">
        <f>INDEX('1-①28年男'!$A$7:$L$281,MATCH('65歳男（推移）'!$A23,'1-①28年男'!$A$7:$A$281,0)+2,COLUMN(V23)-11)</f>
        <v>1.3401414428892797</v>
      </c>
      <c r="W23" s="123">
        <f>INDEX('1-①28年男'!$A$7:$L$281,MATCH('65歳男（推移）'!$A23,'1-①28年男'!$A$7:$A$281,0)+2,COLUMN(W23)-11)</f>
        <v>1.7472545461909366</v>
      </c>
      <c r="X23" s="73">
        <f t="shared" si="2"/>
        <v>-7.5114390659807073E-2</v>
      </c>
      <c r="Y23" s="98"/>
    </row>
    <row r="24" spans="1:25" ht="18.75" customHeight="1" x14ac:dyDescent="0.4">
      <c r="A24" s="55" t="s">
        <v>89</v>
      </c>
      <c r="B24" s="122">
        <v>11.084892557413511</v>
      </c>
      <c r="C24" s="123">
        <v>10.935329663584701</v>
      </c>
      <c r="D24" s="123">
        <v>11.23445545124232</v>
      </c>
      <c r="E24" s="122">
        <f>INDEX('1-①28年男'!$A$7:$L$281,MATCH('65歳男（推移）'!$A24,'1-①28年男'!$A$7:$A$281,0)+2,COLUMN(E24)-2)</f>
        <v>11.696769808305092</v>
      </c>
      <c r="F24" s="123">
        <f>INDEX('1-①28年男'!$A$7:$L$281,MATCH('65歳男（推移）'!$A24,'1-①28年男'!$A$7:$A$281,0)+2,COLUMN(F24)-2)</f>
        <v>11.564065517509416</v>
      </c>
      <c r="G24" s="123">
        <f>INDEX('1-①28年男'!$A$7:$L$281,MATCH('65歳男（推移）'!$A24,'1-①28年男'!$A$7:$A$281,0)+2,COLUMN(G24)-2)</f>
        <v>11.829474099100768</v>
      </c>
      <c r="H24" s="126">
        <f t="shared" si="0"/>
        <v>0.61187725089158107</v>
      </c>
      <c r="I24" s="99" t="s">
        <v>80</v>
      </c>
      <c r="J24" s="122">
        <v>9.7382623480210615</v>
      </c>
      <c r="K24" s="123">
        <v>9.5909416530209946</v>
      </c>
      <c r="L24" s="123">
        <v>9.8855830430211284</v>
      </c>
      <c r="M24" s="122">
        <f>INDEX('1-①28年男'!$A$7:$L$281,MATCH('65歳男（推移）'!$A24,'1-①28年男'!$A$7:$A$281,0)+2,COLUMN(M24)-7)</f>
        <v>10.041068973797708</v>
      </c>
      <c r="N24" s="123">
        <f>INDEX('1-①28年男'!$A$7:$L$281,MATCH('65歳男（推移）'!$A24,'1-①28年男'!$A$7:$A$281,0)+2,COLUMN(N24)-7)</f>
        <v>9.9095550143851021</v>
      </c>
      <c r="O24" s="123">
        <f>INDEX('1-①28年男'!$A$7:$L$281,MATCH('65歳男（推移）'!$A24,'1-①28年男'!$A$7:$A$281,0)+2,COLUMN(O24)-7)</f>
        <v>10.172582933210315</v>
      </c>
      <c r="P24" s="126">
        <f t="shared" si="1"/>
        <v>0.30280662577664685</v>
      </c>
      <c r="Q24" s="99" t="s">
        <v>77</v>
      </c>
      <c r="R24" s="122">
        <v>1.3466302093924489</v>
      </c>
      <c r="S24" s="123">
        <v>1.2643694265386898</v>
      </c>
      <c r="T24" s="123">
        <v>1.4288909922462081</v>
      </c>
      <c r="U24" s="122">
        <f>INDEX('1-①28年男'!$A$7:$L$281,MATCH('65歳男（推移）'!$A24,'1-①28年男'!$A$7:$A$281,0)+2,COLUMN(U24)-11)</f>
        <v>1.6557008345073814</v>
      </c>
      <c r="V24" s="123">
        <f>INDEX('1-①28年男'!$A$7:$L$281,MATCH('65歳男（推移）'!$A24,'1-①28年男'!$A$7:$A$281,0)+2,COLUMN(V24)-11)</f>
        <v>1.5752956350051412</v>
      </c>
      <c r="W24" s="123">
        <f>INDEX('1-①28年男'!$A$7:$L$281,MATCH('65歳男（推移）'!$A24,'1-①28年男'!$A$7:$A$281,0)+2,COLUMN(W24)-11)</f>
        <v>1.7361060340096215</v>
      </c>
      <c r="X24" s="73">
        <f t="shared" si="2"/>
        <v>0.30907062511493244</v>
      </c>
      <c r="Y24" s="98"/>
    </row>
    <row r="25" spans="1:25" ht="18.75" customHeight="1" x14ac:dyDescent="0.4">
      <c r="A25" s="55" t="s">
        <v>90</v>
      </c>
      <c r="B25" s="122">
        <v>11.919846746593608</v>
      </c>
      <c r="C25" s="123">
        <v>11.719159113337996</v>
      </c>
      <c r="D25" s="123">
        <v>12.12053437984922</v>
      </c>
      <c r="E25" s="122">
        <f>INDEX('1-①28年男'!$A$7:$L$281,MATCH('65歳男（推移）'!$A25,'1-①28年男'!$A$7:$A$281,0)+2,COLUMN(E25)-2)</f>
        <v>12.806488299789194</v>
      </c>
      <c r="F25" s="123">
        <f>INDEX('1-①28年男'!$A$7:$L$281,MATCH('65歳男（推移）'!$A25,'1-①28年男'!$A$7:$A$281,0)+2,COLUMN(F25)-2)</f>
        <v>12.631372836646763</v>
      </c>
      <c r="G25" s="123">
        <f>INDEX('1-①28年男'!$A$7:$L$281,MATCH('65歳男（推移）'!$A25,'1-①28年男'!$A$7:$A$281,0)+2,COLUMN(G25)-2)</f>
        <v>12.981603762931625</v>
      </c>
      <c r="H25" s="126">
        <f t="shared" si="0"/>
        <v>0.88664155319558624</v>
      </c>
      <c r="I25" s="99" t="s">
        <v>77</v>
      </c>
      <c r="J25" s="122">
        <v>10.188173961299061</v>
      </c>
      <c r="K25" s="123">
        <v>9.9868942565003778</v>
      </c>
      <c r="L25" s="123">
        <v>10.389453666097744</v>
      </c>
      <c r="M25" s="122">
        <f>INDEX('1-①28年男'!$A$7:$L$281,MATCH('65歳男（推移）'!$A25,'1-①28年男'!$A$7:$A$281,0)+2,COLUMN(M25)-7)</f>
        <v>10.863197186076679</v>
      </c>
      <c r="N25" s="123">
        <f>INDEX('1-①28年男'!$A$7:$L$281,MATCH('65歳男（推移）'!$A25,'1-①28年男'!$A$7:$A$281,0)+2,COLUMN(N25)-7)</f>
        <v>10.683232814451175</v>
      </c>
      <c r="O25" s="123">
        <f>INDEX('1-①28年男'!$A$7:$L$281,MATCH('65歳男（推移）'!$A25,'1-①28年男'!$A$7:$A$281,0)+2,COLUMN(O25)-7)</f>
        <v>11.043161557702183</v>
      </c>
      <c r="P25" s="126">
        <f t="shared" si="1"/>
        <v>0.67502322477761822</v>
      </c>
      <c r="Q25" s="98"/>
      <c r="R25" s="122">
        <v>1.7316727852945473</v>
      </c>
      <c r="S25" s="123">
        <v>1.6027225586293843</v>
      </c>
      <c r="T25" s="123">
        <v>1.8606230119597102</v>
      </c>
      <c r="U25" s="122">
        <f>INDEX('1-①28年男'!$A$7:$L$281,MATCH('65歳男（推移）'!$A25,'1-①28年男'!$A$7:$A$281,0)+2,COLUMN(U25)-11)</f>
        <v>1.9432911137125133</v>
      </c>
      <c r="V25" s="123">
        <f>INDEX('1-①28年男'!$A$7:$L$281,MATCH('65歳男（推移）'!$A25,'1-①28年男'!$A$7:$A$281,0)+2,COLUMN(V25)-11)</f>
        <v>1.8242080055558674</v>
      </c>
      <c r="W25" s="123">
        <f>INDEX('1-①28年男'!$A$7:$L$281,MATCH('65歳男（推移）'!$A25,'1-①28年男'!$A$7:$A$281,0)+2,COLUMN(W25)-11)</f>
        <v>2.0623742218691592</v>
      </c>
      <c r="X25" s="73">
        <f t="shared" si="2"/>
        <v>0.21161832841796602</v>
      </c>
      <c r="Y25" s="98"/>
    </row>
    <row r="26" spans="1:25" ht="18.75" customHeight="1" x14ac:dyDescent="0.4">
      <c r="A26" s="55" t="s">
        <v>91</v>
      </c>
      <c r="B26" s="122">
        <v>11.55390999475761</v>
      </c>
      <c r="C26" s="123">
        <v>11.373201563511509</v>
      </c>
      <c r="D26" s="123">
        <v>11.734618426003712</v>
      </c>
      <c r="E26" s="122">
        <f>INDEX('1-①28年男'!$A$7:$L$281,MATCH('65歳男（推移）'!$A26,'1-①28年男'!$A$7:$A$281,0)+2,COLUMN(E26)-2)</f>
        <v>12.246357847669071</v>
      </c>
      <c r="F26" s="123">
        <f>INDEX('1-①28年男'!$A$7:$L$281,MATCH('65歳男（推移）'!$A26,'1-①28年男'!$A$7:$A$281,0)+2,COLUMN(F26)-2)</f>
        <v>12.089126845101394</v>
      </c>
      <c r="G26" s="123">
        <f>INDEX('1-①28年男'!$A$7:$L$281,MATCH('65歳男（推移）'!$A26,'1-①28年男'!$A$7:$A$281,0)+2,COLUMN(G26)-2)</f>
        <v>12.403588850236748</v>
      </c>
      <c r="H26" s="126">
        <f t="shared" si="0"/>
        <v>0.69244785291146016</v>
      </c>
      <c r="I26" s="98"/>
      <c r="J26" s="122">
        <v>10.132403148004405</v>
      </c>
      <c r="K26" s="123">
        <v>9.9467099932915684</v>
      </c>
      <c r="L26" s="123">
        <v>10.318096302717242</v>
      </c>
      <c r="M26" s="122">
        <f>INDEX('1-①28年男'!$A$7:$L$281,MATCH('65歳男（推移）'!$A26,'1-①28年男'!$A$7:$A$281,0)+2,COLUMN(M26)-7)</f>
        <v>10.718460357642924</v>
      </c>
      <c r="N26" s="123">
        <f>INDEX('1-①28年男'!$A$7:$L$281,MATCH('65歳男（推移）'!$A26,'1-①28年男'!$A$7:$A$281,0)+2,COLUMN(N26)-7)</f>
        <v>10.556826041108781</v>
      </c>
      <c r="O26" s="123">
        <f>INDEX('1-①28年男'!$A$7:$L$281,MATCH('65歳男（推移）'!$A26,'1-①28年男'!$A$7:$A$281,0)+2,COLUMN(O26)-7)</f>
        <v>10.880094674177066</v>
      </c>
      <c r="P26" s="126">
        <f t="shared" si="1"/>
        <v>0.58605720963851837</v>
      </c>
      <c r="Q26" s="98"/>
      <c r="R26" s="122">
        <v>1.4215068467532068</v>
      </c>
      <c r="S26" s="123">
        <v>1.3072962988744947</v>
      </c>
      <c r="T26" s="123">
        <v>1.5357173946319189</v>
      </c>
      <c r="U26" s="122">
        <f>INDEX('1-①28年男'!$A$7:$L$281,MATCH('65歳男（推移）'!$A26,'1-①28年男'!$A$7:$A$281,0)+2,COLUMN(U26)-11)</f>
        <v>1.5278974900261486</v>
      </c>
      <c r="V26" s="123">
        <f>INDEX('1-①28年男'!$A$7:$L$281,MATCH('65歳男（推移）'!$A26,'1-①28年男'!$A$7:$A$281,0)+2,COLUMN(V26)-11)</f>
        <v>1.4285330790835926</v>
      </c>
      <c r="W26" s="123">
        <f>INDEX('1-①28年男'!$A$7:$L$281,MATCH('65歳男（推移）'!$A26,'1-①28年男'!$A$7:$A$281,0)+2,COLUMN(W26)-11)</f>
        <v>1.6272619009687046</v>
      </c>
      <c r="X26" s="73">
        <f t="shared" si="2"/>
        <v>0.10639064327294179</v>
      </c>
      <c r="Y26" s="98"/>
    </row>
    <row r="27" spans="1:25" ht="18.75" customHeight="1" x14ac:dyDescent="0.4">
      <c r="A27" s="55" t="s">
        <v>92</v>
      </c>
      <c r="B27" s="122">
        <v>11.60363487200544</v>
      </c>
      <c r="C27" s="123">
        <v>11.405034339750971</v>
      </c>
      <c r="D27" s="123">
        <v>11.802235404259909</v>
      </c>
      <c r="E27" s="122">
        <f>INDEX('1-①28年男'!$A$7:$L$281,MATCH('65歳男（推移）'!$A27,'1-①28年男'!$A$7:$A$281,0)+2,COLUMN(E27)-2)</f>
        <v>12.448028739090674</v>
      </c>
      <c r="F27" s="123">
        <f>INDEX('1-①28年男'!$A$7:$L$281,MATCH('65歳男（推移）'!$A27,'1-①28年男'!$A$7:$A$281,0)+2,COLUMN(F27)-2)</f>
        <v>12.272301854200178</v>
      </c>
      <c r="G27" s="123">
        <f>INDEX('1-①28年男'!$A$7:$L$281,MATCH('65歳男（推移）'!$A27,'1-①28年男'!$A$7:$A$281,0)+2,COLUMN(G27)-2)</f>
        <v>12.62375562398117</v>
      </c>
      <c r="H27" s="126">
        <f t="shared" si="0"/>
        <v>0.84439386708523401</v>
      </c>
      <c r="I27" s="98"/>
      <c r="J27" s="122">
        <v>10.129682845969548</v>
      </c>
      <c r="K27" s="123">
        <v>9.9292255058514698</v>
      </c>
      <c r="L27" s="123">
        <v>10.330140186087625</v>
      </c>
      <c r="M27" s="122">
        <f>INDEX('1-①28年男'!$A$7:$L$281,MATCH('65歳男（推移）'!$A27,'1-①28年男'!$A$7:$A$281,0)+2,COLUMN(M27)-7)</f>
        <v>10.969123981283941</v>
      </c>
      <c r="N27" s="123">
        <f>INDEX('1-①28年男'!$A$7:$L$281,MATCH('65歳男（推移）'!$A27,'1-①28年男'!$A$7:$A$281,0)+2,COLUMN(N27)-7)</f>
        <v>10.788670871966907</v>
      </c>
      <c r="O27" s="123">
        <f>INDEX('1-①28年男'!$A$7:$L$281,MATCH('65歳男（推移）'!$A27,'1-①28年男'!$A$7:$A$281,0)+2,COLUMN(O27)-7)</f>
        <v>11.149577090600975</v>
      </c>
      <c r="P27" s="126">
        <f t="shared" si="1"/>
        <v>0.83944113531439335</v>
      </c>
      <c r="Q27" s="98"/>
      <c r="R27" s="122">
        <v>1.4739520260358927</v>
      </c>
      <c r="S27" s="123">
        <v>1.3520317501045804</v>
      </c>
      <c r="T27" s="123">
        <v>1.595872301967205</v>
      </c>
      <c r="U27" s="122">
        <f>INDEX('1-①28年男'!$A$7:$L$281,MATCH('65歳男（推移）'!$A27,'1-①28年男'!$A$7:$A$281,0)+2,COLUMN(U27)-11)</f>
        <v>1.478904757806734</v>
      </c>
      <c r="V27" s="123">
        <f>INDEX('1-①28年男'!$A$7:$L$281,MATCH('65歳男（推移）'!$A27,'1-①28年男'!$A$7:$A$281,0)+2,COLUMN(V27)-11)</f>
        <v>1.3706294691115846</v>
      </c>
      <c r="W27" s="123">
        <f>INDEX('1-①28年男'!$A$7:$L$281,MATCH('65歳男（推移）'!$A27,'1-①28年男'!$A$7:$A$281,0)+2,COLUMN(W27)-11)</f>
        <v>1.5871800465018835</v>
      </c>
      <c r="X27" s="73">
        <f t="shared" si="2"/>
        <v>4.9527317708413232E-3</v>
      </c>
      <c r="Y27" s="98"/>
    </row>
    <row r="28" spans="1:25" ht="18.75" customHeight="1" x14ac:dyDescent="0.4">
      <c r="A28" s="55" t="s">
        <v>93</v>
      </c>
      <c r="B28" s="122">
        <v>11.286987322250754</v>
      </c>
      <c r="C28" s="123">
        <v>10.968439166056257</v>
      </c>
      <c r="D28" s="123">
        <v>11.605535478445251</v>
      </c>
      <c r="E28" s="122">
        <f>INDEX('1-①28年男'!$A$7:$L$281,MATCH('65歳男（推移）'!$A28,'1-①28年男'!$A$7:$A$281,0)+2,COLUMN(E28)-2)</f>
        <v>12.03467418591363</v>
      </c>
      <c r="F28" s="123">
        <f>INDEX('1-①28年男'!$A$7:$L$281,MATCH('65歳男（推移）'!$A28,'1-①28年男'!$A$7:$A$281,0)+2,COLUMN(F28)-2)</f>
        <v>11.710602238812388</v>
      </c>
      <c r="G28" s="123">
        <f>INDEX('1-①28年男'!$A$7:$L$281,MATCH('65歳男（推移）'!$A28,'1-①28年男'!$A$7:$A$281,0)+2,COLUMN(G28)-2)</f>
        <v>12.358746133014872</v>
      </c>
      <c r="H28" s="126">
        <f t="shared" si="0"/>
        <v>0.74768686366287618</v>
      </c>
      <c r="I28" s="98"/>
      <c r="J28" s="122">
        <v>9.8525506283538782</v>
      </c>
      <c r="K28" s="123">
        <v>9.5460142816435472</v>
      </c>
      <c r="L28" s="123">
        <v>10.159086975064209</v>
      </c>
      <c r="M28" s="122">
        <f>INDEX('1-①28年男'!$A$7:$L$281,MATCH('65歳男（推移）'!$A28,'1-①28年男'!$A$7:$A$281,0)+2,COLUMN(M28)-7)</f>
        <v>10.489079619369866</v>
      </c>
      <c r="N28" s="123">
        <f>INDEX('1-①28年男'!$A$7:$L$281,MATCH('65歳男（推移）'!$A28,'1-①28年男'!$A$7:$A$281,0)+2,COLUMN(N28)-7)</f>
        <v>10.179239517179088</v>
      </c>
      <c r="O28" s="123">
        <f>INDEX('1-①28年男'!$A$7:$L$281,MATCH('65歳男（推移）'!$A28,'1-①28年男'!$A$7:$A$281,0)+2,COLUMN(O28)-7)</f>
        <v>10.798919721560644</v>
      </c>
      <c r="P28" s="126">
        <f t="shared" si="1"/>
        <v>0.6365289910159877</v>
      </c>
      <c r="Q28" s="98"/>
      <c r="R28" s="122">
        <v>1.4344366938968749</v>
      </c>
      <c r="S28" s="123">
        <v>1.2727276846895748</v>
      </c>
      <c r="T28" s="123">
        <v>1.596145703104175</v>
      </c>
      <c r="U28" s="122">
        <f>INDEX('1-①28年男'!$A$7:$L$281,MATCH('65歳男（推移）'!$A28,'1-①28年男'!$A$7:$A$281,0)+2,COLUMN(U28)-11)</f>
        <v>1.5455945665437649</v>
      </c>
      <c r="V28" s="123">
        <f>INDEX('1-①28年男'!$A$7:$L$281,MATCH('65歳男（推移）'!$A28,'1-①28年男'!$A$7:$A$281,0)+2,COLUMN(V28)-11)</f>
        <v>1.3807840388225203</v>
      </c>
      <c r="W28" s="123">
        <f>INDEX('1-①28年男'!$A$7:$L$281,MATCH('65歳男（推移）'!$A28,'1-①28年男'!$A$7:$A$281,0)+2,COLUMN(W28)-11)</f>
        <v>1.7104050942650095</v>
      </c>
      <c r="X28" s="73">
        <f t="shared" si="2"/>
        <v>0.11115787264689003</v>
      </c>
      <c r="Y28" s="98"/>
    </row>
    <row r="29" spans="1:25" ht="18.75" customHeight="1" x14ac:dyDescent="0.4">
      <c r="A29" s="55" t="s">
        <v>94</v>
      </c>
      <c r="B29" s="122">
        <v>10.989613856943599</v>
      </c>
      <c r="C29" s="123">
        <v>10.742658250629876</v>
      </c>
      <c r="D29" s="123">
        <v>11.236569463257322</v>
      </c>
      <c r="E29" s="122">
        <f>INDEX('1-①28年男'!$A$7:$L$281,MATCH('65歳男（推移）'!$A29,'1-①28年男'!$A$7:$A$281,0)+2,COLUMN(E29)-2)</f>
        <v>11.763758556367289</v>
      </c>
      <c r="F29" s="123">
        <f>INDEX('1-①28年男'!$A$7:$L$281,MATCH('65歳男（推移）'!$A29,'1-①28年男'!$A$7:$A$281,0)+2,COLUMN(F29)-2)</f>
        <v>11.562403759934067</v>
      </c>
      <c r="G29" s="123">
        <f>INDEX('1-①28年男'!$A$7:$L$281,MATCH('65歳男（推移）'!$A29,'1-①28年男'!$A$7:$A$281,0)+2,COLUMN(G29)-2)</f>
        <v>11.965113352800511</v>
      </c>
      <c r="H29" s="126">
        <f t="shared" si="0"/>
        <v>0.77414469942369024</v>
      </c>
      <c r="I29" s="98"/>
      <c r="J29" s="122">
        <v>9.4454352155104448</v>
      </c>
      <c r="K29" s="123">
        <v>9.1994515042094864</v>
      </c>
      <c r="L29" s="123">
        <v>9.6914189268114033</v>
      </c>
      <c r="M29" s="122">
        <f>INDEX('1-①28年男'!$A$7:$L$281,MATCH('65歳男（推移）'!$A29,'1-①28年男'!$A$7:$A$281,0)+2,COLUMN(M29)-7)</f>
        <v>10.168146971033222</v>
      </c>
      <c r="N29" s="123">
        <f>INDEX('1-①28年男'!$A$7:$L$281,MATCH('65歳男（推移）'!$A29,'1-①28年男'!$A$7:$A$281,0)+2,COLUMN(N29)-7)</f>
        <v>9.9616377014696571</v>
      </c>
      <c r="O29" s="123">
        <f>INDEX('1-①28年男'!$A$7:$L$281,MATCH('65歳男（推移）'!$A29,'1-①28年男'!$A$7:$A$281,0)+2,COLUMN(O29)-7)</f>
        <v>10.374656240596787</v>
      </c>
      <c r="P29" s="126">
        <f t="shared" si="1"/>
        <v>0.72271175552277711</v>
      </c>
      <c r="Q29" s="98"/>
      <c r="R29" s="122">
        <v>1.5441786414331538</v>
      </c>
      <c r="S29" s="123">
        <v>1.3915590443151951</v>
      </c>
      <c r="T29" s="123">
        <v>1.6967982385511124</v>
      </c>
      <c r="U29" s="122">
        <f>INDEX('1-①28年男'!$A$7:$L$281,MATCH('65歳男（推移）'!$A29,'1-①28年男'!$A$7:$A$281,0)+2,COLUMN(U29)-11)</f>
        <v>1.5956115853340667</v>
      </c>
      <c r="V29" s="123">
        <f>INDEX('1-①28年男'!$A$7:$L$281,MATCH('65歳男（推移）'!$A29,'1-①28年男'!$A$7:$A$281,0)+2,COLUMN(V29)-11)</f>
        <v>1.4636289418417585</v>
      </c>
      <c r="W29" s="123">
        <f>INDEX('1-①28年男'!$A$7:$L$281,MATCH('65歳男（推移）'!$A29,'1-①28年男'!$A$7:$A$281,0)+2,COLUMN(W29)-11)</f>
        <v>1.7275942288263748</v>
      </c>
      <c r="X29" s="73">
        <f t="shared" si="2"/>
        <v>5.1432943900912909E-2</v>
      </c>
      <c r="Y29" s="98"/>
    </row>
    <row r="30" spans="1:25" ht="18.75" customHeight="1" x14ac:dyDescent="0.4">
      <c r="A30" s="55" t="s">
        <v>95</v>
      </c>
      <c r="B30" s="122">
        <v>11.022438454736854</v>
      </c>
      <c r="C30" s="123">
        <v>10.779002463999177</v>
      </c>
      <c r="D30" s="123">
        <v>11.26587444547453</v>
      </c>
      <c r="E30" s="122">
        <f>INDEX('1-①28年男'!$A$7:$L$281,MATCH('65歳男（推移）'!$A30,'1-①28年男'!$A$7:$A$281,0)+2,COLUMN(E30)-2)</f>
        <v>11.26329558575199</v>
      </c>
      <c r="F30" s="123">
        <f>INDEX('1-①28年男'!$A$7:$L$281,MATCH('65歳男（推移）'!$A30,'1-①28年男'!$A$7:$A$281,0)+2,COLUMN(F30)-2)</f>
        <v>11.041567000889485</v>
      </c>
      <c r="G30" s="123">
        <f>INDEX('1-①28年男'!$A$7:$L$281,MATCH('65歳男（推移）'!$A30,'1-①28年男'!$A$7:$A$281,0)+2,COLUMN(G30)-2)</f>
        <v>11.485024170614496</v>
      </c>
      <c r="H30" s="126">
        <f t="shared" si="0"/>
        <v>0.24085713101513662</v>
      </c>
      <c r="I30" s="99" t="s">
        <v>80</v>
      </c>
      <c r="J30" s="122">
        <v>9.5283055048962719</v>
      </c>
      <c r="K30" s="123">
        <v>9.2922477979097753</v>
      </c>
      <c r="L30" s="123">
        <v>9.7643632118827686</v>
      </c>
      <c r="M30" s="122">
        <f>INDEX('1-①28年男'!$A$7:$L$281,MATCH('65歳男（推移）'!$A30,'1-①28年男'!$A$7:$A$281,0)+2,COLUMN(M30)-7)</f>
        <v>9.7143694991791243</v>
      </c>
      <c r="N30" s="123">
        <f>INDEX('1-①28年男'!$A$7:$L$281,MATCH('65歳男（推移）'!$A30,'1-①28年男'!$A$7:$A$281,0)+2,COLUMN(N30)-7)</f>
        <v>9.5002035403862504</v>
      </c>
      <c r="O30" s="123">
        <f>INDEX('1-①28年男'!$A$7:$L$281,MATCH('65歳男（推移）'!$A30,'1-①28年男'!$A$7:$A$281,0)+2,COLUMN(O30)-7)</f>
        <v>9.9285354579719982</v>
      </c>
      <c r="P30" s="126">
        <f t="shared" si="1"/>
        <v>0.18606399428285236</v>
      </c>
      <c r="Q30" s="99" t="s">
        <v>80</v>
      </c>
      <c r="R30" s="122">
        <v>1.494132949840582</v>
      </c>
      <c r="S30" s="123">
        <v>1.3573164323389131</v>
      </c>
      <c r="T30" s="123">
        <v>1.6309494673422509</v>
      </c>
      <c r="U30" s="122">
        <f>INDEX('1-①28年男'!$A$7:$L$281,MATCH('65歳男（推移）'!$A30,'1-①28年男'!$A$7:$A$281,0)+2,COLUMN(U30)-11)</f>
        <v>1.5489260865728662</v>
      </c>
      <c r="V30" s="123">
        <f>INDEX('1-①28年男'!$A$7:$L$281,MATCH('65歳男（推移）'!$A30,'1-①28年男'!$A$7:$A$281,0)+2,COLUMN(V30)-11)</f>
        <v>1.4266007763274449</v>
      </c>
      <c r="W30" s="123">
        <f>INDEX('1-①28年男'!$A$7:$L$281,MATCH('65歳男（推移）'!$A30,'1-①28年男'!$A$7:$A$281,0)+2,COLUMN(W30)-11)</f>
        <v>1.6712513968182876</v>
      </c>
      <c r="X30" s="73">
        <f t="shared" si="2"/>
        <v>5.4793136732284253E-2</v>
      </c>
      <c r="Y30" s="98"/>
    </row>
    <row r="31" spans="1:25" ht="18.75" customHeight="1" x14ac:dyDescent="0.4">
      <c r="A31" s="55" t="s">
        <v>96</v>
      </c>
      <c r="B31" s="122">
        <v>10.930037304591124</v>
      </c>
      <c r="C31" s="123">
        <v>10.64922075645482</v>
      </c>
      <c r="D31" s="123">
        <v>11.210853852727428</v>
      </c>
      <c r="E31" s="122">
        <f>INDEX('1-①28年男'!$A$7:$L$281,MATCH('65歳男（推移）'!$A31,'1-①28年男'!$A$7:$A$281,0)+2,COLUMN(E31)-2)</f>
        <v>11.353834118098785</v>
      </c>
      <c r="F31" s="123">
        <f>INDEX('1-①28年男'!$A$7:$L$281,MATCH('65歳男（推移）'!$A31,'1-①28年男'!$A$7:$A$281,0)+2,COLUMN(F31)-2)</f>
        <v>11.082050138739781</v>
      </c>
      <c r="G31" s="123">
        <f>INDEX('1-①28年男'!$A$7:$L$281,MATCH('65歳男（推移）'!$A31,'1-①28年男'!$A$7:$A$281,0)+2,COLUMN(G31)-2)</f>
        <v>11.625618097457789</v>
      </c>
      <c r="H31" s="126">
        <f t="shared" si="0"/>
        <v>0.42379681350766063</v>
      </c>
      <c r="I31" s="98"/>
      <c r="J31" s="122">
        <v>9.499942125780537</v>
      </c>
      <c r="K31" s="123">
        <v>9.2270201279638133</v>
      </c>
      <c r="L31" s="123">
        <v>9.7728641235972606</v>
      </c>
      <c r="M31" s="122">
        <f>INDEX('1-①28年男'!$A$7:$L$281,MATCH('65歳男（推移）'!$A31,'1-①28年男'!$A$7:$A$281,0)+2,COLUMN(M31)-7)</f>
        <v>9.5961074653496699</v>
      </c>
      <c r="N31" s="123">
        <f>INDEX('1-①28年男'!$A$7:$L$281,MATCH('65歳男（推移）'!$A31,'1-①28年男'!$A$7:$A$281,0)+2,COLUMN(N31)-7)</f>
        <v>9.3371916244677617</v>
      </c>
      <c r="O31" s="123">
        <f>INDEX('1-①28年男'!$A$7:$L$281,MATCH('65歳男（推移）'!$A31,'1-①28年男'!$A$7:$A$281,0)+2,COLUMN(O31)-7)</f>
        <v>9.855023306231578</v>
      </c>
      <c r="P31" s="126">
        <f t="shared" si="1"/>
        <v>9.6165339569132868E-2</v>
      </c>
      <c r="Q31" s="98"/>
      <c r="R31" s="122">
        <v>1.4300951788105856</v>
      </c>
      <c r="S31" s="123">
        <v>1.2775307926286112</v>
      </c>
      <c r="T31" s="123">
        <v>1.5826595649925599</v>
      </c>
      <c r="U31" s="122">
        <f>INDEX('1-①28年男'!$A$7:$L$281,MATCH('65歳男（推移）'!$A31,'1-①28年男'!$A$7:$A$281,0)+2,COLUMN(U31)-11)</f>
        <v>1.757726652749114</v>
      </c>
      <c r="V31" s="123">
        <f>INDEX('1-①28年男'!$A$7:$L$281,MATCH('65歳男（推移）'!$A31,'1-①28年男'!$A$7:$A$281,0)+2,COLUMN(V31)-11)</f>
        <v>1.6028572633342379</v>
      </c>
      <c r="W31" s="123">
        <f>INDEX('1-①28年男'!$A$7:$L$281,MATCH('65歳男（推移）'!$A31,'1-①28年男'!$A$7:$A$281,0)+2,COLUMN(W31)-11)</f>
        <v>1.91259604216399</v>
      </c>
      <c r="X31" s="73">
        <f t="shared" si="2"/>
        <v>0.32763147393852843</v>
      </c>
      <c r="Y31" s="98"/>
    </row>
    <row r="32" spans="1:25" ht="18.75" customHeight="1" x14ac:dyDescent="0.4">
      <c r="A32" s="55" t="s">
        <v>97</v>
      </c>
      <c r="B32" s="122">
        <v>11.638981339549867</v>
      </c>
      <c r="C32" s="123">
        <v>11.361610377161714</v>
      </c>
      <c r="D32" s="123">
        <v>11.916352301938019</v>
      </c>
      <c r="E32" s="122">
        <f>INDEX('1-①28年男'!$A$7:$L$281,MATCH('65歳男（推移）'!$A32,'1-①28年男'!$A$7:$A$281,0)+2,COLUMN(E32)-2)</f>
        <v>12.375719723144417</v>
      </c>
      <c r="F32" s="123">
        <f>INDEX('1-①28年男'!$A$7:$L$281,MATCH('65歳男（推移）'!$A32,'1-①28年男'!$A$7:$A$281,0)+2,COLUMN(F32)-2)</f>
        <v>12.139308020258531</v>
      </c>
      <c r="G32" s="123">
        <f>INDEX('1-①28年男'!$A$7:$L$281,MATCH('65歳男（推移）'!$A32,'1-①28年男'!$A$7:$A$281,0)+2,COLUMN(G32)-2)</f>
        <v>12.612131426030304</v>
      </c>
      <c r="H32" s="126">
        <f t="shared" si="0"/>
        <v>0.73673838359455068</v>
      </c>
      <c r="I32" s="99" t="s">
        <v>80</v>
      </c>
      <c r="J32" s="122">
        <v>10.083686774347331</v>
      </c>
      <c r="K32" s="123">
        <v>9.8036488978154797</v>
      </c>
      <c r="L32" s="123">
        <v>10.363724650879183</v>
      </c>
      <c r="M32" s="122">
        <f>INDEX('1-①28年男'!$A$7:$L$281,MATCH('65歳男（推移）'!$A32,'1-①28年男'!$A$7:$A$281,0)+2,COLUMN(M32)-7)</f>
        <v>10.881056707037581</v>
      </c>
      <c r="N32" s="123">
        <f>INDEX('1-①28年男'!$A$7:$L$281,MATCH('65歳男（推移）'!$A32,'1-①28年男'!$A$7:$A$281,0)+2,COLUMN(N32)-7)</f>
        <v>10.638928147577541</v>
      </c>
      <c r="O32" s="123">
        <f>INDEX('1-①28年男'!$A$7:$L$281,MATCH('65歳男（推移）'!$A32,'1-①28年男'!$A$7:$A$281,0)+2,COLUMN(O32)-7)</f>
        <v>11.123185266497622</v>
      </c>
      <c r="P32" s="126">
        <f t="shared" si="1"/>
        <v>0.79736993269025014</v>
      </c>
      <c r="Q32" s="99" t="s">
        <v>77</v>
      </c>
      <c r="R32" s="122">
        <v>1.5552945652025369</v>
      </c>
      <c r="S32" s="123">
        <v>1.3814147280600411</v>
      </c>
      <c r="T32" s="123">
        <v>1.7291744023450328</v>
      </c>
      <c r="U32" s="122">
        <f>INDEX('1-①28年男'!$A$7:$L$281,MATCH('65歳男（推移）'!$A32,'1-①28年男'!$A$7:$A$281,0)+2,COLUMN(U32)-11)</f>
        <v>1.4946630161068346</v>
      </c>
      <c r="V32" s="123">
        <f>INDEX('1-①28年男'!$A$7:$L$281,MATCH('65歳男（推移）'!$A32,'1-①28年男'!$A$7:$A$281,0)+2,COLUMN(V32)-11)</f>
        <v>1.3478402787317645</v>
      </c>
      <c r="W32" s="123">
        <f>INDEX('1-①28年男'!$A$7:$L$281,MATCH('65歳男（推移）'!$A32,'1-①28年男'!$A$7:$A$281,0)+2,COLUMN(W32)-11)</f>
        <v>1.6414857534819047</v>
      </c>
      <c r="X32" s="73">
        <f t="shared" si="2"/>
        <v>-6.0631549095702342E-2</v>
      </c>
      <c r="Y32" s="98"/>
    </row>
    <row r="33" spans="1:25" ht="18.75" customHeight="1" x14ac:dyDescent="0.4">
      <c r="A33" s="55" t="s">
        <v>98</v>
      </c>
      <c r="B33" s="122">
        <v>11.285151996699504</v>
      </c>
      <c r="C33" s="123">
        <v>11.030915673015818</v>
      </c>
      <c r="D33" s="123">
        <v>11.539388320383191</v>
      </c>
      <c r="E33" s="122">
        <f>INDEX('1-①28年男'!$A$7:$L$281,MATCH('65歳男（推移）'!$A33,'1-①28年男'!$A$7:$A$281,0)+2,COLUMN(E33)-2)</f>
        <v>11.968018079765438</v>
      </c>
      <c r="F33" s="123">
        <f>INDEX('1-①28年男'!$A$7:$L$281,MATCH('65歳男（推移）'!$A33,'1-①28年男'!$A$7:$A$281,0)+2,COLUMN(F33)-2)</f>
        <v>11.755694848777104</v>
      </c>
      <c r="G33" s="123">
        <f>INDEX('1-①28年男'!$A$7:$L$281,MATCH('65歳男（推移）'!$A33,'1-①28年男'!$A$7:$A$281,0)+2,COLUMN(G33)-2)</f>
        <v>12.180341310753771</v>
      </c>
      <c r="H33" s="126">
        <f t="shared" si="0"/>
        <v>0.68286608306593344</v>
      </c>
      <c r="I33" s="98"/>
      <c r="J33" s="122">
        <v>9.7961596496653147</v>
      </c>
      <c r="K33" s="123">
        <v>9.5389107111386515</v>
      </c>
      <c r="L33" s="123">
        <v>10.053408588191978</v>
      </c>
      <c r="M33" s="122">
        <f>INDEX('1-①28年男'!$A$7:$L$281,MATCH('65歳男（推移）'!$A33,'1-①28年男'!$A$7:$A$281,0)+2,COLUMN(M33)-7)</f>
        <v>10.580064004179313</v>
      </c>
      <c r="N33" s="123">
        <f>INDEX('1-①28年男'!$A$7:$L$281,MATCH('65歳男（推移）'!$A33,'1-①28年男'!$A$7:$A$281,0)+2,COLUMN(N33)-7)</f>
        <v>10.360881043450805</v>
      </c>
      <c r="O33" s="123">
        <f>INDEX('1-①28年男'!$A$7:$L$281,MATCH('65歳男（推移）'!$A33,'1-①28年男'!$A$7:$A$281,0)+2,COLUMN(O33)-7)</f>
        <v>10.799246964907821</v>
      </c>
      <c r="P33" s="126">
        <f t="shared" si="1"/>
        <v>0.78390435451399831</v>
      </c>
      <c r="Q33" s="98"/>
      <c r="R33" s="122">
        <v>1.4889923470341906</v>
      </c>
      <c r="S33" s="123">
        <v>1.3280362000360382</v>
      </c>
      <c r="T33" s="123">
        <v>1.649948494032343</v>
      </c>
      <c r="U33" s="122">
        <f>INDEX('1-①28年男'!$A$7:$L$281,MATCH('65歳男（推移）'!$A33,'1-①28年男'!$A$7:$A$281,0)+2,COLUMN(U33)-11)</f>
        <v>1.3879540755861237</v>
      </c>
      <c r="V33" s="123">
        <f>INDEX('1-①28年男'!$A$7:$L$281,MATCH('65歳男（推移）'!$A33,'1-①28年男'!$A$7:$A$281,0)+2,COLUMN(V33)-11)</f>
        <v>1.255590824145659</v>
      </c>
      <c r="W33" s="123">
        <f>INDEX('1-①28年男'!$A$7:$L$281,MATCH('65歳男（推移）'!$A33,'1-①28年男'!$A$7:$A$281,0)+2,COLUMN(W33)-11)</f>
        <v>1.5203173270265884</v>
      </c>
      <c r="X33" s="73">
        <f t="shared" si="2"/>
        <v>-0.10103827144806687</v>
      </c>
      <c r="Y33" s="98"/>
    </row>
    <row r="34" spans="1:25" ht="18.75" customHeight="1" x14ac:dyDescent="0.4">
      <c r="A34" s="55" t="s">
        <v>99</v>
      </c>
      <c r="B34" s="122">
        <v>10.799864775658033</v>
      </c>
      <c r="C34" s="123">
        <v>10.480622290749004</v>
      </c>
      <c r="D34" s="123">
        <v>11.119107260567063</v>
      </c>
      <c r="E34" s="122">
        <f>INDEX('1-①28年男'!$A$7:$L$281,MATCH('65歳男（推移）'!$A34,'1-①28年男'!$A$7:$A$281,0)+2,COLUMN(E34)-2)</f>
        <v>11.578931243629512</v>
      </c>
      <c r="F34" s="123">
        <f>INDEX('1-①28年男'!$A$7:$L$281,MATCH('65歳男（推移）'!$A34,'1-①28年男'!$A$7:$A$281,0)+2,COLUMN(F34)-2)</f>
        <v>11.300427975471788</v>
      </c>
      <c r="G34" s="123">
        <f>INDEX('1-①28年男'!$A$7:$L$281,MATCH('65歳男（推移）'!$A34,'1-①28年男'!$A$7:$A$281,0)+2,COLUMN(G34)-2)</f>
        <v>11.857434511787236</v>
      </c>
      <c r="H34" s="126">
        <f t="shared" si="0"/>
        <v>0.77906646797147872</v>
      </c>
      <c r="I34" s="98"/>
      <c r="J34" s="122">
        <v>9.5008910304704308</v>
      </c>
      <c r="K34" s="123">
        <v>9.1892184887436343</v>
      </c>
      <c r="L34" s="123">
        <v>9.8125635721972273</v>
      </c>
      <c r="M34" s="122">
        <f>INDEX('1-①28年男'!$A$7:$L$281,MATCH('65歳男（推移）'!$A34,'1-①28年男'!$A$7:$A$281,0)+2,COLUMN(M34)-7)</f>
        <v>10.15360641344747</v>
      </c>
      <c r="N34" s="123">
        <f>INDEX('1-①28年男'!$A$7:$L$281,MATCH('65歳男（推移）'!$A34,'1-①28年男'!$A$7:$A$281,0)+2,COLUMN(N34)-7)</f>
        <v>9.8760538732410339</v>
      </c>
      <c r="O34" s="123">
        <f>INDEX('1-①28年男'!$A$7:$L$281,MATCH('65歳男（推移）'!$A34,'1-①28年男'!$A$7:$A$281,0)+2,COLUMN(O34)-7)</f>
        <v>10.431158953653906</v>
      </c>
      <c r="P34" s="126">
        <f t="shared" si="1"/>
        <v>0.65271538297703913</v>
      </c>
      <c r="Q34" s="98"/>
      <c r="R34" s="122">
        <v>1.2989737451876038</v>
      </c>
      <c r="S34" s="123">
        <v>1.1296608347113493</v>
      </c>
      <c r="T34" s="123">
        <v>1.4682866556638583</v>
      </c>
      <c r="U34" s="122">
        <f>INDEX('1-①28年男'!$A$7:$L$281,MATCH('65歳男（推移）'!$A34,'1-①28年男'!$A$7:$A$281,0)+2,COLUMN(U34)-11)</f>
        <v>1.4253248301820398</v>
      </c>
      <c r="V34" s="123">
        <f>INDEX('1-①28年男'!$A$7:$L$281,MATCH('65歳男（推移）'!$A34,'1-①28年男'!$A$7:$A$281,0)+2,COLUMN(V34)-11)</f>
        <v>1.2618777143099555</v>
      </c>
      <c r="W34" s="123">
        <f>INDEX('1-①28年男'!$A$7:$L$281,MATCH('65歳男（推移）'!$A34,'1-①28年男'!$A$7:$A$281,0)+2,COLUMN(W34)-11)</f>
        <v>1.5887719460541241</v>
      </c>
      <c r="X34" s="73">
        <f t="shared" si="2"/>
        <v>0.12635108499443604</v>
      </c>
      <c r="Y34" s="98"/>
    </row>
    <row r="35" spans="1:25" ht="18.75" customHeight="1" x14ac:dyDescent="0.4">
      <c r="A35" s="55" t="s">
        <v>100</v>
      </c>
      <c r="B35" s="122">
        <v>10.380276811086736</v>
      </c>
      <c r="C35" s="123">
        <v>10.083906132534111</v>
      </c>
      <c r="D35" s="123">
        <v>10.676647489639361</v>
      </c>
      <c r="E35" s="122">
        <f>INDEX('1-①28年男'!$A$7:$L$281,MATCH('65歳男（推移）'!$A35,'1-①28年男'!$A$7:$A$281,0)+2,COLUMN(E35)-2)</f>
        <v>10.976227141475331</v>
      </c>
      <c r="F35" s="123">
        <f>INDEX('1-①28年男'!$A$7:$L$281,MATCH('65歳男（推移）'!$A35,'1-①28年男'!$A$7:$A$281,0)+2,COLUMN(F35)-2)</f>
        <v>10.711561944351031</v>
      </c>
      <c r="G35" s="123">
        <f>INDEX('1-①28年男'!$A$7:$L$281,MATCH('65歳男（推移）'!$A35,'1-①28年男'!$A$7:$A$281,0)+2,COLUMN(G35)-2)</f>
        <v>11.240892338599631</v>
      </c>
      <c r="H35" s="126">
        <f t="shared" si="0"/>
        <v>0.59595033038859491</v>
      </c>
      <c r="I35" s="98"/>
      <c r="J35" s="122">
        <v>9.0011631387892201</v>
      </c>
      <c r="K35" s="123">
        <v>8.712515051105914</v>
      </c>
      <c r="L35" s="123">
        <v>9.2898112264725263</v>
      </c>
      <c r="M35" s="122">
        <f>INDEX('1-①28年男'!$A$7:$L$281,MATCH('65歳男（推移）'!$A35,'1-①28年男'!$A$7:$A$281,0)+2,COLUMN(M35)-7)</f>
        <v>9.5117156583550724</v>
      </c>
      <c r="N35" s="123">
        <f>INDEX('1-①28年男'!$A$7:$L$281,MATCH('65歳男（推移）'!$A35,'1-①28年男'!$A$7:$A$281,0)+2,COLUMN(N35)-7)</f>
        <v>9.2522199165695707</v>
      </c>
      <c r="O35" s="123">
        <f>INDEX('1-①28年男'!$A$7:$L$281,MATCH('65歳男（推移）'!$A35,'1-①28年男'!$A$7:$A$281,0)+2,COLUMN(O35)-7)</f>
        <v>9.7712114001405741</v>
      </c>
      <c r="P35" s="126">
        <f t="shared" si="1"/>
        <v>0.51055251956585224</v>
      </c>
      <c r="Q35" s="98"/>
      <c r="R35" s="122">
        <v>1.379113672297517</v>
      </c>
      <c r="S35" s="123">
        <v>1.2159573338399428</v>
      </c>
      <c r="T35" s="123">
        <v>1.5422700107550913</v>
      </c>
      <c r="U35" s="122">
        <f>INDEX('1-①28年男'!$A$7:$L$281,MATCH('65歳男（推移）'!$A35,'1-①28年男'!$A$7:$A$281,0)+2,COLUMN(U35)-11)</f>
        <v>1.4645114831202575</v>
      </c>
      <c r="V35" s="123">
        <f>INDEX('1-①28年男'!$A$7:$L$281,MATCH('65歳男（推移）'!$A35,'1-①28年男'!$A$7:$A$281,0)+2,COLUMN(V35)-11)</f>
        <v>1.3147595788614534</v>
      </c>
      <c r="W35" s="123">
        <f>INDEX('1-①28年男'!$A$7:$L$281,MATCH('65歳男（推移）'!$A35,'1-①28年男'!$A$7:$A$281,0)+2,COLUMN(W35)-11)</f>
        <v>1.6142633873790615</v>
      </c>
      <c r="X35" s="73">
        <f t="shared" si="2"/>
        <v>8.539781082274045E-2</v>
      </c>
      <c r="Y35" s="98"/>
    </row>
    <row r="36" spans="1:25" ht="18.75" customHeight="1" x14ac:dyDescent="0.4">
      <c r="A36" s="55" t="s">
        <v>101</v>
      </c>
      <c r="B36" s="122">
        <v>11.273341227672805</v>
      </c>
      <c r="C36" s="123">
        <v>10.977071373910547</v>
      </c>
      <c r="D36" s="123">
        <v>11.569611081435063</v>
      </c>
      <c r="E36" s="122">
        <f>INDEX('1-①28年男'!$A$7:$L$281,MATCH('65歳男（推移）'!$A36,'1-①28年男'!$A$7:$A$281,0)+2,COLUMN(E36)-2)</f>
        <v>11.800127487233844</v>
      </c>
      <c r="F36" s="123">
        <f>INDEX('1-①28年男'!$A$7:$L$281,MATCH('65歳男（推移）'!$A36,'1-①28年男'!$A$7:$A$281,0)+2,COLUMN(F36)-2)</f>
        <v>11.541854846094799</v>
      </c>
      <c r="G36" s="123">
        <f>INDEX('1-①28年男'!$A$7:$L$281,MATCH('65歳男（推移）'!$A36,'1-①28年男'!$A$7:$A$281,0)+2,COLUMN(G36)-2)</f>
        <v>12.05840012837289</v>
      </c>
      <c r="H36" s="126">
        <f t="shared" si="0"/>
        <v>0.52678625956103886</v>
      </c>
      <c r="I36" s="98"/>
      <c r="J36" s="122">
        <v>9.9884673650210463</v>
      </c>
      <c r="K36" s="123">
        <v>9.6989807635280076</v>
      </c>
      <c r="L36" s="123">
        <v>10.277953966514085</v>
      </c>
      <c r="M36" s="122">
        <f>INDEX('1-①28年男'!$A$7:$L$281,MATCH('65歳男（推移）'!$A36,'1-①28年男'!$A$7:$A$281,0)+2,COLUMN(M36)-7)</f>
        <v>10.460773301910709</v>
      </c>
      <c r="N36" s="123">
        <f>INDEX('1-①28年男'!$A$7:$L$281,MATCH('65歳男（推移）'!$A36,'1-①28年男'!$A$7:$A$281,0)+2,COLUMN(N36)-7)</f>
        <v>10.206102850487911</v>
      </c>
      <c r="O36" s="123">
        <f>INDEX('1-①28年男'!$A$7:$L$281,MATCH('65歳男（推移）'!$A36,'1-①28年男'!$A$7:$A$281,0)+2,COLUMN(O36)-7)</f>
        <v>10.715443753333508</v>
      </c>
      <c r="P36" s="126">
        <f t="shared" si="1"/>
        <v>0.47230593688966316</v>
      </c>
      <c r="Q36" s="98"/>
      <c r="R36" s="122">
        <v>1.2848738626517577</v>
      </c>
      <c r="S36" s="123">
        <v>1.1298055673528282</v>
      </c>
      <c r="T36" s="123">
        <v>1.4399421579506873</v>
      </c>
      <c r="U36" s="122">
        <f>INDEX('1-①28年男'!$A$7:$L$281,MATCH('65歳男（推移）'!$A36,'1-①28年男'!$A$7:$A$281,0)+2,COLUMN(U36)-11)</f>
        <v>1.339354185323133</v>
      </c>
      <c r="V36" s="123">
        <f>INDEX('1-①28年男'!$A$7:$L$281,MATCH('65歳男（推移）'!$A36,'1-①28年男'!$A$7:$A$281,0)+2,COLUMN(V36)-11)</f>
        <v>1.2000809322362838</v>
      </c>
      <c r="W36" s="123">
        <f>INDEX('1-①28年男'!$A$7:$L$281,MATCH('65歳男（推移）'!$A36,'1-①28年男'!$A$7:$A$281,0)+2,COLUMN(W36)-11)</f>
        <v>1.4786274384099822</v>
      </c>
      <c r="X36" s="73">
        <f t="shared" si="2"/>
        <v>5.4480322671375259E-2</v>
      </c>
      <c r="Y36" s="98"/>
    </row>
    <row r="37" spans="1:25" ht="18.75" customHeight="1" x14ac:dyDescent="0.4">
      <c r="A37" s="55" t="s">
        <v>102</v>
      </c>
      <c r="B37" s="122">
        <v>11.574035086958066</v>
      </c>
      <c r="C37" s="123">
        <v>11.213448238684661</v>
      </c>
      <c r="D37" s="123">
        <v>11.934621935231471</v>
      </c>
      <c r="E37" s="122">
        <f>INDEX('1-①28年男'!$A$7:$L$281,MATCH('65歳男（推移）'!$A37,'1-①28年男'!$A$7:$A$281,0)+2,COLUMN(E37)-2)</f>
        <v>11.839843380442289</v>
      </c>
      <c r="F37" s="123">
        <f>INDEX('1-①28年男'!$A$7:$L$281,MATCH('65歳男（推移）'!$A37,'1-①28年男'!$A$7:$A$281,0)+2,COLUMN(F37)-2)</f>
        <v>11.561379024773537</v>
      </c>
      <c r="G37" s="123">
        <f>INDEX('1-①28年男'!$A$7:$L$281,MATCH('65歳男（推移）'!$A37,'1-①28年男'!$A$7:$A$281,0)+2,COLUMN(G37)-2)</f>
        <v>12.118307736111042</v>
      </c>
      <c r="H37" s="126">
        <f t="shared" si="0"/>
        <v>0.26580829348422341</v>
      </c>
      <c r="I37" s="98"/>
      <c r="J37" s="122">
        <v>9.9843539324138533</v>
      </c>
      <c r="K37" s="123">
        <v>9.6207208659927748</v>
      </c>
      <c r="L37" s="123">
        <v>10.347986998834932</v>
      </c>
      <c r="M37" s="122">
        <f>INDEX('1-①28年男'!$A$7:$L$281,MATCH('65歳男（推移）'!$A37,'1-①28年男'!$A$7:$A$281,0)+2,COLUMN(M37)-7)</f>
        <v>10.294962646072273</v>
      </c>
      <c r="N37" s="123">
        <f>INDEX('1-①28年男'!$A$7:$L$281,MATCH('65歳男（推移）'!$A37,'1-①28年男'!$A$7:$A$281,0)+2,COLUMN(N37)-7)</f>
        <v>10.008990110260285</v>
      </c>
      <c r="O37" s="123">
        <f>INDEX('1-①28年男'!$A$7:$L$281,MATCH('65歳男（推移）'!$A37,'1-①28年男'!$A$7:$A$281,0)+2,COLUMN(O37)-7)</f>
        <v>10.580935181884261</v>
      </c>
      <c r="P37" s="126">
        <f t="shared" si="1"/>
        <v>0.31060871365841969</v>
      </c>
      <c r="Q37" s="98"/>
      <c r="R37" s="122">
        <v>1.5896811545442129</v>
      </c>
      <c r="S37" s="123">
        <v>1.3613400394437556</v>
      </c>
      <c r="T37" s="123">
        <v>1.8180222696446702</v>
      </c>
      <c r="U37" s="122">
        <f>INDEX('1-①28年男'!$A$7:$L$281,MATCH('65歳男（推移）'!$A37,'1-①28年男'!$A$7:$A$281,0)+2,COLUMN(U37)-11)</f>
        <v>1.5448807343700177</v>
      </c>
      <c r="V37" s="123">
        <f>INDEX('1-①28年男'!$A$7:$L$281,MATCH('65歳男（推移）'!$A37,'1-①28年男'!$A$7:$A$281,0)+2,COLUMN(V37)-11)</f>
        <v>1.3634516692384493</v>
      </c>
      <c r="W37" s="123">
        <f>INDEX('1-①28年男'!$A$7:$L$281,MATCH('65歳男（推移）'!$A37,'1-①28年男'!$A$7:$A$281,0)+2,COLUMN(W37)-11)</f>
        <v>1.7263097995015861</v>
      </c>
      <c r="X37" s="73">
        <f t="shared" si="2"/>
        <v>-4.4800420174195166E-2</v>
      </c>
      <c r="Y37" s="98"/>
    </row>
    <row r="38" spans="1:25" ht="18.75" customHeight="1" x14ac:dyDescent="0.4">
      <c r="A38" s="55" t="s">
        <v>103</v>
      </c>
      <c r="B38" s="122">
        <v>10.273696428298079</v>
      </c>
      <c r="C38" s="123">
        <v>9.8985709188333111</v>
      </c>
      <c r="D38" s="123">
        <v>10.648821937762847</v>
      </c>
      <c r="E38" s="122">
        <f>INDEX('1-①28年男'!$A$7:$L$281,MATCH('65歳男（推移）'!$A38,'1-①28年男'!$A$7:$A$281,0)+2,COLUMN(E38)-2)</f>
        <v>11.309952334178083</v>
      </c>
      <c r="F38" s="123">
        <f>INDEX('1-①28年男'!$A$7:$L$281,MATCH('65歳男（推移）'!$A38,'1-①28年男'!$A$7:$A$281,0)+2,COLUMN(F38)-2)</f>
        <v>10.978084732640719</v>
      </c>
      <c r="G38" s="123">
        <f>INDEX('1-①28年男'!$A$7:$L$281,MATCH('65歳男（推移）'!$A38,'1-①28年男'!$A$7:$A$281,0)+2,COLUMN(G38)-2)</f>
        <v>11.641819935715448</v>
      </c>
      <c r="H38" s="126">
        <f t="shared" si="0"/>
        <v>1.0362559058800045</v>
      </c>
      <c r="I38" s="98"/>
      <c r="J38" s="122">
        <v>9.1387636184813665</v>
      </c>
      <c r="K38" s="123">
        <v>8.7752023355623869</v>
      </c>
      <c r="L38" s="123">
        <v>9.5023249014003461</v>
      </c>
      <c r="M38" s="122">
        <f>INDEX('1-①28年男'!$A$7:$L$281,MATCH('65歳男（推移）'!$A38,'1-①28年男'!$A$7:$A$281,0)+2,COLUMN(M38)-7)</f>
        <v>10.016959129476085</v>
      </c>
      <c r="N38" s="123">
        <f>INDEX('1-①28年男'!$A$7:$L$281,MATCH('65歳男（推移）'!$A38,'1-①28年男'!$A$7:$A$281,0)+2,COLUMN(N38)-7)</f>
        <v>9.6853319466690877</v>
      </c>
      <c r="O38" s="123">
        <f>INDEX('1-①28年男'!$A$7:$L$281,MATCH('65歳男（推移）'!$A38,'1-①28年男'!$A$7:$A$281,0)+2,COLUMN(O38)-7)</f>
        <v>10.348586312283082</v>
      </c>
      <c r="P38" s="126">
        <f t="shared" si="1"/>
        <v>0.87819551099471838</v>
      </c>
      <c r="Q38" s="98"/>
      <c r="R38" s="122">
        <v>1.1349328098167106</v>
      </c>
      <c r="S38" s="123">
        <v>0.94673403768596476</v>
      </c>
      <c r="T38" s="123">
        <v>1.3231315819474565</v>
      </c>
      <c r="U38" s="122">
        <f>INDEX('1-①28年男'!$A$7:$L$281,MATCH('65歳男（推移）'!$A38,'1-①28年男'!$A$7:$A$281,0)+2,COLUMN(U38)-11)</f>
        <v>1.292993204701999</v>
      </c>
      <c r="V38" s="123">
        <f>INDEX('1-①28年男'!$A$7:$L$281,MATCH('65歳男（推移）'!$A38,'1-①28年男'!$A$7:$A$281,0)+2,COLUMN(V38)-11)</f>
        <v>1.1072558489569588</v>
      </c>
      <c r="W38" s="123">
        <f>INDEX('1-①28年男'!$A$7:$L$281,MATCH('65歳男（推移）'!$A38,'1-①28年男'!$A$7:$A$281,0)+2,COLUMN(W38)-11)</f>
        <v>1.4787305604470391</v>
      </c>
      <c r="X38" s="73">
        <f t="shared" si="2"/>
        <v>0.15806039488528834</v>
      </c>
      <c r="Y38" s="98"/>
    </row>
    <row r="39" spans="1:25" ht="18.75" customHeight="1" x14ac:dyDescent="0.4">
      <c r="A39" s="55" t="s">
        <v>104</v>
      </c>
      <c r="B39" s="122">
        <v>11.14510765237984</v>
      </c>
      <c r="C39" s="123">
        <v>10.868782534915116</v>
      </c>
      <c r="D39" s="123">
        <v>11.421432769844564</v>
      </c>
      <c r="E39" s="122">
        <f>INDEX('1-①28年男'!$A$7:$L$281,MATCH('65歳男（推移）'!$A39,'1-①28年男'!$A$7:$A$281,0)+2,COLUMN(E39)-2)</f>
        <v>11.699358947222345</v>
      </c>
      <c r="F39" s="123">
        <f>INDEX('1-①28年男'!$A$7:$L$281,MATCH('65歳男（推移）'!$A39,'1-①28年男'!$A$7:$A$281,0)+2,COLUMN(F39)-2)</f>
        <v>11.419781877417552</v>
      </c>
      <c r="G39" s="123">
        <f>INDEX('1-①28年男'!$A$7:$L$281,MATCH('65歳男（推移）'!$A39,'1-①28年男'!$A$7:$A$281,0)+2,COLUMN(G39)-2)</f>
        <v>11.978936017027138</v>
      </c>
      <c r="H39" s="126">
        <f t="shared" si="0"/>
        <v>0.5542512948425049</v>
      </c>
      <c r="I39" s="98"/>
      <c r="J39" s="122">
        <v>9.6809512328945964</v>
      </c>
      <c r="K39" s="123">
        <v>9.4181944919213407</v>
      </c>
      <c r="L39" s="123">
        <v>9.943707973867852</v>
      </c>
      <c r="M39" s="122">
        <f>INDEX('1-①28年男'!$A$7:$L$281,MATCH('65歳男（推移）'!$A39,'1-①28年男'!$A$7:$A$281,0)+2,COLUMN(M39)-7)</f>
        <v>10.009848299421458</v>
      </c>
      <c r="N39" s="123">
        <f>INDEX('1-①28年男'!$A$7:$L$281,MATCH('65歳男（推移）'!$A39,'1-①28年男'!$A$7:$A$281,0)+2,COLUMN(N39)-7)</f>
        <v>9.748531776292328</v>
      </c>
      <c r="O39" s="123">
        <f>INDEX('1-①28年男'!$A$7:$L$281,MATCH('65歳男（推移）'!$A39,'1-①28年男'!$A$7:$A$281,0)+2,COLUMN(O39)-7)</f>
        <v>10.271164822550588</v>
      </c>
      <c r="P39" s="126">
        <f t="shared" si="1"/>
        <v>0.32889706652686179</v>
      </c>
      <c r="Q39" s="98"/>
      <c r="R39" s="122">
        <v>1.4641564194852457</v>
      </c>
      <c r="S39" s="123">
        <v>1.32525863891594</v>
      </c>
      <c r="T39" s="123">
        <v>1.6030542000545513</v>
      </c>
      <c r="U39" s="122">
        <f>INDEX('1-①28年男'!$A$7:$L$281,MATCH('65歳男（推移）'!$A39,'1-①28年男'!$A$7:$A$281,0)+2,COLUMN(U39)-11)</f>
        <v>1.6895106478008874</v>
      </c>
      <c r="V39" s="123">
        <f>INDEX('1-①28年男'!$A$7:$L$281,MATCH('65歳男（推移）'!$A39,'1-①28年男'!$A$7:$A$281,0)+2,COLUMN(V39)-11)</f>
        <v>1.5433171845587006</v>
      </c>
      <c r="W39" s="123">
        <f>INDEX('1-①28年男'!$A$7:$L$281,MATCH('65歳男（推移）'!$A39,'1-①28年男'!$A$7:$A$281,0)+2,COLUMN(W39)-11)</f>
        <v>1.8357041110430743</v>
      </c>
      <c r="X39" s="73">
        <f t="shared" si="2"/>
        <v>0.22535422831564178</v>
      </c>
      <c r="Y39" s="98"/>
    </row>
    <row r="40" spans="1:25" ht="18.75" customHeight="1" x14ac:dyDescent="0.4">
      <c r="A40" s="55" t="s">
        <v>105</v>
      </c>
      <c r="B40" s="122">
        <v>11.057684538166217</v>
      </c>
      <c r="C40" s="123">
        <v>10.732296656413574</v>
      </c>
      <c r="D40" s="123">
        <v>11.383072419918861</v>
      </c>
      <c r="E40" s="122">
        <f>INDEX('1-①28年男'!$A$7:$L$281,MATCH('65歳男（推移）'!$A40,'1-①28年男'!$A$7:$A$281,0)+2,COLUMN(E40)-2)</f>
        <v>11.402671109328562</v>
      </c>
      <c r="F40" s="123">
        <f>INDEX('1-①28年男'!$A$7:$L$281,MATCH('65歳男（推移）'!$A40,'1-①28年男'!$A$7:$A$281,0)+2,COLUMN(F40)-2)</f>
        <v>11.088452316217104</v>
      </c>
      <c r="G40" s="123">
        <f>INDEX('1-①28年男'!$A$7:$L$281,MATCH('65歳男（推移）'!$A40,'1-①28年男'!$A$7:$A$281,0)+2,COLUMN(G40)-2)</f>
        <v>11.71688990244002</v>
      </c>
      <c r="H40" s="126">
        <f t="shared" si="0"/>
        <v>0.34498657116234455</v>
      </c>
      <c r="I40" s="98"/>
      <c r="J40" s="122">
        <v>9.8247324046828144</v>
      </c>
      <c r="K40" s="123">
        <v>9.510955809778725</v>
      </c>
      <c r="L40" s="123">
        <v>10.138508999586904</v>
      </c>
      <c r="M40" s="122">
        <f>INDEX('1-①28年男'!$A$7:$L$281,MATCH('65歳男（推移）'!$A40,'1-①28年男'!$A$7:$A$281,0)+2,COLUMN(M40)-7)</f>
        <v>10.186482983780925</v>
      </c>
      <c r="N40" s="123">
        <f>INDEX('1-①28年男'!$A$7:$L$281,MATCH('65歳男（推移）'!$A40,'1-①28年男'!$A$7:$A$281,0)+2,COLUMN(N40)-7)</f>
        <v>9.8853268295525822</v>
      </c>
      <c r="O40" s="123">
        <f>INDEX('1-①28年男'!$A$7:$L$281,MATCH('65歳男（推移）'!$A40,'1-①28年男'!$A$7:$A$281,0)+2,COLUMN(O40)-7)</f>
        <v>10.487639138009268</v>
      </c>
      <c r="P40" s="126">
        <f t="shared" si="1"/>
        <v>0.36175057909811059</v>
      </c>
      <c r="Q40" s="98"/>
      <c r="R40" s="122">
        <v>1.2329521334834017</v>
      </c>
      <c r="S40" s="123">
        <v>1.0756198317947956</v>
      </c>
      <c r="T40" s="123">
        <v>1.3902844351720078</v>
      </c>
      <c r="U40" s="122">
        <f>INDEX('1-①28年男'!$A$7:$L$281,MATCH('65歳男（推移）'!$A40,'1-①28年男'!$A$7:$A$281,0)+2,COLUMN(U40)-11)</f>
        <v>1.2161881255476386</v>
      </c>
      <c r="V40" s="123">
        <f>INDEX('1-①28年男'!$A$7:$L$281,MATCH('65歳男（推移）'!$A40,'1-①28年男'!$A$7:$A$281,0)+2,COLUMN(V40)-11)</f>
        <v>1.0685624265474685</v>
      </c>
      <c r="W40" s="123">
        <f>INDEX('1-①28年男'!$A$7:$L$281,MATCH('65歳男（推移）'!$A40,'1-①28年男'!$A$7:$A$281,0)+2,COLUMN(W40)-11)</f>
        <v>1.3638138245478086</v>
      </c>
      <c r="X40" s="73">
        <f t="shared" si="2"/>
        <v>-1.6764007935763159E-2</v>
      </c>
      <c r="Y40" s="98"/>
    </row>
    <row r="41" spans="1:25" ht="18.75" customHeight="1" x14ac:dyDescent="0.4">
      <c r="A41" s="55" t="s">
        <v>106</v>
      </c>
      <c r="B41" s="122">
        <v>11.187069050666537</v>
      </c>
      <c r="C41" s="123">
        <v>10.965094932241206</v>
      </c>
      <c r="D41" s="123">
        <v>11.409043169091868</v>
      </c>
      <c r="E41" s="122">
        <f>INDEX('1-①28年男'!$A$7:$L$281,MATCH('65歳男（推移）'!$A41,'1-①28年男'!$A$7:$A$281,0)+2,COLUMN(E41)-2)</f>
        <v>11.774996835937838</v>
      </c>
      <c r="F41" s="123">
        <f>INDEX('1-①28年男'!$A$7:$L$281,MATCH('65歳男（推移）'!$A41,'1-①28年男'!$A$7:$A$281,0)+2,COLUMN(F41)-2)</f>
        <v>11.552907629450232</v>
      </c>
      <c r="G41" s="123">
        <f>INDEX('1-①28年男'!$A$7:$L$281,MATCH('65歳男（推移）'!$A41,'1-①28年男'!$A$7:$A$281,0)+2,COLUMN(G41)-2)</f>
        <v>11.997086042425444</v>
      </c>
      <c r="H41" s="126">
        <f t="shared" si="0"/>
        <v>0.58792778527130096</v>
      </c>
      <c r="I41" s="99" t="s">
        <v>80</v>
      </c>
      <c r="J41" s="122">
        <v>9.9513503303327351</v>
      </c>
      <c r="K41" s="123">
        <v>9.7347308565410771</v>
      </c>
      <c r="L41" s="123">
        <v>10.167969804124393</v>
      </c>
      <c r="M41" s="122">
        <f>INDEX('1-①28年男'!$A$7:$L$281,MATCH('65歳男（推移）'!$A41,'1-①28年男'!$A$7:$A$281,0)+2,COLUMN(M41)-7)</f>
        <v>10.445915926065199</v>
      </c>
      <c r="N41" s="123">
        <f>INDEX('1-①28年男'!$A$7:$L$281,MATCH('65歳男（推移）'!$A41,'1-①28年男'!$A$7:$A$281,0)+2,COLUMN(N41)-7)</f>
        <v>10.230745031041026</v>
      </c>
      <c r="O41" s="123">
        <f>INDEX('1-①28年男'!$A$7:$L$281,MATCH('65歳男（推移）'!$A41,'1-①28年男'!$A$7:$A$281,0)+2,COLUMN(O41)-7)</f>
        <v>10.661086821089372</v>
      </c>
      <c r="P41" s="126">
        <f t="shared" si="1"/>
        <v>0.49456559573246395</v>
      </c>
      <c r="Q41" s="99" t="s">
        <v>80</v>
      </c>
      <c r="R41" s="122">
        <v>1.2357187203338009</v>
      </c>
      <c r="S41" s="123">
        <v>1.1250269072181702</v>
      </c>
      <c r="T41" s="123">
        <v>1.3464105334494316</v>
      </c>
      <c r="U41" s="122">
        <f>INDEX('1-①28年男'!$A$7:$L$281,MATCH('65歳男（推移）'!$A41,'1-①28年男'!$A$7:$A$281,0)+2,COLUMN(U41)-11)</f>
        <v>1.329080909872641</v>
      </c>
      <c r="V41" s="123">
        <f>INDEX('1-①28年男'!$A$7:$L$281,MATCH('65歳男（推移）'!$A41,'1-①28年男'!$A$7:$A$281,0)+2,COLUMN(V41)-11)</f>
        <v>1.2209372245944003</v>
      </c>
      <c r="W41" s="123">
        <f>INDEX('1-①28年男'!$A$7:$L$281,MATCH('65歳男（推移）'!$A41,'1-①28年男'!$A$7:$A$281,0)+2,COLUMN(W41)-11)</f>
        <v>1.4372245951508817</v>
      </c>
      <c r="X41" s="73">
        <f t="shared" si="2"/>
        <v>9.3362189538840124E-2</v>
      </c>
      <c r="Y41" s="98"/>
    </row>
    <row r="42" spans="1:25" ht="18.75" customHeight="1" x14ac:dyDescent="0.4">
      <c r="A42" s="55" t="s">
        <v>107</v>
      </c>
      <c r="B42" s="122">
        <v>10.637829539337085</v>
      </c>
      <c r="C42" s="123">
        <v>10.352609313258347</v>
      </c>
      <c r="D42" s="123">
        <v>10.923049765415824</v>
      </c>
      <c r="E42" s="122">
        <f>INDEX('1-①28年男'!$A$7:$L$281,MATCH('65歳男（推移）'!$A42,'1-①28年男'!$A$7:$A$281,0)+2,COLUMN(E42)-2)</f>
        <v>11.254014824156904</v>
      </c>
      <c r="F42" s="123">
        <f>INDEX('1-①28年男'!$A$7:$L$281,MATCH('65歳男（推移）'!$A42,'1-①28年男'!$A$7:$A$281,0)+2,COLUMN(F42)-2)</f>
        <v>10.988554787219297</v>
      </c>
      <c r="G42" s="123">
        <f>INDEX('1-①28年男'!$A$7:$L$281,MATCH('65歳男（推移）'!$A42,'1-①28年男'!$A$7:$A$281,0)+2,COLUMN(G42)-2)</f>
        <v>11.519474861094512</v>
      </c>
      <c r="H42" s="126">
        <f t="shared" si="0"/>
        <v>0.61618528481981905</v>
      </c>
      <c r="I42" s="98"/>
      <c r="J42" s="122">
        <v>9.1853295990949295</v>
      </c>
      <c r="K42" s="123">
        <v>8.9128371417495877</v>
      </c>
      <c r="L42" s="123">
        <v>9.4578220564402713</v>
      </c>
      <c r="M42" s="122">
        <f>INDEX('1-①28年男'!$A$7:$L$281,MATCH('65歳男（推移）'!$A42,'1-①28年男'!$A$7:$A$281,0)+2,COLUMN(M42)-7)</f>
        <v>9.8124831093573874</v>
      </c>
      <c r="N42" s="123">
        <f>INDEX('1-①28年男'!$A$7:$L$281,MATCH('65歳男（推移）'!$A42,'1-①28年男'!$A$7:$A$281,0)+2,COLUMN(N42)-7)</f>
        <v>9.5562155492387042</v>
      </c>
      <c r="O42" s="123">
        <f>INDEX('1-①28年男'!$A$7:$L$281,MATCH('65歳男（推移）'!$A42,'1-①28年男'!$A$7:$A$281,0)+2,COLUMN(O42)-7)</f>
        <v>10.068750669476071</v>
      </c>
      <c r="P42" s="126">
        <f t="shared" si="1"/>
        <v>0.62715351026245791</v>
      </c>
      <c r="Q42" s="98"/>
      <c r="R42" s="122">
        <v>1.4524999402421566</v>
      </c>
      <c r="S42" s="123">
        <v>1.3015423051528803</v>
      </c>
      <c r="T42" s="123">
        <v>1.6034575753314328</v>
      </c>
      <c r="U42" s="122">
        <f>INDEX('1-①28年男'!$A$7:$L$281,MATCH('65歳男（推移）'!$A42,'1-①28年男'!$A$7:$A$281,0)+2,COLUMN(U42)-11)</f>
        <v>1.4415317147995161</v>
      </c>
      <c r="V42" s="123">
        <f>INDEX('1-①28年男'!$A$7:$L$281,MATCH('65歳男（推移）'!$A42,'1-①28年男'!$A$7:$A$281,0)+2,COLUMN(V42)-11)</f>
        <v>1.2994848091769462</v>
      </c>
      <c r="W42" s="123">
        <f>INDEX('1-①28年男'!$A$7:$L$281,MATCH('65歳男（推移）'!$A42,'1-①28年男'!$A$7:$A$281,0)+2,COLUMN(W42)-11)</f>
        <v>1.5835786204220861</v>
      </c>
      <c r="X42" s="73">
        <f t="shared" si="2"/>
        <v>-1.0968225442640422E-2</v>
      </c>
      <c r="Y42" s="98"/>
    </row>
    <row r="43" spans="1:25" ht="18.75" customHeight="1" x14ac:dyDescent="0.4">
      <c r="A43" s="55" t="s">
        <v>108</v>
      </c>
      <c r="B43" s="122">
        <v>11.562816869971401</v>
      </c>
      <c r="C43" s="123">
        <v>11.264337759896657</v>
      </c>
      <c r="D43" s="123">
        <v>11.861295980046146</v>
      </c>
      <c r="E43" s="122">
        <f>INDEX('1-①28年男'!$A$7:$L$281,MATCH('65歳男（推移）'!$A43,'1-①28年男'!$A$7:$A$281,0)+2,COLUMN(E43)-2)</f>
        <v>11.778724691610472</v>
      </c>
      <c r="F43" s="123">
        <f>INDEX('1-①28年男'!$A$7:$L$281,MATCH('65歳男（推移）'!$A43,'1-①28年男'!$A$7:$A$281,0)+2,COLUMN(F43)-2)</f>
        <v>11.504397975862197</v>
      </c>
      <c r="G43" s="123">
        <f>INDEX('1-①28年男'!$A$7:$L$281,MATCH('65歳男（推移）'!$A43,'1-①28年男'!$A$7:$A$281,0)+2,COLUMN(G43)-2)</f>
        <v>12.053051407358748</v>
      </c>
      <c r="H43" s="126">
        <f t="shared" si="0"/>
        <v>0.21590782163907107</v>
      </c>
      <c r="I43" s="98"/>
      <c r="J43" s="122">
        <v>9.6736330305851439</v>
      </c>
      <c r="K43" s="123">
        <v>9.3900445923929166</v>
      </c>
      <c r="L43" s="123">
        <v>9.9572214687773712</v>
      </c>
      <c r="M43" s="122">
        <f>INDEX('1-①28年男'!$A$7:$L$281,MATCH('65歳男（推移）'!$A43,'1-①28年男'!$A$7:$A$281,0)+2,COLUMN(M43)-7)</f>
        <v>10.103194972874471</v>
      </c>
      <c r="N43" s="123">
        <f>INDEX('1-①28年男'!$A$7:$L$281,MATCH('65歳男（推移）'!$A43,'1-①28年男'!$A$7:$A$281,0)+2,COLUMN(N43)-7)</f>
        <v>9.8412773650418242</v>
      </c>
      <c r="O43" s="123">
        <f>INDEX('1-①28年男'!$A$7:$L$281,MATCH('65歳男（推移）'!$A43,'1-①28年男'!$A$7:$A$281,0)+2,COLUMN(O43)-7)</f>
        <v>10.365112580707118</v>
      </c>
      <c r="P43" s="126">
        <f t="shared" si="1"/>
        <v>0.42956194228932709</v>
      </c>
      <c r="Q43" s="98"/>
      <c r="R43" s="122">
        <v>1.8891838393862554</v>
      </c>
      <c r="S43" s="123">
        <v>1.7163319742156806</v>
      </c>
      <c r="T43" s="123">
        <v>2.0620357045568301</v>
      </c>
      <c r="U43" s="122">
        <f>INDEX('1-①28年男'!$A$7:$L$281,MATCH('65歳男（推移）'!$A43,'1-①28年男'!$A$7:$A$281,0)+2,COLUMN(U43)-11)</f>
        <v>1.6755297187360036</v>
      </c>
      <c r="V43" s="123">
        <f>INDEX('1-①28年男'!$A$7:$L$281,MATCH('65歳男（推移）'!$A43,'1-①28年男'!$A$7:$A$281,0)+2,COLUMN(V43)-11)</f>
        <v>1.5235962638182377</v>
      </c>
      <c r="W43" s="123">
        <f>INDEX('1-①28年男'!$A$7:$L$281,MATCH('65歳男（推移）'!$A43,'1-①28年男'!$A$7:$A$281,0)+2,COLUMN(W43)-11)</f>
        <v>1.8274631736537696</v>
      </c>
      <c r="X43" s="73">
        <f t="shared" si="2"/>
        <v>-0.2136541206502518</v>
      </c>
      <c r="Y43" s="98"/>
    </row>
    <row r="44" spans="1:25" ht="18.75" customHeight="1" x14ac:dyDescent="0.4">
      <c r="A44" s="55" t="s">
        <v>109</v>
      </c>
      <c r="B44" s="122">
        <v>10.84316584485757</v>
      </c>
      <c r="C44" s="123">
        <v>10.320450729901046</v>
      </c>
      <c r="D44" s="123">
        <v>11.365880959814094</v>
      </c>
      <c r="E44" s="122">
        <f>INDEX('1-①28年男'!$A$7:$L$281,MATCH('65歳男（推移）'!$A44,'1-①28年男'!$A$7:$A$281,0)+2,COLUMN(E44)-2)</f>
        <v>12.123014978268888</v>
      </c>
      <c r="F44" s="123">
        <f>INDEX('1-①28年男'!$A$7:$L$281,MATCH('65歳男（推移）'!$A44,'1-①28年男'!$A$7:$A$281,0)+2,COLUMN(F44)-2)</f>
        <v>11.676980688913391</v>
      </c>
      <c r="G44" s="123">
        <f>INDEX('1-①28年男'!$A$7:$L$281,MATCH('65歳男（推移）'!$A44,'1-①28年男'!$A$7:$A$281,0)+2,COLUMN(G44)-2)</f>
        <v>12.569049267624385</v>
      </c>
      <c r="H44" s="126">
        <f t="shared" si="0"/>
        <v>1.279849133411318</v>
      </c>
      <c r="I44" s="98"/>
      <c r="J44" s="122">
        <v>9.5833258070774558</v>
      </c>
      <c r="K44" s="123">
        <v>9.0648734533688113</v>
      </c>
      <c r="L44" s="123">
        <v>10.1017781607861</v>
      </c>
      <c r="M44" s="122">
        <f>INDEX('1-①28年男'!$A$7:$L$281,MATCH('65歳男（推移）'!$A44,'1-①28年男'!$A$7:$A$281,0)+2,COLUMN(M44)-7)</f>
        <v>10.835604929514052</v>
      </c>
      <c r="N44" s="123">
        <f>INDEX('1-①28年男'!$A$7:$L$281,MATCH('65歳男（推移）'!$A44,'1-①28年男'!$A$7:$A$281,0)+2,COLUMN(N44)-7)</f>
        <v>10.371534602018956</v>
      </c>
      <c r="O44" s="123">
        <f>INDEX('1-①28年男'!$A$7:$L$281,MATCH('65歳男（推移）'!$A44,'1-①28年男'!$A$7:$A$281,0)+2,COLUMN(O44)-7)</f>
        <v>11.299675257009147</v>
      </c>
      <c r="P44" s="126">
        <f t="shared" si="1"/>
        <v>1.2522791224365957</v>
      </c>
      <c r="Q44" s="98"/>
      <c r="R44" s="122">
        <v>1.2598400377801153</v>
      </c>
      <c r="S44" s="123">
        <v>0.96733169968432353</v>
      </c>
      <c r="T44" s="123">
        <v>1.5523483758759071</v>
      </c>
      <c r="U44" s="122">
        <f>INDEX('1-①28年男'!$A$7:$L$281,MATCH('65歳男（推移）'!$A44,'1-①28年男'!$A$7:$A$281,0)+2,COLUMN(U44)-11)</f>
        <v>1.287410048754837</v>
      </c>
      <c r="V44" s="123">
        <f>INDEX('1-①28年男'!$A$7:$L$281,MATCH('65歳男（推移）'!$A44,'1-①28年男'!$A$7:$A$281,0)+2,COLUMN(V44)-11)</f>
        <v>1.0152058815299283</v>
      </c>
      <c r="W44" s="123">
        <f>INDEX('1-①28年男'!$A$7:$L$281,MATCH('65歳男（推移）'!$A44,'1-①28年男'!$A$7:$A$281,0)+2,COLUMN(W44)-11)</f>
        <v>1.5596142159797457</v>
      </c>
      <c r="X44" s="73">
        <f t="shared" si="2"/>
        <v>2.757001097472167E-2</v>
      </c>
      <c r="Y44" s="98"/>
    </row>
    <row r="45" spans="1:25" ht="18.75" customHeight="1" x14ac:dyDescent="0.4">
      <c r="A45" s="55" t="s">
        <v>110</v>
      </c>
      <c r="B45" s="122">
        <v>11.251184853528216</v>
      </c>
      <c r="C45" s="123">
        <v>10.752843002752799</v>
      </c>
      <c r="D45" s="123">
        <v>11.749526704303632</v>
      </c>
      <c r="E45" s="122">
        <f>INDEX('1-①28年男'!$A$7:$L$281,MATCH('65歳男（推移）'!$A45,'1-①28年男'!$A$7:$A$281,0)+2,COLUMN(E45)-2)</f>
        <v>11.876661004460496</v>
      </c>
      <c r="F45" s="123">
        <f>INDEX('1-①28年男'!$A$7:$L$281,MATCH('65歳男（推移）'!$A45,'1-①28年男'!$A$7:$A$281,0)+2,COLUMN(F45)-2)</f>
        <v>11.414979252568314</v>
      </c>
      <c r="G45" s="123">
        <f>INDEX('1-①28年男'!$A$7:$L$281,MATCH('65歳男（推移）'!$A45,'1-①28年男'!$A$7:$A$281,0)+2,COLUMN(G45)-2)</f>
        <v>12.338342756352679</v>
      </c>
      <c r="H45" s="126">
        <f t="shared" si="0"/>
        <v>0.62547615093228082</v>
      </c>
      <c r="I45" s="98"/>
      <c r="J45" s="122">
        <v>10.103122796822284</v>
      </c>
      <c r="K45" s="123">
        <v>9.6183998208525807</v>
      </c>
      <c r="L45" s="123">
        <v>10.587845772791987</v>
      </c>
      <c r="M45" s="122">
        <f>INDEX('1-①28年男'!$A$7:$L$281,MATCH('65歳男（推移）'!$A45,'1-①28年男'!$A$7:$A$281,0)+2,COLUMN(M45)-7)</f>
        <v>10.73393691981852</v>
      </c>
      <c r="N45" s="123">
        <f>INDEX('1-①28年男'!$A$7:$L$281,MATCH('65歳男（推移）'!$A45,'1-①28年男'!$A$7:$A$281,0)+2,COLUMN(N45)-7)</f>
        <v>10.275171446633276</v>
      </c>
      <c r="O45" s="123">
        <f>INDEX('1-①28年男'!$A$7:$L$281,MATCH('65歳男（推移）'!$A45,'1-①28年男'!$A$7:$A$281,0)+2,COLUMN(O45)-7)</f>
        <v>11.192702393003763</v>
      </c>
      <c r="P45" s="126">
        <f t="shared" si="1"/>
        <v>0.63081412299623629</v>
      </c>
      <c r="Q45" s="98"/>
      <c r="R45" s="122">
        <v>1.1480620567059321</v>
      </c>
      <c r="S45" s="123">
        <v>0.90684686873013487</v>
      </c>
      <c r="T45" s="123">
        <v>1.3892772446817294</v>
      </c>
      <c r="U45" s="122">
        <f>INDEX('1-①28年男'!$A$7:$L$281,MATCH('65歳男（推移）'!$A45,'1-①28年男'!$A$7:$A$281,0)+2,COLUMN(U45)-11)</f>
        <v>1.1427240846419755</v>
      </c>
      <c r="V45" s="123">
        <f>INDEX('1-①28年男'!$A$7:$L$281,MATCH('65歳男（推移）'!$A45,'1-①28年男'!$A$7:$A$281,0)+2,COLUMN(V45)-11)</f>
        <v>0.91130845349945511</v>
      </c>
      <c r="W45" s="123">
        <f>INDEX('1-①28年男'!$A$7:$L$281,MATCH('65歳男（推移）'!$A45,'1-①28年男'!$A$7:$A$281,0)+2,COLUMN(W45)-11)</f>
        <v>1.3741397157844959</v>
      </c>
      <c r="X45" s="73">
        <f t="shared" si="2"/>
        <v>-5.3379720639565864E-3</v>
      </c>
      <c r="Y45" s="98"/>
    </row>
    <row r="46" spans="1:25" ht="18.75" customHeight="1" x14ac:dyDescent="0.4">
      <c r="A46" s="55" t="s">
        <v>111</v>
      </c>
      <c r="B46" s="122">
        <v>10.939555752736275</v>
      </c>
      <c r="C46" s="123">
        <v>10.103571940410937</v>
      </c>
      <c r="D46" s="123">
        <v>11.775539565061614</v>
      </c>
      <c r="E46" s="122">
        <f>INDEX('1-①28年男'!$A$7:$L$281,MATCH('65歳男（推移）'!$A46,'1-①28年男'!$A$7:$A$281,0)+2,COLUMN(E46)-2)</f>
        <v>11.85337543161978</v>
      </c>
      <c r="F46" s="123">
        <f>INDEX('1-①28年男'!$A$7:$L$281,MATCH('65歳男（推移）'!$A46,'1-①28年男'!$A$7:$A$281,0)+2,COLUMN(F46)-2)</f>
        <v>11.062251686941302</v>
      </c>
      <c r="G46" s="123">
        <f>INDEX('1-①28年男'!$A$7:$L$281,MATCH('65歳男（推移）'!$A46,'1-①28年男'!$A$7:$A$281,0)+2,COLUMN(G46)-2)</f>
        <v>12.644499176298257</v>
      </c>
      <c r="H46" s="126">
        <f t="shared" si="0"/>
        <v>0.91381967888350424</v>
      </c>
      <c r="I46" s="98"/>
      <c r="J46" s="122">
        <v>9.7088953571149137</v>
      </c>
      <c r="K46" s="123">
        <v>8.9212033649431781</v>
      </c>
      <c r="L46" s="123">
        <v>10.496587349286649</v>
      </c>
      <c r="M46" s="122">
        <f>INDEX('1-①28年男'!$A$7:$L$281,MATCH('65歳男（推移）'!$A46,'1-①28年男'!$A$7:$A$281,0)+2,COLUMN(M46)-7)</f>
        <v>10.541174324054811</v>
      </c>
      <c r="N46" s="123">
        <f>INDEX('1-①28年男'!$A$7:$L$281,MATCH('65歳男（推移）'!$A46,'1-①28年男'!$A$7:$A$281,0)+2,COLUMN(N46)-7)</f>
        <v>9.7700999766448255</v>
      </c>
      <c r="O46" s="123">
        <f>INDEX('1-①28年男'!$A$7:$L$281,MATCH('65歳男（推移）'!$A46,'1-①28年男'!$A$7:$A$281,0)+2,COLUMN(O46)-7)</f>
        <v>11.312248671464797</v>
      </c>
      <c r="P46" s="126">
        <f t="shared" si="1"/>
        <v>0.83227896693989756</v>
      </c>
      <c r="Q46" s="98"/>
      <c r="R46" s="122">
        <v>1.2306603956213635</v>
      </c>
      <c r="S46" s="123">
        <v>0.85358111711870666</v>
      </c>
      <c r="T46" s="123">
        <v>1.6077396741240204</v>
      </c>
      <c r="U46" s="122">
        <f>INDEX('1-①28年男'!$A$7:$L$281,MATCH('65歳男（推移）'!$A46,'1-①28年男'!$A$7:$A$281,0)+2,COLUMN(U46)-11)</f>
        <v>1.3122011075649689</v>
      </c>
      <c r="V46" s="123">
        <f>INDEX('1-①28年男'!$A$7:$L$281,MATCH('65歳男（推移）'!$A46,'1-①28年男'!$A$7:$A$281,0)+2,COLUMN(V46)-11)</f>
        <v>0.92964878168363929</v>
      </c>
      <c r="W46" s="123">
        <f>INDEX('1-①28年男'!$A$7:$L$281,MATCH('65歳男（推移）'!$A46,'1-①28年男'!$A$7:$A$281,0)+2,COLUMN(W46)-11)</f>
        <v>1.6947534334462984</v>
      </c>
      <c r="X46" s="73">
        <f t="shared" si="2"/>
        <v>8.1540711943605348E-2</v>
      </c>
      <c r="Y46" s="98"/>
    </row>
    <row r="47" spans="1:25" ht="18.75" customHeight="1" x14ac:dyDescent="0.4">
      <c r="A47" s="55" t="s">
        <v>112</v>
      </c>
      <c r="B47" s="122">
        <v>11.092705952492388</v>
      </c>
      <c r="C47" s="123">
        <v>10.63210604348677</v>
      </c>
      <c r="D47" s="123">
        <v>11.553305861498005</v>
      </c>
      <c r="E47" s="122">
        <f>INDEX('1-①28年男'!$A$7:$L$281,MATCH('65歳男（推移）'!$A47,'1-①28年男'!$A$7:$A$281,0)+2,COLUMN(E47)-2)</f>
        <v>11.926081793203444</v>
      </c>
      <c r="F47" s="123">
        <f>INDEX('1-①28年男'!$A$7:$L$281,MATCH('65歳男（推移）'!$A47,'1-①28年男'!$A$7:$A$281,0)+2,COLUMN(F47)-2)</f>
        <v>11.438904353132907</v>
      </c>
      <c r="G47" s="123">
        <f>INDEX('1-①28年男'!$A$7:$L$281,MATCH('65歳男（推移）'!$A47,'1-①28年男'!$A$7:$A$281,0)+2,COLUMN(G47)-2)</f>
        <v>12.413259233273982</v>
      </c>
      <c r="H47" s="126">
        <f t="shared" si="0"/>
        <v>0.83337584071105653</v>
      </c>
      <c r="I47" s="98"/>
      <c r="J47" s="122">
        <v>9.9256271765309219</v>
      </c>
      <c r="K47" s="123">
        <v>9.4795278618102667</v>
      </c>
      <c r="L47" s="123">
        <v>10.371726491251577</v>
      </c>
      <c r="M47" s="122">
        <f>INDEX('1-①28年男'!$A$7:$L$281,MATCH('65歳男（推移）'!$A47,'1-①28年男'!$A$7:$A$281,0)+2,COLUMN(M47)-7)</f>
        <v>10.922269607390747</v>
      </c>
      <c r="N47" s="123">
        <f>INDEX('1-①28年男'!$A$7:$L$281,MATCH('65歳男（推移）'!$A47,'1-①28年男'!$A$7:$A$281,0)+2,COLUMN(N47)-7)</f>
        <v>10.448353543119262</v>
      </c>
      <c r="O47" s="123">
        <f>INDEX('1-①28年男'!$A$7:$L$281,MATCH('65歳男（推移）'!$A47,'1-①28年男'!$A$7:$A$281,0)+2,COLUMN(O47)-7)</f>
        <v>11.396185671662233</v>
      </c>
      <c r="P47" s="126">
        <f t="shared" si="1"/>
        <v>0.99664243085982562</v>
      </c>
      <c r="Q47" s="98"/>
      <c r="R47" s="122">
        <v>1.1670787759614667</v>
      </c>
      <c r="S47" s="123">
        <v>0.9479209481912797</v>
      </c>
      <c r="T47" s="123">
        <v>1.3862366037316538</v>
      </c>
      <c r="U47" s="122">
        <f>INDEX('1-①28年男'!$A$7:$L$281,MATCH('65歳男（推移）'!$A47,'1-①28年男'!$A$7:$A$281,0)+2,COLUMN(U47)-11)</f>
        <v>1.0038121858126958</v>
      </c>
      <c r="V47" s="123">
        <f>INDEX('1-①28年男'!$A$7:$L$281,MATCH('65歳男（推移）'!$A47,'1-①28年男'!$A$7:$A$281,0)+2,COLUMN(V47)-11)</f>
        <v>0.79653363860276094</v>
      </c>
      <c r="W47" s="123">
        <f>INDEX('1-①28年男'!$A$7:$L$281,MATCH('65歳男（推移）'!$A47,'1-①28年男'!$A$7:$A$281,0)+2,COLUMN(W47)-11)</f>
        <v>1.2110907330226306</v>
      </c>
      <c r="X47" s="73">
        <f t="shared" si="2"/>
        <v>-0.16326659014877087</v>
      </c>
      <c r="Y47" s="98"/>
    </row>
    <row r="48" spans="1:25" ht="18.75" customHeight="1" x14ac:dyDescent="0.4">
      <c r="A48" s="55" t="s">
        <v>113</v>
      </c>
      <c r="B48" s="122">
        <v>11.495536381884826</v>
      </c>
      <c r="C48" s="123">
        <v>10.939023805933131</v>
      </c>
      <c r="D48" s="123">
        <v>12.05204895783652</v>
      </c>
      <c r="E48" s="122">
        <f>INDEX('1-①28年男'!$A$7:$L$281,MATCH('65歳男（推移）'!$A48,'1-①28年男'!$A$7:$A$281,0)+2,COLUMN(E48)-2)</f>
        <v>12.092767277468425</v>
      </c>
      <c r="F48" s="123">
        <f>INDEX('1-①28年男'!$A$7:$L$281,MATCH('65歳男（推移）'!$A48,'1-①28年男'!$A$7:$A$281,0)+2,COLUMN(F48)-2)</f>
        <v>11.539881118766353</v>
      </c>
      <c r="G48" s="123">
        <f>INDEX('1-①28年男'!$A$7:$L$281,MATCH('65歳男（推移）'!$A48,'1-①28年男'!$A$7:$A$281,0)+2,COLUMN(G48)-2)</f>
        <v>12.645653436170498</v>
      </c>
      <c r="H48" s="126">
        <f t="shared" si="0"/>
        <v>0.59723089558359987</v>
      </c>
      <c r="I48" s="98"/>
      <c r="J48" s="122">
        <v>10.54914261830168</v>
      </c>
      <c r="K48" s="123">
        <v>10.002154687145767</v>
      </c>
      <c r="L48" s="123">
        <v>11.096130549457593</v>
      </c>
      <c r="M48" s="122">
        <f>INDEX('1-①28年男'!$A$7:$L$281,MATCH('65歳男（推移）'!$A48,'1-①28年男'!$A$7:$A$281,0)+2,COLUMN(M48)-7)</f>
        <v>10.658291429929971</v>
      </c>
      <c r="N48" s="123">
        <f>INDEX('1-①28年男'!$A$7:$L$281,MATCH('65歳男（推移）'!$A48,'1-①28年男'!$A$7:$A$281,0)+2,COLUMN(N48)-7)</f>
        <v>10.12972372602157</v>
      </c>
      <c r="O48" s="123">
        <f>INDEX('1-①28年男'!$A$7:$L$281,MATCH('65歳男（推移）'!$A48,'1-①28年男'!$A$7:$A$281,0)+2,COLUMN(O48)-7)</f>
        <v>11.186859133838372</v>
      </c>
      <c r="P48" s="126">
        <f t="shared" si="1"/>
        <v>0.10914881162829104</v>
      </c>
      <c r="Q48" s="98"/>
      <c r="R48" s="122">
        <v>0.94639376358314342</v>
      </c>
      <c r="S48" s="123">
        <v>0.71204655121026972</v>
      </c>
      <c r="T48" s="123">
        <v>1.180740975956017</v>
      </c>
      <c r="U48" s="122">
        <f>INDEX('1-①28年男'!$A$7:$L$281,MATCH('65歳男（推移）'!$A48,'1-①28年男'!$A$7:$A$281,0)+2,COLUMN(U48)-11)</f>
        <v>1.4344758475384529</v>
      </c>
      <c r="V48" s="123">
        <f>INDEX('1-①28年男'!$A$7:$L$281,MATCH('65歳男（推移）'!$A48,'1-①28年男'!$A$7:$A$281,0)+2,COLUMN(V48)-11)</f>
        <v>1.1701584594886025</v>
      </c>
      <c r="W48" s="123">
        <f>INDEX('1-①28年男'!$A$7:$L$281,MATCH('65歳男（推移）'!$A48,'1-①28年男'!$A$7:$A$281,0)+2,COLUMN(W48)-11)</f>
        <v>1.6987932355883033</v>
      </c>
      <c r="X48" s="73">
        <f t="shared" si="2"/>
        <v>0.4880820839553095</v>
      </c>
      <c r="Y48" s="98"/>
    </row>
    <row r="49" spans="1:25" ht="18.75" customHeight="1" x14ac:dyDescent="0.4">
      <c r="A49" s="55" t="s">
        <v>145</v>
      </c>
      <c r="B49" s="122">
        <v>11.509533089974465</v>
      </c>
      <c r="C49" s="123">
        <v>11.18507738125008</v>
      </c>
      <c r="D49" s="123">
        <v>11.833988798698849</v>
      </c>
      <c r="E49" s="122">
        <f>INDEX('1-①28年男'!$A$7:$L$281,MATCH('65歳男（推移）'!$A49,'1-①28年男'!$A$7:$A$281,0)+2,COLUMN(E49)-2)</f>
        <v>11.496576443277245</v>
      </c>
      <c r="F49" s="123">
        <f>INDEX('1-①28年男'!$A$7:$L$281,MATCH('65歳男（推移）'!$A49,'1-①28年男'!$A$7:$A$281,0)+2,COLUMN(F49)-2)</f>
        <v>11.200810691933039</v>
      </c>
      <c r="G49" s="123">
        <f>INDEX('1-①28年男'!$A$7:$L$281,MATCH('65歳男（推移）'!$A49,'1-①28年男'!$A$7:$A$281,0)+2,COLUMN(G49)-2)</f>
        <v>11.792342194621451</v>
      </c>
      <c r="H49" s="126">
        <f t="shared" si="0"/>
        <v>-1.2956646697219298E-2</v>
      </c>
      <c r="I49" s="98"/>
      <c r="J49" s="122">
        <v>9.7771785652605043</v>
      </c>
      <c r="K49" s="123">
        <v>9.459591095547891</v>
      </c>
      <c r="L49" s="123">
        <v>10.094766034973118</v>
      </c>
      <c r="M49" s="122">
        <f>INDEX('1-①28年男'!$A$7:$L$281,MATCH('65歳男（推移）'!$A49,'1-①28年男'!$A$7:$A$281,0)+2,COLUMN(M49)-7)</f>
        <v>9.8793529558698943</v>
      </c>
      <c r="N49" s="123">
        <f>INDEX('1-①28年男'!$A$7:$L$281,MATCH('65歳男（推移）'!$A49,'1-①28年男'!$A$7:$A$281,0)+2,COLUMN(N49)-7)</f>
        <v>9.5938217727028245</v>
      </c>
      <c r="O49" s="123">
        <f>INDEX('1-①28年男'!$A$7:$L$281,MATCH('65歳男（推移）'!$A49,'1-①28年男'!$A$7:$A$281,0)+2,COLUMN(O49)-7)</f>
        <v>10.164884139036964</v>
      </c>
      <c r="P49" s="126">
        <f t="shared" si="1"/>
        <v>0.10217439060938993</v>
      </c>
      <c r="Q49" s="98"/>
      <c r="R49" s="122">
        <v>1.7323545247139596</v>
      </c>
      <c r="S49" s="123">
        <v>1.5352197331316195</v>
      </c>
      <c r="T49" s="123">
        <v>1.9294893162962996</v>
      </c>
      <c r="U49" s="122">
        <f>INDEX('1-①28年男'!$A$7:$L$281,MATCH('65歳男（推移）'!$A49,'1-①28年男'!$A$7:$A$281,0)+2,COLUMN(U49)-11)</f>
        <v>1.6172234874073512</v>
      </c>
      <c r="V49" s="123">
        <f>INDEX('1-①28年男'!$A$7:$L$281,MATCH('65歳男（推移）'!$A49,'1-①28年男'!$A$7:$A$281,0)+2,COLUMN(V49)-11)</f>
        <v>1.4508237788370557</v>
      </c>
      <c r="W49" s="123">
        <f>INDEX('1-①28年男'!$A$7:$L$281,MATCH('65歳男（推移）'!$A49,'1-①28年男'!$A$7:$A$281,0)+2,COLUMN(W49)-11)</f>
        <v>1.7836231959776467</v>
      </c>
      <c r="X49" s="73">
        <f t="shared" si="2"/>
        <v>-0.11513103730660834</v>
      </c>
      <c r="Y49" s="98"/>
    </row>
    <row r="50" spans="1:25" ht="18.75" customHeight="1" x14ac:dyDescent="0.4">
      <c r="A50" s="55" t="s">
        <v>114</v>
      </c>
      <c r="B50" s="122">
        <v>9.8245092342932701</v>
      </c>
      <c r="C50" s="123">
        <v>9.3813534930446369</v>
      </c>
      <c r="D50" s="123">
        <v>10.267664975541903</v>
      </c>
      <c r="E50" s="122">
        <f>INDEX('1-①28年男'!$A$7:$L$281,MATCH('65歳男（推移）'!$A50,'1-①28年男'!$A$7:$A$281,0)+2,COLUMN(E50)-2)</f>
        <v>11.302736499520062</v>
      </c>
      <c r="F50" s="123">
        <f>INDEX('1-①28年男'!$A$7:$L$281,MATCH('65歳男（推移）'!$A50,'1-①28年男'!$A$7:$A$281,0)+2,COLUMN(F50)-2)</f>
        <v>10.836097605616098</v>
      </c>
      <c r="G50" s="123">
        <f>INDEX('1-①28年男'!$A$7:$L$281,MATCH('65歳男（推移）'!$A50,'1-①28年男'!$A$7:$A$281,0)+2,COLUMN(G50)-2)</f>
        <v>11.769375393424026</v>
      </c>
      <c r="H50" s="126">
        <f t="shared" si="0"/>
        <v>1.478227265226792</v>
      </c>
      <c r="I50" s="98"/>
      <c r="J50" s="122">
        <v>8.6548835934713289</v>
      </c>
      <c r="K50" s="123">
        <v>8.2373313426295685</v>
      </c>
      <c r="L50" s="123">
        <v>9.0724358443130892</v>
      </c>
      <c r="M50" s="122">
        <f>INDEX('1-①28年男'!$A$7:$L$281,MATCH('65歳男（推移）'!$A50,'1-①28年男'!$A$7:$A$281,0)+2,COLUMN(M50)-7)</f>
        <v>9.6056931906701362</v>
      </c>
      <c r="N50" s="123">
        <f>INDEX('1-①28年男'!$A$7:$L$281,MATCH('65歳男（推移）'!$A50,'1-①28年男'!$A$7:$A$281,0)+2,COLUMN(N50)-7)</f>
        <v>9.162461315465773</v>
      </c>
      <c r="O50" s="123">
        <f>INDEX('1-①28年男'!$A$7:$L$281,MATCH('65歳男（推移）'!$A50,'1-①28年男'!$A$7:$A$281,0)+2,COLUMN(O50)-7)</f>
        <v>10.048925065874499</v>
      </c>
      <c r="P50" s="126">
        <f t="shared" si="1"/>
        <v>0.95080959719880731</v>
      </c>
      <c r="Q50" s="98"/>
      <c r="R50" s="122">
        <v>1.1696256408219399</v>
      </c>
      <c r="S50" s="123">
        <v>0.95288987896884991</v>
      </c>
      <c r="T50" s="123">
        <v>1.3863614026750299</v>
      </c>
      <c r="U50" s="122">
        <f>INDEX('1-①28年男'!$A$7:$L$281,MATCH('65歳男（推移）'!$A50,'1-①28年男'!$A$7:$A$281,0)+2,COLUMN(U50)-11)</f>
        <v>1.6970433088499242</v>
      </c>
      <c r="V50" s="123">
        <f>INDEX('1-①28年男'!$A$7:$L$281,MATCH('65歳男（推移）'!$A50,'1-①28年男'!$A$7:$A$281,0)+2,COLUMN(V50)-11)</f>
        <v>1.4287446466285072</v>
      </c>
      <c r="W50" s="123">
        <f>INDEX('1-①28年男'!$A$7:$L$281,MATCH('65歳男（推移）'!$A50,'1-①28年男'!$A$7:$A$281,0)+2,COLUMN(W50)-11)</f>
        <v>1.9653419710713411</v>
      </c>
      <c r="X50" s="73">
        <f t="shared" si="2"/>
        <v>0.52741766802798429</v>
      </c>
      <c r="Y50" s="98"/>
    </row>
    <row r="51" spans="1:25" ht="18.75" customHeight="1" x14ac:dyDescent="0.4">
      <c r="A51" s="55" t="s">
        <v>115</v>
      </c>
      <c r="B51" s="122">
        <v>10.631050442498809</v>
      </c>
      <c r="C51" s="123">
        <v>9.9157465873317694</v>
      </c>
      <c r="D51" s="123">
        <v>11.346354297665849</v>
      </c>
      <c r="E51" s="122">
        <f>INDEX('1-①28年男'!$A$7:$L$281,MATCH('65歳男（推移）'!$A51,'1-①28年男'!$A$7:$A$281,0)+2,COLUMN(E51)-2)</f>
        <v>12.292181568889012</v>
      </c>
      <c r="F51" s="123">
        <f>INDEX('1-①28年男'!$A$7:$L$281,MATCH('65歳男（推移）'!$A51,'1-①28年男'!$A$7:$A$281,0)+2,COLUMN(F51)-2)</f>
        <v>11.637321830527762</v>
      </c>
      <c r="G51" s="123">
        <f>INDEX('1-①28年男'!$A$7:$L$281,MATCH('65歳男（推移）'!$A51,'1-①28年男'!$A$7:$A$281,0)+2,COLUMN(G51)-2)</f>
        <v>12.947041307250261</v>
      </c>
      <c r="H51" s="126">
        <f t="shared" si="0"/>
        <v>1.6611311263902024</v>
      </c>
      <c r="I51" s="98"/>
      <c r="J51" s="122">
        <v>9.426969626040087</v>
      </c>
      <c r="K51" s="123">
        <v>8.7432290738323442</v>
      </c>
      <c r="L51" s="123">
        <v>10.11071017824783</v>
      </c>
      <c r="M51" s="122">
        <f>INDEX('1-①28年男'!$A$7:$L$281,MATCH('65歳男（推移）'!$A51,'1-①28年男'!$A$7:$A$281,0)+2,COLUMN(M51)-7)</f>
        <v>10.508280311332781</v>
      </c>
      <c r="N51" s="123">
        <f>INDEX('1-①28年男'!$A$7:$L$281,MATCH('65歳男（推移）'!$A51,'1-①28年男'!$A$7:$A$281,0)+2,COLUMN(N51)-7)</f>
        <v>9.8445911327215896</v>
      </c>
      <c r="O51" s="123">
        <f>INDEX('1-①28年男'!$A$7:$L$281,MATCH('65歳男（推移）'!$A51,'1-①28年男'!$A$7:$A$281,0)+2,COLUMN(O51)-7)</f>
        <v>11.171969489943972</v>
      </c>
      <c r="P51" s="126">
        <f t="shared" si="1"/>
        <v>1.0813106852926939</v>
      </c>
      <c r="Q51" s="98"/>
      <c r="R51" s="122">
        <v>1.2040808164587233</v>
      </c>
      <c r="S51" s="123">
        <v>0.85626966470559851</v>
      </c>
      <c r="T51" s="123">
        <v>1.5518919682118482</v>
      </c>
      <c r="U51" s="122">
        <f>INDEX('1-①28年男'!$A$7:$L$281,MATCH('65歳男（推移）'!$A51,'1-①28年男'!$A$7:$A$281,0)+2,COLUMN(U51)-11)</f>
        <v>1.7839012575562319</v>
      </c>
      <c r="V51" s="123">
        <f>INDEX('1-①28年男'!$A$7:$L$281,MATCH('65歳男（推移）'!$A51,'1-①28年男'!$A$7:$A$281,0)+2,COLUMN(V51)-11)</f>
        <v>1.3568283635200236</v>
      </c>
      <c r="W51" s="123">
        <f>INDEX('1-①28年男'!$A$7:$L$281,MATCH('65歳男（推移）'!$A51,'1-①28年男'!$A$7:$A$281,0)+2,COLUMN(W51)-11)</f>
        <v>2.2109741515924402</v>
      </c>
      <c r="X51" s="73">
        <f t="shared" si="2"/>
        <v>0.57982044109750852</v>
      </c>
      <c r="Y51" s="98"/>
    </row>
    <row r="52" spans="1:25" ht="18.75" customHeight="1" x14ac:dyDescent="0.4">
      <c r="A52" s="55" t="s">
        <v>116</v>
      </c>
      <c r="B52" s="122">
        <v>11.384332905308666</v>
      </c>
      <c r="C52" s="123">
        <v>10.975308621556556</v>
      </c>
      <c r="D52" s="123">
        <v>11.793357189060776</v>
      </c>
      <c r="E52" s="122">
        <f>INDEX('1-①28年男'!$A$7:$L$281,MATCH('65歳男（推移）'!$A52,'1-①28年男'!$A$7:$A$281,0)+2,COLUMN(E52)-2)</f>
        <v>11.1391133852956</v>
      </c>
      <c r="F52" s="123">
        <f>INDEX('1-①28年男'!$A$7:$L$281,MATCH('65歳男（推移）'!$A52,'1-①28年男'!$A$7:$A$281,0)+2,COLUMN(F52)-2)</f>
        <v>10.746231525226747</v>
      </c>
      <c r="G52" s="123">
        <f>INDEX('1-①28年男'!$A$7:$L$281,MATCH('65歳男（推移）'!$A52,'1-①28年男'!$A$7:$A$281,0)+2,COLUMN(G52)-2)</f>
        <v>11.531995245364453</v>
      </c>
      <c r="H52" s="126">
        <f t="shared" si="0"/>
        <v>-0.24521952001306602</v>
      </c>
      <c r="I52" s="98"/>
      <c r="J52" s="122">
        <v>9.8974708317675582</v>
      </c>
      <c r="K52" s="123">
        <v>9.505181349414908</v>
      </c>
      <c r="L52" s="123">
        <v>10.289760314120208</v>
      </c>
      <c r="M52" s="122">
        <f>INDEX('1-①28年男'!$A$7:$L$281,MATCH('65歳男（推移）'!$A52,'1-①28年男'!$A$7:$A$281,0)+2,COLUMN(M52)-7)</f>
        <v>9.9078754919875927</v>
      </c>
      <c r="N52" s="123">
        <f>INDEX('1-①28年男'!$A$7:$L$281,MATCH('65歳男（推移）'!$A52,'1-①28年男'!$A$7:$A$281,0)+2,COLUMN(N52)-7)</f>
        <v>9.5310347622065823</v>
      </c>
      <c r="O52" s="123">
        <f>INDEX('1-①28年男'!$A$7:$L$281,MATCH('65歳男（推移）'!$A52,'1-①28年男'!$A$7:$A$281,0)+2,COLUMN(O52)-7)</f>
        <v>10.284716221768603</v>
      </c>
      <c r="P52" s="126">
        <f t="shared" si="1"/>
        <v>1.0404660220034501E-2</v>
      </c>
      <c r="Q52" s="98"/>
      <c r="R52" s="122">
        <v>1.4868620735411078</v>
      </c>
      <c r="S52" s="123">
        <v>1.2720828015722585</v>
      </c>
      <c r="T52" s="123">
        <v>1.701641345509957</v>
      </c>
      <c r="U52" s="122">
        <f>INDEX('1-①28年男'!$A$7:$L$281,MATCH('65歳男（推移）'!$A52,'1-①28年男'!$A$7:$A$281,0)+2,COLUMN(U52)-11)</f>
        <v>1.2312378933080088</v>
      </c>
      <c r="V52" s="123">
        <f>INDEX('1-①28年男'!$A$7:$L$281,MATCH('65歳男（推移）'!$A52,'1-①28年男'!$A$7:$A$281,0)+2,COLUMN(V52)-11)</f>
        <v>1.0532872423009343</v>
      </c>
      <c r="W52" s="123">
        <f>INDEX('1-①28年男'!$A$7:$L$281,MATCH('65歳男（推移）'!$A52,'1-①28年男'!$A$7:$A$281,0)+2,COLUMN(W52)-11)</f>
        <v>1.4091885443150833</v>
      </c>
      <c r="X52" s="73">
        <f t="shared" si="2"/>
        <v>-0.25562418023309896</v>
      </c>
      <c r="Y52" s="98"/>
    </row>
    <row r="53" spans="1:25" ht="18.75" customHeight="1" x14ac:dyDescent="0.4">
      <c r="A53" s="55" t="s">
        <v>117</v>
      </c>
      <c r="B53" s="122">
        <v>11.185616659639532</v>
      </c>
      <c r="C53" s="123">
        <v>10.593032192359157</v>
      </c>
      <c r="D53" s="123">
        <v>11.778201126919907</v>
      </c>
      <c r="E53" s="122">
        <f>INDEX('1-①28年男'!$A$7:$L$281,MATCH('65歳男（推移）'!$A53,'1-①28年男'!$A$7:$A$281,0)+2,COLUMN(E53)-2)</f>
        <v>11.490330950575656</v>
      </c>
      <c r="F53" s="123">
        <f>INDEX('1-①28年男'!$A$7:$L$281,MATCH('65歳男（推移）'!$A53,'1-①28年男'!$A$7:$A$281,0)+2,COLUMN(F53)-2)</f>
        <v>10.894530781095389</v>
      </c>
      <c r="G53" s="123">
        <f>INDEX('1-①28年男'!$A$7:$L$281,MATCH('65歳男（推移）'!$A53,'1-①28年男'!$A$7:$A$281,0)+2,COLUMN(G53)-2)</f>
        <v>12.086131120055922</v>
      </c>
      <c r="H53" s="126">
        <f t="shared" si="0"/>
        <v>0.30471429093612379</v>
      </c>
      <c r="I53" s="98"/>
      <c r="J53" s="122">
        <v>9.7754235935493625</v>
      </c>
      <c r="K53" s="123">
        <v>9.2036575288212177</v>
      </c>
      <c r="L53" s="123">
        <v>10.347189658277507</v>
      </c>
      <c r="M53" s="122">
        <f>INDEX('1-①28年男'!$A$7:$L$281,MATCH('65歳男（推移）'!$A53,'1-①28年男'!$A$7:$A$281,0)+2,COLUMN(M53)-7)</f>
        <v>9.829865074543628</v>
      </c>
      <c r="N53" s="123">
        <f>INDEX('1-①28年男'!$A$7:$L$281,MATCH('65歳男（推移）'!$A53,'1-①28年男'!$A$7:$A$281,0)+2,COLUMN(N53)-7)</f>
        <v>9.2759542861451756</v>
      </c>
      <c r="O53" s="123">
        <f>INDEX('1-①28年男'!$A$7:$L$281,MATCH('65歳男（推移）'!$A53,'1-①28年男'!$A$7:$A$281,0)+2,COLUMN(O53)-7)</f>
        <v>10.38377586294208</v>
      </c>
      <c r="P53" s="126">
        <f t="shared" si="1"/>
        <v>5.444148099426549E-2</v>
      </c>
      <c r="Q53" s="98"/>
      <c r="R53" s="122">
        <v>1.4101930660901694</v>
      </c>
      <c r="S53" s="123">
        <v>1.1043820873864245</v>
      </c>
      <c r="T53" s="123">
        <v>1.7160040447939142</v>
      </c>
      <c r="U53" s="122">
        <f>INDEX('1-①28年男'!$A$7:$L$281,MATCH('65歳男（推移）'!$A53,'1-①28年男'!$A$7:$A$281,0)+2,COLUMN(U53)-11)</f>
        <v>1.6604658760320277</v>
      </c>
      <c r="V53" s="123">
        <f>INDEX('1-①28年男'!$A$7:$L$281,MATCH('65歳男（推移）'!$A53,'1-①28年男'!$A$7:$A$281,0)+2,COLUMN(V53)-11)</f>
        <v>1.3455303540332264</v>
      </c>
      <c r="W53" s="123">
        <f>INDEX('1-①28年男'!$A$7:$L$281,MATCH('65歳男（推移）'!$A53,'1-①28年男'!$A$7:$A$281,0)+2,COLUMN(W53)-11)</f>
        <v>1.9754013980308289</v>
      </c>
      <c r="X53" s="73">
        <f t="shared" si="2"/>
        <v>0.2502728099418583</v>
      </c>
      <c r="Y53" s="98"/>
    </row>
    <row r="54" spans="1:25" ht="18.75" customHeight="1" x14ac:dyDescent="0.4">
      <c r="A54" s="55" t="s">
        <v>118</v>
      </c>
      <c r="B54" s="122">
        <v>11.839983367000517</v>
      </c>
      <c r="C54" s="123">
        <v>11.172838827944657</v>
      </c>
      <c r="D54" s="123">
        <v>12.507127906056377</v>
      </c>
      <c r="E54" s="122">
        <f>INDEX('1-①28年男'!$A$7:$L$281,MATCH('65歳男（推移）'!$A54,'1-①28年男'!$A$7:$A$281,0)+2,COLUMN(E54)-2)</f>
        <v>12.318285792853526</v>
      </c>
      <c r="F54" s="123">
        <f>INDEX('1-①28年男'!$A$7:$L$281,MATCH('65歳男（推移）'!$A54,'1-①28年男'!$A$7:$A$281,0)+2,COLUMN(F54)-2)</f>
        <v>11.636534645563396</v>
      </c>
      <c r="G54" s="123">
        <f>INDEX('1-①28年男'!$A$7:$L$281,MATCH('65歳男（推移）'!$A54,'1-①28年男'!$A$7:$A$281,0)+2,COLUMN(G54)-2)</f>
        <v>13.000036940143657</v>
      </c>
      <c r="H54" s="126">
        <f t="shared" si="0"/>
        <v>0.47830242585300908</v>
      </c>
      <c r="I54" s="98"/>
      <c r="J54" s="122">
        <v>10.415014448317498</v>
      </c>
      <c r="K54" s="123">
        <v>9.7591830055342133</v>
      </c>
      <c r="L54" s="123">
        <v>11.070845891100783</v>
      </c>
      <c r="M54" s="122">
        <f>INDEX('1-①28年男'!$A$7:$L$281,MATCH('65歳男（推移）'!$A54,'1-①28年男'!$A$7:$A$281,0)+2,COLUMN(M54)-7)</f>
        <v>10.77866389794983</v>
      </c>
      <c r="N54" s="123">
        <f>INDEX('1-①28年男'!$A$7:$L$281,MATCH('65歳男（推移）'!$A54,'1-①28年男'!$A$7:$A$281,0)+2,COLUMN(N54)-7)</f>
        <v>10.116477263484205</v>
      </c>
      <c r="O54" s="123">
        <f>INDEX('1-①28年男'!$A$7:$L$281,MATCH('65歳男（推移）'!$A54,'1-①28年男'!$A$7:$A$281,0)+2,COLUMN(O54)-7)</f>
        <v>11.440850532415455</v>
      </c>
      <c r="P54" s="126">
        <f t="shared" si="1"/>
        <v>0.36364944963233192</v>
      </c>
      <c r="Q54" s="98"/>
      <c r="R54" s="122">
        <v>1.4249689186830186</v>
      </c>
      <c r="S54" s="123">
        <v>1.0553269632186342</v>
      </c>
      <c r="T54" s="123">
        <v>1.7946108741474029</v>
      </c>
      <c r="U54" s="122">
        <f>INDEX('1-①28年男'!$A$7:$L$281,MATCH('65歳男（推移）'!$A54,'1-①28年男'!$A$7:$A$281,0)+2,COLUMN(U54)-11)</f>
        <v>1.5396218949036991</v>
      </c>
      <c r="V54" s="123">
        <f>INDEX('1-①28年男'!$A$7:$L$281,MATCH('65歳男（推移）'!$A54,'1-①28年男'!$A$7:$A$281,0)+2,COLUMN(V54)-11)</f>
        <v>1.1642611032819743</v>
      </c>
      <c r="W54" s="123">
        <f>INDEX('1-①28年男'!$A$7:$L$281,MATCH('65歳男（推移）'!$A54,'1-①28年男'!$A$7:$A$281,0)+2,COLUMN(W54)-11)</f>
        <v>1.9149826865254238</v>
      </c>
      <c r="X54" s="73">
        <f t="shared" si="2"/>
        <v>0.11465297622068049</v>
      </c>
      <c r="Y54" s="98"/>
    </row>
    <row r="55" spans="1:25" ht="18.75" customHeight="1" x14ac:dyDescent="0.4">
      <c r="A55" s="55" t="s">
        <v>119</v>
      </c>
      <c r="B55" s="122">
        <v>10.538635926948794</v>
      </c>
      <c r="C55" s="123">
        <v>10.017406706262539</v>
      </c>
      <c r="D55" s="123">
        <v>11.059865147635049</v>
      </c>
      <c r="E55" s="122">
        <f>INDEX('1-①28年男'!$A$7:$L$281,MATCH('65歳男（推移）'!$A55,'1-①28年男'!$A$7:$A$281,0)+2,COLUMN(E55)-2)</f>
        <v>11.837032158823025</v>
      </c>
      <c r="F55" s="123">
        <f>INDEX('1-①28年男'!$A$7:$L$281,MATCH('65歳男（推移）'!$A55,'1-①28年男'!$A$7:$A$281,0)+2,COLUMN(F55)-2)</f>
        <v>11.317095504599507</v>
      </c>
      <c r="G55" s="123">
        <f>INDEX('1-①28年男'!$A$7:$L$281,MATCH('65歳男（推移）'!$A55,'1-①28年男'!$A$7:$A$281,0)+2,COLUMN(G55)-2)</f>
        <v>12.356968813046542</v>
      </c>
      <c r="H55" s="126">
        <f t="shared" si="0"/>
        <v>1.2983962318742304</v>
      </c>
      <c r="I55" s="98"/>
      <c r="J55" s="122">
        <v>9.0152703803422067</v>
      </c>
      <c r="K55" s="123">
        <v>8.521849865416133</v>
      </c>
      <c r="L55" s="123">
        <v>9.5086908952682805</v>
      </c>
      <c r="M55" s="122">
        <f>INDEX('1-①28年男'!$A$7:$L$281,MATCH('65歳男（推移）'!$A55,'1-①28年男'!$A$7:$A$281,0)+2,COLUMN(M55)-7)</f>
        <v>10.096220916500698</v>
      </c>
      <c r="N55" s="123">
        <f>INDEX('1-①28年男'!$A$7:$L$281,MATCH('65歳男（推移）'!$A55,'1-①28年男'!$A$7:$A$281,0)+2,COLUMN(N55)-7)</f>
        <v>9.595629762723199</v>
      </c>
      <c r="O55" s="123">
        <f>INDEX('1-①28年男'!$A$7:$L$281,MATCH('65歳男（推移）'!$A55,'1-①28年男'!$A$7:$A$281,0)+2,COLUMN(O55)-7)</f>
        <v>10.596812070278197</v>
      </c>
      <c r="P55" s="126">
        <f t="shared" si="1"/>
        <v>1.0809505361584915</v>
      </c>
      <c r="Q55" s="98"/>
      <c r="R55" s="122">
        <v>1.523365546606587</v>
      </c>
      <c r="S55" s="123">
        <v>1.2344177266330616</v>
      </c>
      <c r="T55" s="123">
        <v>1.8123133665801123</v>
      </c>
      <c r="U55" s="122">
        <f>INDEX('1-①28年男'!$A$7:$L$281,MATCH('65歳男（推移）'!$A55,'1-①28年男'!$A$7:$A$281,0)+2,COLUMN(U55)-11)</f>
        <v>1.7408112423223254</v>
      </c>
      <c r="V55" s="123">
        <f>INDEX('1-①28年男'!$A$7:$L$281,MATCH('65歳男（推移）'!$A55,'1-①28年男'!$A$7:$A$281,0)+2,COLUMN(V55)-11)</f>
        <v>1.438312271659721</v>
      </c>
      <c r="W55" s="123">
        <f>INDEX('1-①28年男'!$A$7:$L$281,MATCH('65歳男（推移）'!$A55,'1-①28年男'!$A$7:$A$281,0)+2,COLUMN(W55)-11)</f>
        <v>2.0433102129849301</v>
      </c>
      <c r="X55" s="73">
        <f t="shared" si="2"/>
        <v>0.21744569571573846</v>
      </c>
      <c r="Y55" s="98"/>
    </row>
    <row r="56" spans="1:25" ht="18.75" customHeight="1" x14ac:dyDescent="0.4">
      <c r="A56" s="55" t="s">
        <v>120</v>
      </c>
      <c r="B56" s="122">
        <v>11.841946032799006</v>
      </c>
      <c r="C56" s="123">
        <v>11.258055155022527</v>
      </c>
      <c r="D56" s="123">
        <v>12.425836910575486</v>
      </c>
      <c r="E56" s="122">
        <f>INDEX('1-①28年男'!$A$7:$L$281,MATCH('65歳男（推移）'!$A56,'1-①28年男'!$A$7:$A$281,0)+2,COLUMN(E56)-2)</f>
        <v>11.398090150771161</v>
      </c>
      <c r="F56" s="123">
        <f>INDEX('1-①28年男'!$A$7:$L$281,MATCH('65歳男（推移）'!$A56,'1-①28年男'!$A$7:$A$281,0)+2,COLUMN(F56)-2)</f>
        <v>10.853460253819938</v>
      </c>
      <c r="G56" s="123">
        <f>INDEX('1-①28年男'!$A$7:$L$281,MATCH('65歳男（推移）'!$A56,'1-①28年男'!$A$7:$A$281,0)+2,COLUMN(G56)-2)</f>
        <v>11.942720047722384</v>
      </c>
      <c r="H56" s="126">
        <f t="shared" si="0"/>
        <v>-0.44385588202784554</v>
      </c>
      <c r="I56" s="98"/>
      <c r="J56" s="122">
        <v>10.564017620089444</v>
      </c>
      <c r="K56" s="123">
        <v>9.990623208480649</v>
      </c>
      <c r="L56" s="123">
        <v>11.13741203169824</v>
      </c>
      <c r="M56" s="122">
        <f>INDEX('1-①28年男'!$A$7:$L$281,MATCH('65歳男（推移）'!$A56,'1-①28年男'!$A$7:$A$281,0)+2,COLUMN(M56)-7)</f>
        <v>9.7828559883518711</v>
      </c>
      <c r="N56" s="123">
        <f>INDEX('1-①28年男'!$A$7:$L$281,MATCH('65歳男（推移）'!$A56,'1-①28年男'!$A$7:$A$281,0)+2,COLUMN(N56)-7)</f>
        <v>9.2664033851900438</v>
      </c>
      <c r="O56" s="123">
        <f>INDEX('1-①28年男'!$A$7:$L$281,MATCH('65歳男（推移）'!$A56,'1-①28年男'!$A$7:$A$281,0)+2,COLUMN(O56)-7)</f>
        <v>10.299308591513698</v>
      </c>
      <c r="P56" s="126">
        <f t="shared" si="1"/>
        <v>-0.78116163173757336</v>
      </c>
      <c r="Q56" s="98"/>
      <c r="R56" s="122">
        <v>1.2779284127095607</v>
      </c>
      <c r="S56" s="123">
        <v>0.98435355775489652</v>
      </c>
      <c r="T56" s="123">
        <v>1.5715032676642249</v>
      </c>
      <c r="U56" s="122">
        <f>INDEX('1-①28年男'!$A$7:$L$281,MATCH('65歳男（推移）'!$A56,'1-①28年男'!$A$7:$A$281,0)+2,COLUMN(U56)-11)</f>
        <v>1.6152341624192892</v>
      </c>
      <c r="V56" s="123">
        <f>INDEX('1-①28年男'!$A$7:$L$281,MATCH('65歳男（推移）'!$A56,'1-①28年男'!$A$7:$A$281,0)+2,COLUMN(V56)-11)</f>
        <v>1.3245410122864523</v>
      </c>
      <c r="W56" s="123">
        <f>INDEX('1-①28年男'!$A$7:$L$281,MATCH('65歳男（推移）'!$A56,'1-①28年男'!$A$7:$A$281,0)+2,COLUMN(W56)-11)</f>
        <v>1.9059273125521261</v>
      </c>
      <c r="X56" s="73">
        <f t="shared" si="2"/>
        <v>0.33730574970972849</v>
      </c>
      <c r="Y56" s="98"/>
    </row>
    <row r="57" spans="1:25" ht="18.75" customHeight="1" x14ac:dyDescent="0.4">
      <c r="A57" s="55" t="s">
        <v>121</v>
      </c>
      <c r="B57" s="122">
        <v>10.016327814448948</v>
      </c>
      <c r="C57" s="123">
        <v>9.3245240911181302</v>
      </c>
      <c r="D57" s="123">
        <v>10.708131537779765</v>
      </c>
      <c r="E57" s="122">
        <f>INDEX('1-①28年男'!$A$7:$L$281,MATCH('65歳男（推移）'!$A57,'1-①28年男'!$A$7:$A$281,0)+2,COLUMN(E57)-2)</f>
        <v>12.265388530877759</v>
      </c>
      <c r="F57" s="123">
        <f>INDEX('1-①28年男'!$A$7:$L$281,MATCH('65歳男（推移）'!$A57,'1-①28年男'!$A$7:$A$281,0)+2,COLUMN(F57)-2)</f>
        <v>11.538630290015101</v>
      </c>
      <c r="G57" s="123">
        <f>INDEX('1-①28年男'!$A$7:$L$281,MATCH('65歳男（推移）'!$A57,'1-①28年男'!$A$7:$A$281,0)+2,COLUMN(G57)-2)</f>
        <v>12.992146771740417</v>
      </c>
      <c r="H57" s="126">
        <f t="shared" si="0"/>
        <v>2.2490607164288114</v>
      </c>
      <c r="I57" s="98"/>
      <c r="J57" s="122">
        <v>8.9214291031479629</v>
      </c>
      <c r="K57" s="123">
        <v>8.2543597090398819</v>
      </c>
      <c r="L57" s="123">
        <v>9.5884984972560439</v>
      </c>
      <c r="M57" s="122">
        <f>INDEX('1-①28年男'!$A$7:$L$281,MATCH('65歳男（推移）'!$A57,'1-①28年男'!$A$7:$A$281,0)+2,COLUMN(M57)-7)</f>
        <v>10.671692307104903</v>
      </c>
      <c r="N57" s="123">
        <f>INDEX('1-①28年男'!$A$7:$L$281,MATCH('65歳男（推移）'!$A57,'1-①28年男'!$A$7:$A$281,0)+2,COLUMN(N57)-7)</f>
        <v>9.9664703342797623</v>
      </c>
      <c r="O57" s="123">
        <f>INDEX('1-①28年男'!$A$7:$L$281,MATCH('65歳男（推移）'!$A57,'1-①28年男'!$A$7:$A$281,0)+2,COLUMN(O57)-7)</f>
        <v>11.376914279930045</v>
      </c>
      <c r="P57" s="126">
        <f t="shared" si="1"/>
        <v>1.7502632039569406</v>
      </c>
      <c r="Q57" s="98"/>
      <c r="R57" s="122">
        <v>1.0948987113009856</v>
      </c>
      <c r="S57" s="123">
        <v>0.78017829411491157</v>
      </c>
      <c r="T57" s="123">
        <v>1.4096191284870596</v>
      </c>
      <c r="U57" s="122">
        <f>INDEX('1-①28年男'!$A$7:$L$281,MATCH('65歳男（推移）'!$A57,'1-①28年男'!$A$7:$A$281,0)+2,COLUMN(U57)-11)</f>
        <v>1.5936962237728565</v>
      </c>
      <c r="V57" s="123">
        <f>INDEX('1-①28年男'!$A$7:$L$281,MATCH('65歳男（推移）'!$A57,'1-①28年男'!$A$7:$A$281,0)+2,COLUMN(V57)-11)</f>
        <v>1.1993945330002789</v>
      </c>
      <c r="W57" s="123">
        <f>INDEX('1-①28年男'!$A$7:$L$281,MATCH('65歳男（推移）'!$A57,'1-①28年男'!$A$7:$A$281,0)+2,COLUMN(W57)-11)</f>
        <v>1.9879979145454341</v>
      </c>
      <c r="X57" s="73">
        <f t="shared" si="2"/>
        <v>0.49879751247187087</v>
      </c>
      <c r="Y57" s="98"/>
    </row>
    <row r="58" spans="1:25" ht="18.75" customHeight="1" x14ac:dyDescent="0.4">
      <c r="A58" s="55" t="s">
        <v>122</v>
      </c>
      <c r="B58" s="122">
        <v>11.237138933346449</v>
      </c>
      <c r="C58" s="123">
        <v>10.624323113482903</v>
      </c>
      <c r="D58" s="123">
        <v>11.849954753209994</v>
      </c>
      <c r="E58" s="122">
        <f>INDEX('1-①28年男'!$A$7:$L$281,MATCH('65歳男（推移）'!$A58,'1-①28年男'!$A$7:$A$281,0)+2,COLUMN(E58)-2)</f>
        <v>12.553345852243442</v>
      </c>
      <c r="F58" s="123">
        <f>INDEX('1-①28年男'!$A$7:$L$281,MATCH('65歳男（推移）'!$A58,'1-①28年男'!$A$7:$A$281,0)+2,COLUMN(F58)-2)</f>
        <v>11.959426898099036</v>
      </c>
      <c r="G58" s="123">
        <f>INDEX('1-①28年男'!$A$7:$L$281,MATCH('65歳男（推移）'!$A58,'1-①28年男'!$A$7:$A$281,0)+2,COLUMN(G58)-2)</f>
        <v>13.147264806387849</v>
      </c>
      <c r="H58" s="126">
        <f t="shared" si="0"/>
        <v>1.3162069188969934</v>
      </c>
      <c r="I58" s="98"/>
      <c r="J58" s="122">
        <v>9.7907101446593536</v>
      </c>
      <c r="K58" s="123">
        <v>9.2140507867016321</v>
      </c>
      <c r="L58" s="123">
        <v>10.367369502617075</v>
      </c>
      <c r="M58" s="122">
        <f>INDEX('1-①28年男'!$A$7:$L$281,MATCH('65歳男（推移）'!$A58,'1-①28年男'!$A$7:$A$281,0)+2,COLUMN(M58)-7)</f>
        <v>11.066818736879526</v>
      </c>
      <c r="N58" s="123">
        <f>INDEX('1-①28年男'!$A$7:$L$281,MATCH('65歳男（推移）'!$A58,'1-①28年男'!$A$7:$A$281,0)+2,COLUMN(N58)-7)</f>
        <v>10.482061665398181</v>
      </c>
      <c r="O58" s="123">
        <f>INDEX('1-①28年男'!$A$7:$L$281,MATCH('65歳男（推移）'!$A58,'1-①28年男'!$A$7:$A$281,0)+2,COLUMN(O58)-7)</f>
        <v>11.651575808360871</v>
      </c>
      <c r="P58" s="126">
        <f t="shared" si="1"/>
        <v>1.2761085922201723</v>
      </c>
      <c r="Q58" s="98"/>
      <c r="R58" s="122">
        <v>1.4464287886870946</v>
      </c>
      <c r="S58" s="123">
        <v>1.1399911038862318</v>
      </c>
      <c r="T58" s="123">
        <v>1.7528664734879573</v>
      </c>
      <c r="U58" s="122">
        <f>INDEX('1-①28年男'!$A$7:$L$281,MATCH('65歳男（推移）'!$A58,'1-①28年男'!$A$7:$A$281,0)+2,COLUMN(U58)-11)</f>
        <v>1.4865271153639166</v>
      </c>
      <c r="V58" s="123">
        <f>INDEX('1-①28年男'!$A$7:$L$281,MATCH('65歳男（推移）'!$A58,'1-①28年男'!$A$7:$A$281,0)+2,COLUMN(V58)-11)</f>
        <v>1.1691167310801536</v>
      </c>
      <c r="W58" s="123">
        <f>INDEX('1-①28年男'!$A$7:$L$281,MATCH('65歳男（推移）'!$A58,'1-①28年男'!$A$7:$A$281,0)+2,COLUMN(W58)-11)</f>
        <v>1.8039374996476796</v>
      </c>
      <c r="X58" s="73">
        <f t="shared" si="2"/>
        <v>4.0098326676822005E-2</v>
      </c>
      <c r="Y58" s="98"/>
    </row>
    <row r="59" spans="1:25" ht="18.75" customHeight="1" x14ac:dyDescent="0.4">
      <c r="A59" s="55" t="s">
        <v>123</v>
      </c>
      <c r="B59" s="122">
        <v>12.046683727261977</v>
      </c>
      <c r="C59" s="123">
        <v>11.482477658801448</v>
      </c>
      <c r="D59" s="123">
        <v>12.610889795722505</v>
      </c>
      <c r="E59" s="122">
        <f>INDEX('1-①28年男'!$A$7:$L$281,MATCH('65歳男（推移）'!$A59,'1-①28年男'!$A$7:$A$281,0)+2,COLUMN(E59)-2)</f>
        <v>11.829922279198801</v>
      </c>
      <c r="F59" s="123">
        <f>INDEX('1-①28年男'!$A$7:$L$281,MATCH('65歳男（推移）'!$A59,'1-①28年男'!$A$7:$A$281,0)+2,COLUMN(F59)-2)</f>
        <v>11.201983582895169</v>
      </c>
      <c r="G59" s="123">
        <f>INDEX('1-①28年男'!$A$7:$L$281,MATCH('65歳男（推移）'!$A59,'1-①28年男'!$A$7:$A$281,0)+2,COLUMN(G59)-2)</f>
        <v>12.457860975502433</v>
      </c>
      <c r="H59" s="126">
        <f t="shared" si="0"/>
        <v>-0.21676144806317588</v>
      </c>
      <c r="I59" s="98"/>
      <c r="J59" s="122">
        <v>10.536654560017949</v>
      </c>
      <c r="K59" s="123">
        <v>9.9795993172549036</v>
      </c>
      <c r="L59" s="123">
        <v>11.093709802780994</v>
      </c>
      <c r="M59" s="122">
        <f>INDEX('1-①28年男'!$A$7:$L$281,MATCH('65歳男（推移）'!$A59,'1-①28年男'!$A$7:$A$281,0)+2,COLUMN(M59)-7)</f>
        <v>10.274783964280603</v>
      </c>
      <c r="N59" s="123">
        <f>INDEX('1-①28年男'!$A$7:$L$281,MATCH('65歳男（推移）'!$A59,'1-①28年男'!$A$7:$A$281,0)+2,COLUMN(N59)-7)</f>
        <v>9.6817518191015495</v>
      </c>
      <c r="O59" s="123">
        <f>INDEX('1-①28年男'!$A$7:$L$281,MATCH('65歳男（推移）'!$A59,'1-①28年男'!$A$7:$A$281,0)+2,COLUMN(O59)-7)</f>
        <v>10.867816109459657</v>
      </c>
      <c r="P59" s="126">
        <f t="shared" si="1"/>
        <v>-0.26187059573734572</v>
      </c>
      <c r="Q59" s="98"/>
      <c r="R59" s="122">
        <v>1.5100291672440271</v>
      </c>
      <c r="S59" s="123">
        <v>1.2143796804818225</v>
      </c>
      <c r="T59" s="123">
        <v>1.8056786540062317</v>
      </c>
      <c r="U59" s="122">
        <f>INDEX('1-①28年男'!$A$7:$L$281,MATCH('65歳男（推移）'!$A59,'1-①28年男'!$A$7:$A$281,0)+2,COLUMN(U59)-11)</f>
        <v>1.5551383149181977</v>
      </c>
      <c r="V59" s="123">
        <f>INDEX('1-①28年男'!$A$7:$L$281,MATCH('65歳男（推移）'!$A59,'1-①28年男'!$A$7:$A$281,0)+2,COLUMN(V59)-11)</f>
        <v>1.2638660680521985</v>
      </c>
      <c r="W59" s="123">
        <f>INDEX('1-①28年男'!$A$7:$L$281,MATCH('65歳男（推移）'!$A59,'1-①28年男'!$A$7:$A$281,0)+2,COLUMN(W59)-11)</f>
        <v>1.8464105617841968</v>
      </c>
      <c r="X59" s="73">
        <f t="shared" si="2"/>
        <v>4.5109147674170513E-2</v>
      </c>
      <c r="Y59" s="98"/>
    </row>
    <row r="60" spans="1:25" ht="18.75" customHeight="1" x14ac:dyDescent="0.4">
      <c r="A60" s="55" t="s">
        <v>124</v>
      </c>
      <c r="B60" s="122">
        <v>11.145876794038337</v>
      </c>
      <c r="C60" s="123">
        <v>10.587530667984131</v>
      </c>
      <c r="D60" s="123">
        <v>11.704222920092542</v>
      </c>
      <c r="E60" s="122">
        <f>INDEX('1-①28年男'!$A$7:$L$281,MATCH('65歳男（推移）'!$A60,'1-①28年男'!$A$7:$A$281,0)+2,COLUMN(E60)-2)</f>
        <v>12.009577174525516</v>
      </c>
      <c r="F60" s="123">
        <f>INDEX('1-①28年男'!$A$7:$L$281,MATCH('65歳男（推移）'!$A60,'1-①28年男'!$A$7:$A$281,0)+2,COLUMN(F60)-2)</f>
        <v>11.429285297373101</v>
      </c>
      <c r="G60" s="123">
        <f>INDEX('1-①28年男'!$A$7:$L$281,MATCH('65歳男（推移）'!$A60,'1-①28年男'!$A$7:$A$281,0)+2,COLUMN(G60)-2)</f>
        <v>12.589869051677931</v>
      </c>
      <c r="H60" s="126">
        <f t="shared" si="0"/>
        <v>0.86370038048717923</v>
      </c>
      <c r="I60" s="98"/>
      <c r="J60" s="122">
        <v>9.9856667727940405</v>
      </c>
      <c r="K60" s="123">
        <v>9.445775651739023</v>
      </c>
      <c r="L60" s="123">
        <v>10.525557893849058</v>
      </c>
      <c r="M60" s="122">
        <f>INDEX('1-①28年男'!$A$7:$L$281,MATCH('65歳男（推移）'!$A60,'1-①28年男'!$A$7:$A$281,0)+2,COLUMN(M60)-7)</f>
        <v>10.645206746874814</v>
      </c>
      <c r="N60" s="123">
        <f>INDEX('1-①28年男'!$A$7:$L$281,MATCH('65歳男（推移）'!$A60,'1-①28年男'!$A$7:$A$281,0)+2,COLUMN(N60)-7)</f>
        <v>10.083820182219235</v>
      </c>
      <c r="O60" s="123">
        <f>INDEX('1-①28年男'!$A$7:$L$281,MATCH('65歳男（推移）'!$A60,'1-①28年男'!$A$7:$A$281,0)+2,COLUMN(O60)-7)</f>
        <v>11.206593311530394</v>
      </c>
      <c r="P60" s="126">
        <f t="shared" si="1"/>
        <v>0.65953997408077392</v>
      </c>
      <c r="Q60" s="98"/>
      <c r="R60" s="122">
        <v>1.1602100212442958</v>
      </c>
      <c r="S60" s="123">
        <v>0.89296393646358263</v>
      </c>
      <c r="T60" s="123">
        <v>1.4274561060250091</v>
      </c>
      <c r="U60" s="122">
        <f>INDEX('1-①28年男'!$A$7:$L$281,MATCH('65歳男（推移）'!$A60,'1-①28年男'!$A$7:$A$281,0)+2,COLUMN(U60)-11)</f>
        <v>1.3643704276507018</v>
      </c>
      <c r="V60" s="123">
        <f>INDEX('1-①28年男'!$A$7:$L$281,MATCH('65歳男（推移）'!$A60,'1-①28年男'!$A$7:$A$281,0)+2,COLUMN(V60)-11)</f>
        <v>1.0772572866439476</v>
      </c>
      <c r="W60" s="123">
        <f>INDEX('1-①28年男'!$A$7:$L$281,MATCH('65歳男（推移）'!$A60,'1-①28年男'!$A$7:$A$281,0)+2,COLUMN(W60)-11)</f>
        <v>1.651483568657456</v>
      </c>
      <c r="X60" s="73">
        <f t="shared" si="2"/>
        <v>0.20416040640640598</v>
      </c>
      <c r="Y60" s="98"/>
    </row>
    <row r="61" spans="1:25" ht="18.75" customHeight="1" x14ac:dyDescent="0.4">
      <c r="A61" s="61" t="s">
        <v>125</v>
      </c>
      <c r="B61" s="124">
        <v>10.684332092638122</v>
      </c>
      <c r="C61" s="125">
        <v>10.107322308136611</v>
      </c>
      <c r="D61" s="125">
        <v>11.261341877139634</v>
      </c>
      <c r="E61" s="124">
        <f>INDEX('1-①28年男'!$A$7:$L$281,MATCH('65歳男（推移）'!$A61,'1-①28年男'!$A$7:$A$281,0)+2,COLUMN(E61)-2)</f>
        <v>11.830706022747275</v>
      </c>
      <c r="F61" s="125">
        <f>INDEX('1-①28年男'!$A$7:$L$281,MATCH('65歳男（推移）'!$A61,'1-①28年男'!$A$7:$A$281,0)+2,COLUMN(F61)-2)</f>
        <v>11.26012049310776</v>
      </c>
      <c r="G61" s="125">
        <f>INDEX('1-①28年男'!$A$7:$L$281,MATCH('65歳男（推移）'!$A61,'1-①28年男'!$A$7:$A$281,0)+2,COLUMN(G61)-2)</f>
        <v>12.401291552386791</v>
      </c>
      <c r="H61" s="127">
        <f t="shared" si="0"/>
        <v>1.1463739301091529</v>
      </c>
      <c r="I61" s="100"/>
      <c r="J61" s="124">
        <v>9.2571317312840495</v>
      </c>
      <c r="K61" s="125">
        <v>8.7098114246995681</v>
      </c>
      <c r="L61" s="125">
        <v>9.8044520378685309</v>
      </c>
      <c r="M61" s="124">
        <f>INDEX('1-①28年男'!$A$7:$L$281,MATCH('65歳男（推移）'!$A61,'1-①28年男'!$A$7:$A$281,0)+2,COLUMN(M61)-7)</f>
        <v>9.9337151902657315</v>
      </c>
      <c r="N61" s="125">
        <f>INDEX('1-①28年男'!$A$7:$L$281,MATCH('65歳男（推移）'!$A61,'1-①28年男'!$A$7:$A$281,0)+2,COLUMN(N61)-7)</f>
        <v>9.388581510350825</v>
      </c>
      <c r="O61" s="125">
        <f>INDEX('1-①28年男'!$A$7:$L$281,MATCH('65歳男（推移）'!$A61,'1-①28年男'!$A$7:$A$281,0)+2,COLUMN(O61)-7)</f>
        <v>10.478848870180638</v>
      </c>
      <c r="P61" s="127">
        <f t="shared" si="1"/>
        <v>0.67658345898168193</v>
      </c>
      <c r="Q61" s="100"/>
      <c r="R61" s="124">
        <v>1.427200361354074</v>
      </c>
      <c r="S61" s="125">
        <v>1.1415013977921722</v>
      </c>
      <c r="T61" s="125">
        <v>1.7128993249159759</v>
      </c>
      <c r="U61" s="124">
        <f>INDEX('1-①28年男'!$A$7:$L$281,MATCH('65歳男（推移）'!$A61,'1-①28年男'!$A$7:$A$281,0)+2,COLUMN(U61)-11)</f>
        <v>1.8969908324815432</v>
      </c>
      <c r="V61" s="125">
        <f>INDEX('1-①28年男'!$A$7:$L$281,MATCH('65歳男（推移）'!$A61,'1-①28年男'!$A$7:$A$281,0)+2,COLUMN(V61)-11)</f>
        <v>1.5690671589028411</v>
      </c>
      <c r="W61" s="125">
        <f>INDEX('1-①28年男'!$A$7:$L$281,MATCH('65歳男（推移）'!$A61,'1-①28年男'!$A$7:$A$281,0)+2,COLUMN(W61)-11)</f>
        <v>2.2249145060602453</v>
      </c>
      <c r="X61" s="77">
        <f t="shared" si="2"/>
        <v>0.46979047112746919</v>
      </c>
      <c r="Y61" s="100"/>
    </row>
    <row r="62" spans="1:25" ht="7.5" customHeight="1" x14ac:dyDescent="0.4">
      <c r="X62" s="95"/>
    </row>
    <row r="63" spans="1:25" ht="18.75" customHeight="1" x14ac:dyDescent="0.4">
      <c r="A63" s="67" t="s">
        <v>126</v>
      </c>
      <c r="B63" s="68">
        <f t="shared" ref="B63:D63" si="3">MAX(B7:B61)</f>
        <v>12.046683727261977</v>
      </c>
      <c r="C63" s="68">
        <f t="shared" si="3"/>
        <v>11.719159113337996</v>
      </c>
      <c r="D63" s="68">
        <f t="shared" si="3"/>
        <v>12.610889795722505</v>
      </c>
      <c r="E63" s="68">
        <f t="shared" ref="E63:X63" si="4">MAX(E7:E61)</f>
        <v>12.806488299789194</v>
      </c>
      <c r="F63" s="68">
        <f t="shared" si="4"/>
        <v>12.631372836646763</v>
      </c>
      <c r="G63" s="68">
        <f t="shared" si="4"/>
        <v>13.147264806387849</v>
      </c>
      <c r="H63" s="69">
        <f t="shared" si="4"/>
        <v>2.2490607164288114</v>
      </c>
      <c r="I63" s="101"/>
      <c r="J63" s="68">
        <f t="shared" ref="J63:L63" si="5">MAX(J7:J61)</f>
        <v>10.564017620089444</v>
      </c>
      <c r="K63" s="68">
        <f t="shared" si="5"/>
        <v>10.002154687145767</v>
      </c>
      <c r="L63" s="68">
        <f t="shared" si="5"/>
        <v>11.13741203169824</v>
      </c>
      <c r="M63" s="68">
        <f t="shared" si="4"/>
        <v>11.066818736879526</v>
      </c>
      <c r="N63" s="68">
        <f t="shared" si="4"/>
        <v>10.788670871966907</v>
      </c>
      <c r="O63" s="68">
        <f t="shared" si="4"/>
        <v>11.651575808360871</v>
      </c>
      <c r="P63" s="69">
        <f t="shared" si="4"/>
        <v>1.7502632039569406</v>
      </c>
      <c r="Q63" s="101"/>
      <c r="R63" s="68">
        <f t="shared" ref="R63:T63" si="6">MAX(R7:R61)</f>
        <v>1.8891838393862554</v>
      </c>
      <c r="S63" s="68">
        <f t="shared" si="6"/>
        <v>1.7414585821827508</v>
      </c>
      <c r="T63" s="68">
        <f t="shared" si="6"/>
        <v>2.0620357045568301</v>
      </c>
      <c r="U63" s="68">
        <f t="shared" si="4"/>
        <v>1.963972262532069</v>
      </c>
      <c r="V63" s="68">
        <f t="shared" si="4"/>
        <v>1.89466391157515</v>
      </c>
      <c r="W63" s="68">
        <f t="shared" si="4"/>
        <v>2.2249145060602453</v>
      </c>
      <c r="X63" s="69">
        <f t="shared" si="4"/>
        <v>0.57982044109750852</v>
      </c>
      <c r="Y63" s="101"/>
    </row>
    <row r="64" spans="1:25" ht="18.75" customHeight="1" x14ac:dyDescent="0.4">
      <c r="A64" s="71" t="s">
        <v>127</v>
      </c>
      <c r="B64" s="72">
        <f t="shared" ref="B64:D64" si="7">MIN(B7:B61)</f>
        <v>9.8245092342932701</v>
      </c>
      <c r="C64" s="72">
        <f t="shared" si="7"/>
        <v>9.3245240911181302</v>
      </c>
      <c r="D64" s="72">
        <f t="shared" si="7"/>
        <v>10.267664975541903</v>
      </c>
      <c r="E64" s="72">
        <f t="shared" ref="E64:X64" si="8">MIN(E7:E61)</f>
        <v>10.976227141475331</v>
      </c>
      <c r="F64" s="72">
        <f t="shared" si="8"/>
        <v>10.593759302985022</v>
      </c>
      <c r="G64" s="72">
        <f t="shared" si="8"/>
        <v>11.240892338599631</v>
      </c>
      <c r="H64" s="73">
        <f t="shared" si="8"/>
        <v>-0.44385588202784554</v>
      </c>
      <c r="I64" s="102"/>
      <c r="J64" s="72">
        <f t="shared" ref="J64:L64" si="9">MIN(J7:J61)</f>
        <v>8.6548835934713289</v>
      </c>
      <c r="K64" s="72">
        <f t="shared" si="9"/>
        <v>8.2373313426295685</v>
      </c>
      <c r="L64" s="72">
        <f t="shared" si="9"/>
        <v>9.0724358443130892</v>
      </c>
      <c r="M64" s="72">
        <f t="shared" si="8"/>
        <v>9.4575719346276781</v>
      </c>
      <c r="N64" s="72">
        <f t="shared" si="8"/>
        <v>9.0780515598685874</v>
      </c>
      <c r="O64" s="72">
        <f t="shared" si="8"/>
        <v>9.7712114001405741</v>
      </c>
      <c r="P64" s="73">
        <f t="shared" si="8"/>
        <v>-0.78116163173757336</v>
      </c>
      <c r="Q64" s="102"/>
      <c r="R64" s="72">
        <f t="shared" ref="R64:T64" si="10">MIN(R7:R61)</f>
        <v>0.94639376358314342</v>
      </c>
      <c r="S64" s="72">
        <f t="shared" si="10"/>
        <v>0.71204655121026972</v>
      </c>
      <c r="T64" s="72">
        <f t="shared" si="10"/>
        <v>1.180740975956017</v>
      </c>
      <c r="U64" s="72">
        <f t="shared" si="8"/>
        <v>1.0038121858126958</v>
      </c>
      <c r="V64" s="72">
        <f t="shared" si="8"/>
        <v>0.79653363860276094</v>
      </c>
      <c r="W64" s="72">
        <f t="shared" si="8"/>
        <v>1.2110907330226306</v>
      </c>
      <c r="X64" s="73">
        <f t="shared" si="8"/>
        <v>-0.25562418023309896</v>
      </c>
      <c r="Y64" s="102"/>
    </row>
    <row r="65" spans="1:25" ht="18.75" customHeight="1" x14ac:dyDescent="0.4">
      <c r="A65" s="71" t="s">
        <v>128</v>
      </c>
      <c r="B65" s="72">
        <f t="shared" ref="B65:D65" si="11">MEDIAN(B7:B61)</f>
        <v>11.187069050666537</v>
      </c>
      <c r="C65" s="72">
        <f t="shared" si="11"/>
        <v>10.935329663584701</v>
      </c>
      <c r="D65" s="72">
        <f t="shared" si="11"/>
        <v>11.481823058801723</v>
      </c>
      <c r="E65" s="72">
        <f t="shared" ref="E65:X65" si="12">MEDIAN(E7:E61)</f>
        <v>11.830706022747275</v>
      </c>
      <c r="F65" s="72">
        <f t="shared" si="12"/>
        <v>11.535194731960738</v>
      </c>
      <c r="G65" s="72">
        <f t="shared" si="12"/>
        <v>12.086131120055922</v>
      </c>
      <c r="H65" s="73">
        <f t="shared" si="12"/>
        <v>0.67510642243223096</v>
      </c>
      <c r="I65" s="102"/>
      <c r="J65" s="72">
        <f t="shared" ref="J65:L65" si="13">MEDIAN(J7:J61)</f>
        <v>9.7559743289303213</v>
      </c>
      <c r="K65" s="72">
        <f t="shared" si="13"/>
        <v>9.459591095547891</v>
      </c>
      <c r="L65" s="72">
        <f t="shared" si="13"/>
        <v>10.083230945578498</v>
      </c>
      <c r="M65" s="72">
        <f t="shared" si="12"/>
        <v>10.256056170388211</v>
      </c>
      <c r="N65" s="72">
        <f t="shared" si="12"/>
        <v>9.9664703342797623</v>
      </c>
      <c r="O65" s="72">
        <f t="shared" si="12"/>
        <v>10.478848870180638</v>
      </c>
      <c r="P65" s="73">
        <f t="shared" si="12"/>
        <v>0.59813865858750326</v>
      </c>
      <c r="Q65" s="102"/>
      <c r="R65" s="72">
        <f t="shared" ref="R65:T65" si="14">MEDIAN(R7:R61)</f>
        <v>1.4305414968826078</v>
      </c>
      <c r="S65" s="72">
        <f t="shared" si="14"/>
        <v>1.2607354428984534</v>
      </c>
      <c r="T65" s="72">
        <f t="shared" si="14"/>
        <v>1.6003475508667622</v>
      </c>
      <c r="U65" s="72">
        <f t="shared" si="12"/>
        <v>1.5436979945401081</v>
      </c>
      <c r="V65" s="72">
        <f t="shared" si="12"/>
        <v>1.3568283635200236</v>
      </c>
      <c r="W65" s="72">
        <f t="shared" si="12"/>
        <v>1.7104050942650095</v>
      </c>
      <c r="X65" s="73">
        <f t="shared" si="12"/>
        <v>9.4443860417732672E-2</v>
      </c>
      <c r="Y65" s="102"/>
    </row>
    <row r="66" spans="1:25" ht="18.75" customHeight="1" x14ac:dyDescent="0.4">
      <c r="A66" s="75" t="s">
        <v>129</v>
      </c>
      <c r="B66" s="76">
        <f t="shared" ref="B66:D66" si="15">AVERAGE(B7:B61)</f>
        <v>11.137383029932584</v>
      </c>
      <c r="C66" s="76">
        <f t="shared" si="15"/>
        <v>10.794330252157829</v>
      </c>
      <c r="D66" s="76">
        <f t="shared" si="15"/>
        <v>11.480435807707337</v>
      </c>
      <c r="E66" s="76">
        <f t="shared" ref="E66:X66" si="16">AVERAGE(E7:E61)</f>
        <v>11.806294555751879</v>
      </c>
      <c r="F66" s="76">
        <f t="shared" si="16"/>
        <v>11.479312104125169</v>
      </c>
      <c r="G66" s="76">
        <f t="shared" si="16"/>
        <v>12.133277007378599</v>
      </c>
      <c r="H66" s="77">
        <f t="shared" si="16"/>
        <v>0.66891152581930169</v>
      </c>
      <c r="I66" s="103"/>
      <c r="J66" s="76">
        <f t="shared" ref="J66:L66" si="17">AVERAGE(J7:J61)</f>
        <v>9.7162676655535236</v>
      </c>
      <c r="K66" s="76">
        <f t="shared" si="17"/>
        <v>9.3829102400802782</v>
      </c>
      <c r="L66" s="76">
        <f t="shared" si="17"/>
        <v>10.049625091026771</v>
      </c>
      <c r="M66" s="76">
        <f t="shared" si="16"/>
        <v>10.273479215437447</v>
      </c>
      <c r="N66" s="76">
        <f t="shared" si="16"/>
        <v>9.9545244779535302</v>
      </c>
      <c r="O66" s="76">
        <f t="shared" si="16"/>
        <v>10.592433952921368</v>
      </c>
      <c r="P66" s="77">
        <f t="shared" si="16"/>
        <v>0.55721154988392241</v>
      </c>
      <c r="Q66" s="103"/>
      <c r="R66" s="76">
        <f t="shared" ref="R66:T66" si="18">AVERAGE(R7:R61)</f>
        <v>1.4211153643790566</v>
      </c>
      <c r="S66" s="76">
        <f t="shared" si="18"/>
        <v>1.2397966652175805</v>
      </c>
      <c r="T66" s="76">
        <f t="shared" si="18"/>
        <v>1.602434063540533</v>
      </c>
      <c r="U66" s="76">
        <f t="shared" si="16"/>
        <v>1.5328153403144358</v>
      </c>
      <c r="V66" s="76">
        <f t="shared" si="16"/>
        <v>1.354203973321638</v>
      </c>
      <c r="W66" s="76">
        <f t="shared" si="16"/>
        <v>1.7114267073072322</v>
      </c>
      <c r="X66" s="77">
        <f t="shared" si="16"/>
        <v>0.11169997593537918</v>
      </c>
      <c r="Y66" s="103"/>
    </row>
  </sheetData>
  <mergeCells count="22">
    <mergeCell ref="X6:Y6"/>
    <mergeCell ref="R5:T5"/>
    <mergeCell ref="U5:W5"/>
    <mergeCell ref="X5:Y5"/>
    <mergeCell ref="P6:Q6"/>
    <mergeCell ref="S6:T6"/>
    <mergeCell ref="C6:D6"/>
    <mergeCell ref="F6:G6"/>
    <mergeCell ref="H6:I6"/>
    <mergeCell ref="K6:L6"/>
    <mergeCell ref="R3:Y3"/>
    <mergeCell ref="B4:I4"/>
    <mergeCell ref="J4:Q4"/>
    <mergeCell ref="R4:Y4"/>
    <mergeCell ref="B5:D5"/>
    <mergeCell ref="E5:G5"/>
    <mergeCell ref="H5:I5"/>
    <mergeCell ref="J5:L5"/>
    <mergeCell ref="M5:O5"/>
    <mergeCell ref="P5:Q5"/>
    <mergeCell ref="N6:O6"/>
    <mergeCell ref="V6:W6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tabSelected="1" zoomScaleNormal="100" workbookViewId="0">
      <pane xSplit="1" ySplit="6" topLeftCell="B7" activePane="bottomRight" state="frozen"/>
      <selection activeCell="H7" sqref="H7"/>
      <selection pane="topRight" activeCell="H7" sqref="H7"/>
      <selection pane="bottomLeft" activeCell="H7" sqref="H7"/>
      <selection pane="bottomRight" activeCell="Z54" sqref="Z54"/>
    </sheetView>
  </sheetViews>
  <sheetFormatPr defaultRowHeight="18.75" x14ac:dyDescent="0.4"/>
  <cols>
    <col min="1" max="1" width="9" style="39"/>
    <col min="2" max="7" width="6.25" style="39" customWidth="1"/>
    <col min="8" max="8" width="6.5" style="39" bestFit="1" customWidth="1"/>
    <col min="9" max="9" width="3.375" style="113" bestFit="1" customWidth="1"/>
    <col min="10" max="15" width="6.375" style="39" customWidth="1"/>
    <col min="16" max="16" width="6.5" style="39" bestFit="1" customWidth="1"/>
    <col min="17" max="17" width="3.375" style="113" bestFit="1" customWidth="1"/>
    <col min="18" max="23" width="6.25" style="39" customWidth="1"/>
    <col min="24" max="24" width="6.5" style="39" bestFit="1" customWidth="1"/>
    <col min="25" max="25" width="3.125" style="40" customWidth="1"/>
    <col min="26" max="16384" width="9" style="39"/>
  </cols>
  <sheetData>
    <row r="1" spans="1:25" ht="22.5" customHeight="1" x14ac:dyDescent="0.5">
      <c r="A1" s="104" t="s">
        <v>143</v>
      </c>
    </row>
    <row r="3" spans="1:25" ht="18.75" customHeight="1" x14ac:dyDescent="0.4">
      <c r="A3" s="79"/>
      <c r="B3" s="42"/>
      <c r="D3" s="42"/>
      <c r="E3" s="42"/>
      <c r="F3" s="42"/>
      <c r="G3" s="42"/>
      <c r="H3" s="42"/>
      <c r="I3" s="114"/>
      <c r="J3" s="42"/>
      <c r="K3" s="42"/>
      <c r="L3" s="42"/>
      <c r="M3" s="42"/>
      <c r="N3" s="42"/>
      <c r="O3" s="42"/>
      <c r="P3" s="42"/>
      <c r="Q3" s="121"/>
      <c r="R3" s="141" t="s">
        <v>144</v>
      </c>
      <c r="S3" s="141"/>
      <c r="T3" s="141"/>
      <c r="U3" s="141"/>
      <c r="V3" s="141"/>
      <c r="W3" s="141"/>
      <c r="X3" s="141"/>
      <c r="Y3" s="141"/>
    </row>
    <row r="4" spans="1:25" ht="18.75" customHeight="1" x14ac:dyDescent="0.4">
      <c r="A4" s="45"/>
      <c r="B4" s="142" t="s">
        <v>4</v>
      </c>
      <c r="C4" s="143"/>
      <c r="D4" s="143"/>
      <c r="E4" s="143"/>
      <c r="F4" s="143"/>
      <c r="G4" s="143"/>
      <c r="H4" s="143"/>
      <c r="I4" s="144"/>
      <c r="J4" s="142" t="s">
        <v>5</v>
      </c>
      <c r="K4" s="143"/>
      <c r="L4" s="143"/>
      <c r="M4" s="143"/>
      <c r="N4" s="143"/>
      <c r="O4" s="143"/>
      <c r="P4" s="143"/>
      <c r="Q4" s="144"/>
      <c r="R4" s="142" t="s">
        <v>6</v>
      </c>
      <c r="S4" s="143"/>
      <c r="T4" s="143"/>
      <c r="U4" s="143"/>
      <c r="V4" s="143"/>
      <c r="W4" s="143"/>
      <c r="X4" s="143"/>
      <c r="Y4" s="144"/>
    </row>
    <row r="5" spans="1:25" ht="27" customHeight="1" x14ac:dyDescent="0.4">
      <c r="A5" s="46"/>
      <c r="B5" s="135" t="s">
        <v>67</v>
      </c>
      <c r="C5" s="136"/>
      <c r="D5" s="137"/>
      <c r="E5" s="135" t="s">
        <v>139</v>
      </c>
      <c r="F5" s="136"/>
      <c r="G5" s="137"/>
      <c r="H5" s="145" t="s">
        <v>138</v>
      </c>
      <c r="I5" s="145"/>
      <c r="J5" s="135" t="s">
        <v>67</v>
      </c>
      <c r="K5" s="136"/>
      <c r="L5" s="137"/>
      <c r="M5" s="135" t="s">
        <v>139</v>
      </c>
      <c r="N5" s="136"/>
      <c r="O5" s="137"/>
      <c r="P5" s="145" t="s">
        <v>138</v>
      </c>
      <c r="Q5" s="145"/>
      <c r="R5" s="135" t="s">
        <v>67</v>
      </c>
      <c r="S5" s="136"/>
      <c r="T5" s="137"/>
      <c r="U5" s="135" t="s">
        <v>139</v>
      </c>
      <c r="V5" s="136"/>
      <c r="W5" s="137"/>
      <c r="X5" s="145" t="s">
        <v>138</v>
      </c>
      <c r="Y5" s="145"/>
    </row>
    <row r="6" spans="1:25" ht="18.75" customHeight="1" x14ac:dyDescent="0.4">
      <c r="A6" s="80"/>
      <c r="B6" s="37" t="s">
        <v>7</v>
      </c>
      <c r="C6" s="138" t="s">
        <v>8</v>
      </c>
      <c r="D6" s="139"/>
      <c r="E6" s="37" t="s">
        <v>7</v>
      </c>
      <c r="F6" s="138" t="s">
        <v>8</v>
      </c>
      <c r="G6" s="139"/>
      <c r="H6" s="135" t="s">
        <v>68</v>
      </c>
      <c r="I6" s="137"/>
      <c r="J6" s="37" t="s">
        <v>7</v>
      </c>
      <c r="K6" s="138" t="s">
        <v>8</v>
      </c>
      <c r="L6" s="139"/>
      <c r="M6" s="37" t="s">
        <v>7</v>
      </c>
      <c r="N6" s="138" t="s">
        <v>8</v>
      </c>
      <c r="O6" s="139"/>
      <c r="P6" s="135" t="s">
        <v>68</v>
      </c>
      <c r="Q6" s="137"/>
      <c r="R6" s="37" t="s">
        <v>7</v>
      </c>
      <c r="S6" s="138" t="s">
        <v>8</v>
      </c>
      <c r="T6" s="139"/>
      <c r="U6" s="37" t="s">
        <v>7</v>
      </c>
      <c r="V6" s="138" t="s">
        <v>8</v>
      </c>
      <c r="W6" s="139"/>
      <c r="X6" s="135" t="s">
        <v>68</v>
      </c>
      <c r="Y6" s="137"/>
    </row>
    <row r="7" spans="1:25" ht="18.75" customHeight="1" x14ac:dyDescent="0.4">
      <c r="A7" s="49" t="s">
        <v>69</v>
      </c>
      <c r="B7" s="106">
        <v>14.715741560425434</v>
      </c>
      <c r="C7" s="107">
        <v>14.687335951258323</v>
      </c>
      <c r="D7" s="107">
        <v>14.744147169592544</v>
      </c>
      <c r="E7" s="106">
        <f>INDEX('1-②28年女'!$A$7:$L$281,MATCH('65歳女（推移）'!$A7,'1-②28年女'!$A$7:$A$281,0)+2,COLUMN(E7)-2)</f>
        <v>15.27169324545074</v>
      </c>
      <c r="F7" s="107">
        <f>INDEX('1-②28年女'!$A$7:$L$281,MATCH('65歳女（推移）'!$A7,'1-②28年女'!$A$7:$A$281,0)+2,COLUMN(F7)-2)</f>
        <v>15.246388622590496</v>
      </c>
      <c r="G7" s="107">
        <f>INDEX('1-②28年女'!$A$7:$L$281,MATCH('65歳女（推移）'!$A7,'1-②28年女'!$A$7:$A$281,0)+2,COLUMN(G7)-2)</f>
        <v>15.296997868310983</v>
      </c>
      <c r="H7" s="108">
        <f t="shared" ref="H7:H61" si="0">E7-B7</f>
        <v>0.55595168502530612</v>
      </c>
      <c r="I7" s="96" t="s">
        <v>74</v>
      </c>
      <c r="J7" s="106">
        <v>11.435113343248975</v>
      </c>
      <c r="K7" s="107">
        <v>11.406480538573073</v>
      </c>
      <c r="L7" s="107">
        <v>11.463746147924878</v>
      </c>
      <c r="M7" s="106">
        <f>INDEX('1-②28年女'!$A$7:$L$281,MATCH('65歳女（推移）'!$A7,'1-②28年女'!$A$7:$A$281,0)+2,COLUMN(M7)-7)</f>
        <v>11.878214168785885</v>
      </c>
      <c r="N7" s="107">
        <f>INDEX('1-②28年女'!$A$7:$L$281,MATCH('65歳女（推移）'!$A7,'1-②28年女'!$A$7:$A$281,0)+2,COLUMN(N7)-7)</f>
        <v>11.852081423634848</v>
      </c>
      <c r="O7" s="107">
        <f>INDEX('1-②28年女'!$A$7:$L$281,MATCH('65歳女（推移）'!$A7,'1-②28年女'!$A$7:$A$281,0)+2,COLUMN(O7)-7)</f>
        <v>11.904346913936921</v>
      </c>
      <c r="P7" s="108">
        <f t="shared" ref="P7:P61" si="1">M7-J7</f>
        <v>0.44310082553690933</v>
      </c>
      <c r="Q7" s="96" t="s">
        <v>74</v>
      </c>
      <c r="R7" s="106">
        <v>3.2806282171764574</v>
      </c>
      <c r="S7" s="107">
        <v>3.2581515766916245</v>
      </c>
      <c r="T7" s="107">
        <v>3.3031048576612903</v>
      </c>
      <c r="U7" s="106">
        <f>INDEX('1-②28年女'!$A$7:$L$281,MATCH('65歳女（推移）'!$A7,'1-②28年女'!$A$7:$A$281,0)+2,COLUMN(U7)-11)</f>
        <v>3.3934790766648533</v>
      </c>
      <c r="V7" s="107">
        <f>INDEX('1-②28年女'!$A$7:$L$281,MATCH('65歳女（推移）'!$A7,'1-②28年女'!$A$7:$A$281,0)+2,COLUMN(V7)-11)</f>
        <v>3.3726563845878492</v>
      </c>
      <c r="W7" s="107">
        <f>INDEX('1-②28年女'!$A$7:$L$281,MATCH('65歳女（推移）'!$A7,'1-②28年女'!$A$7:$A$281,0)+2,COLUMN(W7)-11)</f>
        <v>3.4143017687418573</v>
      </c>
      <c r="X7" s="54">
        <f t="shared" ref="X7:X61" si="2">U7-R7</f>
        <v>0.1128508594883959</v>
      </c>
      <c r="Y7" s="96" t="s">
        <v>74</v>
      </c>
    </row>
    <row r="8" spans="1:25" ht="18.75" customHeight="1" x14ac:dyDescent="0.4">
      <c r="A8" s="55" t="s">
        <v>70</v>
      </c>
      <c r="B8" s="56">
        <v>14.822266437735758</v>
      </c>
      <c r="C8" s="57">
        <v>14.744774217074673</v>
      </c>
      <c r="D8" s="57">
        <v>14.899758658396843</v>
      </c>
      <c r="E8" s="56">
        <f>INDEX('1-②28年女'!$A$7:$L$281,MATCH('65歳女（推移）'!$A8,'1-②28年女'!$A$7:$A$281,0)+2,COLUMN(E8)-2)</f>
        <v>15.245887158156531</v>
      </c>
      <c r="F8" s="57">
        <f>INDEX('1-②28年女'!$A$7:$L$281,MATCH('65歳女（推移）'!$A8,'1-②28年女'!$A$7:$A$281,0)+2,COLUMN(F8)-2)</f>
        <v>15.18082614956894</v>
      </c>
      <c r="G8" s="57">
        <f>INDEX('1-②28年女'!$A$7:$L$281,MATCH('65歳女（推移）'!$A8,'1-②28年女'!$A$7:$A$281,0)+2,COLUMN(G8)-2)</f>
        <v>15.310948166744122</v>
      </c>
      <c r="H8" s="58">
        <f t="shared" si="0"/>
        <v>0.42362072042077337</v>
      </c>
      <c r="I8" s="115"/>
      <c r="J8" s="56">
        <v>11.384210241258524</v>
      </c>
      <c r="K8" s="57">
        <v>11.305596065209288</v>
      </c>
      <c r="L8" s="57">
        <v>11.462824417307759</v>
      </c>
      <c r="M8" s="56">
        <f>INDEX('1-②28年女'!$A$7:$L$281,MATCH('65歳女（推移）'!$A8,'1-②28年女'!$A$7:$A$281,0)+2,COLUMN(M8)-7)</f>
        <v>11.806202570859181</v>
      </c>
      <c r="N8" s="57">
        <f>INDEX('1-②28年女'!$A$7:$L$281,MATCH('65歳女（推移）'!$A8,'1-②28年女'!$A$7:$A$281,0)+2,COLUMN(N8)-7)</f>
        <v>11.737236245623363</v>
      </c>
      <c r="O8" s="57">
        <f>INDEX('1-②28年女'!$A$7:$L$281,MATCH('65歳女（推移）'!$A8,'1-②28年女'!$A$7:$A$281,0)+2,COLUMN(O8)-7)</f>
        <v>11.875168896094999</v>
      </c>
      <c r="P8" s="58">
        <f t="shared" si="1"/>
        <v>0.42199232960065736</v>
      </c>
      <c r="Q8" s="115"/>
      <c r="R8" s="56">
        <v>3.4380561964772345</v>
      </c>
      <c r="S8" s="57">
        <v>3.374607689250126</v>
      </c>
      <c r="T8" s="57">
        <v>3.501504703704343</v>
      </c>
      <c r="U8" s="56">
        <f>INDEX('1-②28年女'!$A$7:$L$281,MATCH('65歳女（推移）'!$A8,'1-②28年女'!$A$7:$A$281,0)+2,COLUMN(U8)-11)</f>
        <v>3.4396845872973474</v>
      </c>
      <c r="V8" s="57">
        <f>INDEX('1-②28年女'!$A$7:$L$281,MATCH('65歳女（推移）'!$A8,'1-②28年女'!$A$7:$A$281,0)+2,COLUMN(V8)-11)</f>
        <v>3.3834459672133135</v>
      </c>
      <c r="W8" s="57">
        <f>INDEX('1-②28年女'!$A$7:$L$281,MATCH('65歳女（推移）'!$A8,'1-②28年女'!$A$7:$A$281,0)+2,COLUMN(W8)-11)</f>
        <v>3.4959232073813813</v>
      </c>
      <c r="X8" s="60">
        <f t="shared" si="2"/>
        <v>1.6283908201129016E-3</v>
      </c>
      <c r="Y8" s="98"/>
    </row>
    <row r="9" spans="1:25" ht="18.75" customHeight="1" x14ac:dyDescent="0.4">
      <c r="A9" s="55" t="s">
        <v>71</v>
      </c>
      <c r="B9" s="56">
        <v>14.043493005551875</v>
      </c>
      <c r="C9" s="57">
        <v>13.846789234295224</v>
      </c>
      <c r="D9" s="57">
        <v>14.240196776808526</v>
      </c>
      <c r="E9" s="56">
        <f>INDEX('1-②28年女'!$A$7:$L$281,MATCH('65歳女（推移）'!$A9,'1-②28年女'!$A$7:$A$281,0)+2,COLUMN(E9)-2)</f>
        <v>14.575997477653992</v>
      </c>
      <c r="F9" s="57">
        <f>INDEX('1-②28年女'!$A$7:$L$281,MATCH('65歳女（推移）'!$A9,'1-②28年女'!$A$7:$A$281,0)+2,COLUMN(F9)-2)</f>
        <v>14.376633385800819</v>
      </c>
      <c r="G9" s="57">
        <f>INDEX('1-②28年女'!$A$7:$L$281,MATCH('65歳女（推移）'!$A9,'1-②28年女'!$A$7:$A$281,0)+2,COLUMN(G9)-2)</f>
        <v>14.775361569507165</v>
      </c>
      <c r="H9" s="58">
        <f t="shared" si="0"/>
        <v>0.53250447210211682</v>
      </c>
      <c r="I9" s="115" t="s">
        <v>74</v>
      </c>
      <c r="J9" s="56">
        <v>11.310657476529974</v>
      </c>
      <c r="K9" s="57">
        <v>11.11456666992072</v>
      </c>
      <c r="L9" s="57">
        <v>11.506748283139228</v>
      </c>
      <c r="M9" s="56">
        <f>INDEX('1-②28年女'!$A$7:$L$281,MATCH('65歳女（推移）'!$A9,'1-②28年女'!$A$7:$A$281,0)+2,COLUMN(M9)-7)</f>
        <v>11.610278195228769</v>
      </c>
      <c r="N9" s="57">
        <f>INDEX('1-②28年女'!$A$7:$L$281,MATCH('65歳女（推移）'!$A9,'1-②28年女'!$A$7:$A$281,0)+2,COLUMN(N9)-7)</f>
        <v>11.416292862135915</v>
      </c>
      <c r="O9" s="57">
        <f>INDEX('1-②28年女'!$A$7:$L$281,MATCH('65歳女（推移）'!$A9,'1-②28年女'!$A$7:$A$281,0)+2,COLUMN(O9)-7)</f>
        <v>11.804263528321624</v>
      </c>
      <c r="P9" s="58">
        <f t="shared" si="1"/>
        <v>0.29962071869879559</v>
      </c>
      <c r="Q9" s="115"/>
      <c r="R9" s="56">
        <v>2.7328355290219015</v>
      </c>
      <c r="S9" s="57">
        <v>2.5890965407573958</v>
      </c>
      <c r="T9" s="57">
        <v>2.8765745172864072</v>
      </c>
      <c r="U9" s="56">
        <f>INDEX('1-②28年女'!$A$7:$L$281,MATCH('65歳女（推移）'!$A9,'1-②28年女'!$A$7:$A$281,0)+2,COLUMN(U9)-11)</f>
        <v>2.965719282425221</v>
      </c>
      <c r="V9" s="57">
        <f>INDEX('1-②28年女'!$A$7:$L$281,MATCH('65歳女（推移）'!$A9,'1-②28年女'!$A$7:$A$281,0)+2,COLUMN(V9)-11)</f>
        <v>2.8245206581078461</v>
      </c>
      <c r="W9" s="57">
        <f>INDEX('1-②28年女'!$A$7:$L$281,MATCH('65歳女（推移）'!$A9,'1-②28年女'!$A$7:$A$281,0)+2,COLUMN(W9)-11)</f>
        <v>3.1069179067425958</v>
      </c>
      <c r="X9" s="60">
        <f t="shared" si="2"/>
        <v>0.23288375340331946</v>
      </c>
      <c r="Y9" s="98"/>
    </row>
    <row r="10" spans="1:25" ht="18.75" customHeight="1" x14ac:dyDescent="0.4">
      <c r="A10" s="55" t="s">
        <v>72</v>
      </c>
      <c r="B10" s="56">
        <v>15.038372119584979</v>
      </c>
      <c r="C10" s="57">
        <v>14.92094268044422</v>
      </c>
      <c r="D10" s="57">
        <v>15.155801558725738</v>
      </c>
      <c r="E10" s="56">
        <f>INDEX('1-②28年女'!$A$7:$L$281,MATCH('65歳女（推移）'!$A10,'1-②28年女'!$A$7:$A$281,0)+2,COLUMN(E10)-2)</f>
        <v>15.562387919081939</v>
      </c>
      <c r="F10" s="57">
        <f>INDEX('1-②28年女'!$A$7:$L$281,MATCH('65歳女（推移）'!$A10,'1-②28年女'!$A$7:$A$281,0)+2,COLUMN(F10)-2)</f>
        <v>15.461294273725287</v>
      </c>
      <c r="G10" s="57">
        <f>INDEX('1-②28年女'!$A$7:$L$281,MATCH('65歳女（推移）'!$A10,'1-②28年女'!$A$7:$A$281,0)+2,COLUMN(G10)-2)</f>
        <v>15.663481564438591</v>
      </c>
      <c r="H10" s="58">
        <f t="shared" si="0"/>
        <v>0.52401579949695964</v>
      </c>
      <c r="I10" s="115"/>
      <c r="J10" s="56">
        <v>11.17470913968438</v>
      </c>
      <c r="K10" s="57">
        <v>11.057005784881154</v>
      </c>
      <c r="L10" s="57">
        <v>11.292412494487605</v>
      </c>
      <c r="M10" s="56">
        <f>INDEX('1-②28年女'!$A$7:$L$281,MATCH('65歳女（推移）'!$A10,'1-②28年女'!$A$7:$A$281,0)+2,COLUMN(M10)-7)</f>
        <v>11.810312362250407</v>
      </c>
      <c r="N10" s="57">
        <f>INDEX('1-②28年女'!$A$7:$L$281,MATCH('65歳女（推移）'!$A10,'1-②28年女'!$A$7:$A$281,0)+2,COLUMN(N10)-7)</f>
        <v>11.703986444360455</v>
      </c>
      <c r="O10" s="57">
        <f>INDEX('1-②28年女'!$A$7:$L$281,MATCH('65歳女（推移）'!$A10,'1-②28年女'!$A$7:$A$281,0)+2,COLUMN(O10)-7)</f>
        <v>11.91663828014036</v>
      </c>
      <c r="P10" s="58">
        <f t="shared" si="1"/>
        <v>0.63560322256602753</v>
      </c>
      <c r="Q10" s="115"/>
      <c r="R10" s="56">
        <v>3.8636629799005995</v>
      </c>
      <c r="S10" s="57">
        <v>3.7645718345907473</v>
      </c>
      <c r="T10" s="57">
        <v>3.9627541252104517</v>
      </c>
      <c r="U10" s="56">
        <f>INDEX('1-②28年女'!$A$7:$L$281,MATCH('65歳女（推移）'!$A10,'1-②28年女'!$A$7:$A$281,0)+2,COLUMN(U10)-11)</f>
        <v>3.7520755568315316</v>
      </c>
      <c r="V10" s="57">
        <f>INDEX('1-②28年女'!$A$7:$L$281,MATCH('65歳女（推移）'!$A10,'1-②28年女'!$A$7:$A$281,0)+2,COLUMN(V10)-11)</f>
        <v>3.6634811967180858</v>
      </c>
      <c r="W10" s="57">
        <f>INDEX('1-②28年女'!$A$7:$L$281,MATCH('65歳女（推移）'!$A10,'1-②28年女'!$A$7:$A$281,0)+2,COLUMN(W10)-11)</f>
        <v>3.8406699169449774</v>
      </c>
      <c r="X10" s="60">
        <f t="shared" si="2"/>
        <v>-0.11158742306906788</v>
      </c>
      <c r="Y10" s="98"/>
    </row>
    <row r="11" spans="1:25" ht="18.75" customHeight="1" x14ac:dyDescent="0.4">
      <c r="A11" s="55" t="s">
        <v>73</v>
      </c>
      <c r="B11" s="56">
        <v>14.765851916647463</v>
      </c>
      <c r="C11" s="57">
        <v>14.668180929000156</v>
      </c>
      <c r="D11" s="57">
        <v>14.86352290429477</v>
      </c>
      <c r="E11" s="56">
        <f>INDEX('1-②28年女'!$A$7:$L$281,MATCH('65歳女（推移）'!$A11,'1-②28年女'!$A$7:$A$281,0)+2,COLUMN(E11)-2)</f>
        <v>15.697114238609812</v>
      </c>
      <c r="F11" s="57">
        <f>INDEX('1-②28年女'!$A$7:$L$281,MATCH('65歳女（推移）'!$A11,'1-②28年女'!$A$7:$A$281,0)+2,COLUMN(F11)-2)</f>
        <v>15.614276560725157</v>
      </c>
      <c r="G11" s="57">
        <f>INDEX('1-②28年女'!$A$7:$L$281,MATCH('65歳女（推移）'!$A11,'1-②28年女'!$A$7:$A$281,0)+2,COLUMN(G11)-2)</f>
        <v>15.779951916494467</v>
      </c>
      <c r="H11" s="58">
        <f t="shared" si="0"/>
        <v>0.93126232196234859</v>
      </c>
      <c r="I11" s="115"/>
      <c r="J11" s="56">
        <v>11.298512522657523</v>
      </c>
      <c r="K11" s="57">
        <v>11.198356142500845</v>
      </c>
      <c r="L11" s="57">
        <v>11.398668902814201</v>
      </c>
      <c r="M11" s="56">
        <f>INDEX('1-②28年女'!$A$7:$L$281,MATCH('65歳女（推移）'!$A11,'1-②28年女'!$A$7:$A$281,0)+2,COLUMN(M11)-7)</f>
        <v>11.949634042359309</v>
      </c>
      <c r="N11" s="57">
        <f>INDEX('1-②28年女'!$A$7:$L$281,MATCH('65歳女（推移）'!$A11,'1-②28年女'!$A$7:$A$281,0)+2,COLUMN(N11)-7)</f>
        <v>11.859001814224307</v>
      </c>
      <c r="O11" s="57">
        <f>INDEX('1-②28年女'!$A$7:$L$281,MATCH('65歳女（推移）'!$A11,'1-②28年女'!$A$7:$A$281,0)+2,COLUMN(O11)-7)</f>
        <v>12.04026627049431</v>
      </c>
      <c r="P11" s="58">
        <f t="shared" si="1"/>
        <v>0.65112151970178545</v>
      </c>
      <c r="Q11" s="115"/>
      <c r="R11" s="56">
        <v>3.4673393939899397</v>
      </c>
      <c r="S11" s="57">
        <v>3.385528358130677</v>
      </c>
      <c r="T11" s="57">
        <v>3.5491504298492025</v>
      </c>
      <c r="U11" s="56">
        <f>INDEX('1-②28年女'!$A$7:$L$281,MATCH('65歳女（推移）'!$A11,'1-②28年女'!$A$7:$A$281,0)+2,COLUMN(U11)-11)</f>
        <v>3.7474801962505015</v>
      </c>
      <c r="V11" s="57">
        <f>INDEX('1-②28年女'!$A$7:$L$281,MATCH('65歳女（推移）'!$A11,'1-②28年女'!$A$7:$A$281,0)+2,COLUMN(V11)-11)</f>
        <v>3.6711900144328649</v>
      </c>
      <c r="W11" s="57">
        <f>INDEX('1-②28年女'!$A$7:$L$281,MATCH('65歳女（推移）'!$A11,'1-②28年女'!$A$7:$A$281,0)+2,COLUMN(W11)-11)</f>
        <v>3.8237703780681382</v>
      </c>
      <c r="X11" s="60">
        <f t="shared" si="2"/>
        <v>0.28014080226056182</v>
      </c>
      <c r="Y11" s="98"/>
    </row>
    <row r="12" spans="1:25" ht="18.75" customHeight="1" x14ac:dyDescent="0.4">
      <c r="A12" s="55" t="s">
        <v>75</v>
      </c>
      <c r="B12" s="56">
        <v>15.1156177743173</v>
      </c>
      <c r="C12" s="57">
        <v>14.875737582531073</v>
      </c>
      <c r="D12" s="57">
        <v>15.355497966103528</v>
      </c>
      <c r="E12" s="56">
        <f>INDEX('1-②28年女'!$A$7:$L$281,MATCH('65歳女（推移）'!$A12,'1-②28年女'!$A$7:$A$281,0)+2,COLUMN(E12)-2)</f>
        <v>15.779460214514502</v>
      </c>
      <c r="F12" s="57">
        <f>INDEX('1-②28年女'!$A$7:$L$281,MATCH('65歳女（推移）'!$A12,'1-②28年女'!$A$7:$A$281,0)+2,COLUMN(F12)-2)</f>
        <v>15.539295700427392</v>
      </c>
      <c r="G12" s="57">
        <f>INDEX('1-②28年女'!$A$7:$L$281,MATCH('65歳女（推移）'!$A12,'1-②28年女'!$A$7:$A$281,0)+2,COLUMN(G12)-2)</f>
        <v>16.019624728601613</v>
      </c>
      <c r="H12" s="58">
        <f t="shared" si="0"/>
        <v>0.66384244019720207</v>
      </c>
      <c r="I12" s="115"/>
      <c r="J12" s="56">
        <v>12.063701835033733</v>
      </c>
      <c r="K12" s="57">
        <v>11.825251980664525</v>
      </c>
      <c r="L12" s="57">
        <v>12.30215168940294</v>
      </c>
      <c r="M12" s="56">
        <f>INDEX('1-②28年女'!$A$7:$L$281,MATCH('65歳女（推移）'!$A12,'1-②28年女'!$A$7:$A$281,0)+2,COLUMN(M12)-7)</f>
        <v>12.810457902647778</v>
      </c>
      <c r="N12" s="57">
        <f>INDEX('1-②28年女'!$A$7:$L$281,MATCH('65歳女（推移）'!$A12,'1-②28年女'!$A$7:$A$281,0)+2,COLUMN(N12)-7)</f>
        <v>12.572890039396173</v>
      </c>
      <c r="O12" s="57">
        <f>INDEX('1-②28年女'!$A$7:$L$281,MATCH('65歳女（推移）'!$A12,'1-②28年女'!$A$7:$A$281,0)+2,COLUMN(O12)-7)</f>
        <v>13.048025765899384</v>
      </c>
      <c r="P12" s="58">
        <f t="shared" si="1"/>
        <v>0.74675606761404545</v>
      </c>
      <c r="Q12" s="115"/>
      <c r="R12" s="56">
        <v>3.0519159392835666</v>
      </c>
      <c r="S12" s="57">
        <v>2.8778893342372154</v>
      </c>
      <c r="T12" s="57">
        <v>3.2259425443299179</v>
      </c>
      <c r="U12" s="56">
        <f>INDEX('1-②28年女'!$A$7:$L$281,MATCH('65歳女（推移）'!$A12,'1-②28年女'!$A$7:$A$281,0)+2,COLUMN(U12)-11)</f>
        <v>2.9690023118667241</v>
      </c>
      <c r="V12" s="57">
        <f>INDEX('1-②28年女'!$A$7:$L$281,MATCH('65歳女（推移）'!$A12,'1-②28年女'!$A$7:$A$281,0)+2,COLUMN(V12)-11)</f>
        <v>2.8018676608323334</v>
      </c>
      <c r="W12" s="57">
        <f>INDEX('1-②28年女'!$A$7:$L$281,MATCH('65歳女（推移）'!$A12,'1-②28年女'!$A$7:$A$281,0)+2,COLUMN(W12)-11)</f>
        <v>3.1361369629011149</v>
      </c>
      <c r="X12" s="60">
        <f t="shared" si="2"/>
        <v>-8.2913627416842495E-2</v>
      </c>
      <c r="Y12" s="98"/>
    </row>
    <row r="13" spans="1:25" ht="18.75" customHeight="1" x14ac:dyDescent="0.4">
      <c r="A13" s="55" t="s">
        <v>76</v>
      </c>
      <c r="B13" s="56">
        <v>14.8092708583911</v>
      </c>
      <c r="C13" s="57">
        <v>14.613955935402243</v>
      </c>
      <c r="D13" s="57">
        <v>15.004585781379957</v>
      </c>
      <c r="E13" s="56">
        <f>INDEX('1-②28年女'!$A$7:$L$281,MATCH('65歳女（推移）'!$A13,'1-②28年女'!$A$7:$A$281,0)+2,COLUMN(E13)-2)</f>
        <v>14.907944009987061</v>
      </c>
      <c r="F13" s="57">
        <f>INDEX('1-②28年女'!$A$7:$L$281,MATCH('65歳女（推移）'!$A13,'1-②28年女'!$A$7:$A$281,0)+2,COLUMN(F13)-2)</f>
        <v>14.737740234533254</v>
      </c>
      <c r="G13" s="57">
        <f>INDEX('1-②28年女'!$A$7:$L$281,MATCH('65歳女（推移）'!$A13,'1-②28年女'!$A$7:$A$281,0)+2,COLUMN(G13)-2)</f>
        <v>15.078147785440867</v>
      </c>
      <c r="H13" s="58">
        <f t="shared" si="0"/>
        <v>9.8673151595960462E-2</v>
      </c>
      <c r="I13" s="115"/>
      <c r="J13" s="56">
        <v>11.32603235283926</v>
      </c>
      <c r="K13" s="57">
        <v>11.131687143255739</v>
      </c>
      <c r="L13" s="57">
        <v>11.52037756242278</v>
      </c>
      <c r="M13" s="56">
        <f>INDEX('1-②28年女'!$A$7:$L$281,MATCH('65歳女（推移）'!$A13,'1-②28年女'!$A$7:$A$281,0)+2,COLUMN(M13)-7)</f>
        <v>11.416173552921066</v>
      </c>
      <c r="N13" s="57">
        <f>INDEX('1-②28年女'!$A$7:$L$281,MATCH('65歳女（推移）'!$A13,'1-②28年女'!$A$7:$A$281,0)+2,COLUMN(N13)-7)</f>
        <v>11.24437239115122</v>
      </c>
      <c r="O13" s="57">
        <f>INDEX('1-②28年女'!$A$7:$L$281,MATCH('65歳女（推移）'!$A13,'1-②28年女'!$A$7:$A$281,0)+2,COLUMN(O13)-7)</f>
        <v>11.587974714690912</v>
      </c>
      <c r="P13" s="58">
        <f t="shared" si="1"/>
        <v>9.0141200081806261E-2</v>
      </c>
      <c r="Q13" s="115"/>
      <c r="R13" s="56">
        <v>3.4832385055518365</v>
      </c>
      <c r="S13" s="57">
        <v>3.3283782968129731</v>
      </c>
      <c r="T13" s="57">
        <v>3.6380987142906998</v>
      </c>
      <c r="U13" s="56">
        <f>INDEX('1-②28年女'!$A$7:$L$281,MATCH('65歳女（推移）'!$A13,'1-②28年女'!$A$7:$A$281,0)+2,COLUMN(U13)-11)</f>
        <v>3.4917704570659933</v>
      </c>
      <c r="V13" s="57">
        <f>INDEX('1-②28年女'!$A$7:$L$281,MATCH('65歳女（推移）'!$A13,'1-②28年女'!$A$7:$A$281,0)+2,COLUMN(V13)-11)</f>
        <v>3.3530914998706258</v>
      </c>
      <c r="W13" s="57">
        <f>INDEX('1-②28年女'!$A$7:$L$281,MATCH('65歳女（推移）'!$A13,'1-②28年女'!$A$7:$A$281,0)+2,COLUMN(W13)-11)</f>
        <v>3.6304494142613608</v>
      </c>
      <c r="X13" s="60">
        <f t="shared" si="2"/>
        <v>8.5319515141568658E-3</v>
      </c>
      <c r="Y13" s="98"/>
    </row>
    <row r="14" spans="1:25" ht="18.75" customHeight="1" x14ac:dyDescent="0.4">
      <c r="A14" s="55" t="s">
        <v>78</v>
      </c>
      <c r="B14" s="56">
        <v>15.074727217688839</v>
      </c>
      <c r="C14" s="57">
        <v>14.965798911918791</v>
      </c>
      <c r="D14" s="57">
        <v>15.183655523458887</v>
      </c>
      <c r="E14" s="56">
        <f>INDEX('1-②28年女'!$A$7:$L$281,MATCH('65歳女（推移）'!$A14,'1-②28年女'!$A$7:$A$281,0)+2,COLUMN(E14)-2)</f>
        <v>15.558798895373657</v>
      </c>
      <c r="F14" s="57">
        <f>INDEX('1-②28年女'!$A$7:$L$281,MATCH('65歳女（推移）'!$A14,'1-②28年女'!$A$7:$A$281,0)+2,COLUMN(F14)-2)</f>
        <v>15.4668185282296</v>
      </c>
      <c r="G14" s="57">
        <f>INDEX('1-②28年女'!$A$7:$L$281,MATCH('65歳女（推移）'!$A14,'1-②28年女'!$A$7:$A$281,0)+2,COLUMN(G14)-2)</f>
        <v>15.650779262517714</v>
      </c>
      <c r="H14" s="58">
        <f t="shared" si="0"/>
        <v>0.48407167768481862</v>
      </c>
      <c r="I14" s="115" t="s">
        <v>74</v>
      </c>
      <c r="J14" s="56">
        <v>11.103114707758939</v>
      </c>
      <c r="K14" s="57">
        <v>10.990813852421573</v>
      </c>
      <c r="L14" s="57">
        <v>11.215415563096306</v>
      </c>
      <c r="M14" s="56">
        <f>INDEX('1-②28年女'!$A$7:$L$281,MATCH('65歳女（推移）'!$A14,'1-②28年女'!$A$7:$A$281,0)+2,COLUMN(M14)-7)</f>
        <v>11.527004626633635</v>
      </c>
      <c r="N14" s="57">
        <f>INDEX('1-②28年女'!$A$7:$L$281,MATCH('65歳女（推移）'!$A14,'1-②28年女'!$A$7:$A$281,0)+2,COLUMN(N14)-7)</f>
        <v>11.428644963099631</v>
      </c>
      <c r="O14" s="57">
        <f>INDEX('1-②28年女'!$A$7:$L$281,MATCH('65歳女（推移）'!$A14,'1-②28年女'!$A$7:$A$281,0)+2,COLUMN(O14)-7)</f>
        <v>11.62536429016764</v>
      </c>
      <c r="P14" s="58">
        <f t="shared" si="1"/>
        <v>0.42388991887469629</v>
      </c>
      <c r="Q14" s="115"/>
      <c r="R14" s="56">
        <v>3.9716125099299</v>
      </c>
      <c r="S14" s="57">
        <v>3.8754299228234284</v>
      </c>
      <c r="T14" s="57">
        <v>4.0677950970363712</v>
      </c>
      <c r="U14" s="56">
        <f>INDEX('1-②28年女'!$A$7:$L$281,MATCH('65歳女（推移）'!$A14,'1-②28年女'!$A$7:$A$281,0)+2,COLUMN(U14)-11)</f>
        <v>4.031794268740021</v>
      </c>
      <c r="V14" s="57">
        <f>INDEX('1-②28年女'!$A$7:$L$281,MATCH('65歳女（推移）'!$A14,'1-②28年女'!$A$7:$A$281,0)+2,COLUMN(V14)-11)</f>
        <v>3.9471130124527223</v>
      </c>
      <c r="W14" s="57">
        <f>INDEX('1-②28年女'!$A$7:$L$281,MATCH('65歳女（推移）'!$A14,'1-②28年女'!$A$7:$A$281,0)+2,COLUMN(W14)-11)</f>
        <v>4.1164755250273197</v>
      </c>
      <c r="X14" s="60">
        <f t="shared" si="2"/>
        <v>6.0181758810121E-2</v>
      </c>
      <c r="Y14" s="99" t="s">
        <v>74</v>
      </c>
    </row>
    <row r="15" spans="1:25" ht="18.75" customHeight="1" x14ac:dyDescent="0.4">
      <c r="A15" s="55" t="s">
        <v>79</v>
      </c>
      <c r="B15" s="56">
        <v>14.591361625568879</v>
      </c>
      <c r="C15" s="57">
        <v>14.411644632002329</v>
      </c>
      <c r="D15" s="57">
        <v>14.77107861913543</v>
      </c>
      <c r="E15" s="56">
        <f>INDEX('1-②28年女'!$A$7:$L$281,MATCH('65歳女（推移）'!$A15,'1-②28年女'!$A$7:$A$281,0)+2,COLUMN(E15)-2)</f>
        <v>14.88681565395331</v>
      </c>
      <c r="F15" s="57">
        <f>INDEX('1-②28年女'!$A$7:$L$281,MATCH('65歳女（推移）'!$A15,'1-②28年女'!$A$7:$A$281,0)+2,COLUMN(F15)-2)</f>
        <v>14.729395730519077</v>
      </c>
      <c r="G15" s="57">
        <f>INDEX('1-②28年女'!$A$7:$L$281,MATCH('65歳女（推移）'!$A15,'1-②28年女'!$A$7:$A$281,0)+2,COLUMN(G15)-2)</f>
        <v>15.044235577387543</v>
      </c>
      <c r="H15" s="58">
        <f t="shared" si="0"/>
        <v>0.29545402838443025</v>
      </c>
      <c r="I15" s="115" t="s">
        <v>74</v>
      </c>
      <c r="J15" s="56">
        <v>11.092083866040674</v>
      </c>
      <c r="K15" s="57">
        <v>10.914783934772796</v>
      </c>
      <c r="L15" s="57">
        <v>11.269383797308553</v>
      </c>
      <c r="M15" s="56">
        <f>INDEX('1-②28年女'!$A$7:$L$281,MATCH('65歳女（推移）'!$A15,'1-②28年女'!$A$7:$A$281,0)+2,COLUMN(M15)-7)</f>
        <v>11.373518731336546</v>
      </c>
      <c r="N15" s="57">
        <f>INDEX('1-②28年女'!$A$7:$L$281,MATCH('65歳女（推移）'!$A15,'1-②28年女'!$A$7:$A$281,0)+2,COLUMN(N15)-7)</f>
        <v>11.213855086160521</v>
      </c>
      <c r="O15" s="57">
        <f>INDEX('1-②28年女'!$A$7:$L$281,MATCH('65歳女（推移）'!$A15,'1-②28年女'!$A$7:$A$281,0)+2,COLUMN(O15)-7)</f>
        <v>11.53318237651257</v>
      </c>
      <c r="P15" s="58">
        <f t="shared" si="1"/>
        <v>0.28143486529587136</v>
      </c>
      <c r="Q15" s="115"/>
      <c r="R15" s="56">
        <v>3.499277759528205</v>
      </c>
      <c r="S15" s="57">
        <v>3.3560693108334974</v>
      </c>
      <c r="T15" s="57">
        <v>3.6424862082229126</v>
      </c>
      <c r="U15" s="56">
        <f>INDEX('1-②28年女'!$A$7:$L$281,MATCH('65歳女（推移）'!$A15,'1-②28年女'!$A$7:$A$281,0)+2,COLUMN(U15)-11)</f>
        <v>3.5132969226167643</v>
      </c>
      <c r="V15" s="57">
        <f>INDEX('1-②28年女'!$A$7:$L$281,MATCH('65歳女（推移）'!$A15,'1-②28年女'!$A$7:$A$281,0)+2,COLUMN(V15)-11)</f>
        <v>3.3831963124719042</v>
      </c>
      <c r="W15" s="57">
        <f>INDEX('1-②28年女'!$A$7:$L$281,MATCH('65歳女（推移）'!$A15,'1-②28年女'!$A$7:$A$281,0)+2,COLUMN(W15)-11)</f>
        <v>3.6433975327616244</v>
      </c>
      <c r="X15" s="60">
        <f t="shared" si="2"/>
        <v>1.4019163088559328E-2</v>
      </c>
      <c r="Y15" s="98"/>
    </row>
    <row r="16" spans="1:25" ht="18.75" customHeight="1" x14ac:dyDescent="0.4">
      <c r="A16" s="55" t="s">
        <v>81</v>
      </c>
      <c r="B16" s="56">
        <v>14.742676049886704</v>
      </c>
      <c r="C16" s="57">
        <v>14.525488427104003</v>
      </c>
      <c r="D16" s="57">
        <v>14.959863672669405</v>
      </c>
      <c r="E16" s="56">
        <f>INDEX('1-②28年女'!$A$7:$L$281,MATCH('65歳女（推移）'!$A16,'1-②28年女'!$A$7:$A$281,0)+2,COLUMN(E16)-2)</f>
        <v>14.713191157487188</v>
      </c>
      <c r="F16" s="57">
        <f>INDEX('1-②28年女'!$A$7:$L$281,MATCH('65歳女（推移）'!$A16,'1-②28年女'!$A$7:$A$281,0)+2,COLUMN(F16)-2)</f>
        <v>14.524838532713289</v>
      </c>
      <c r="G16" s="57">
        <f>INDEX('1-②28年女'!$A$7:$L$281,MATCH('65歳女（推移）'!$A16,'1-②28年女'!$A$7:$A$281,0)+2,COLUMN(G16)-2)</f>
        <v>14.901543782261086</v>
      </c>
      <c r="H16" s="58">
        <f t="shared" si="0"/>
        <v>-2.9484892399516127E-2</v>
      </c>
      <c r="I16" s="115"/>
      <c r="J16" s="56">
        <v>11.690525389593624</v>
      </c>
      <c r="K16" s="57">
        <v>11.47483462117745</v>
      </c>
      <c r="L16" s="57">
        <v>11.906216158009798</v>
      </c>
      <c r="M16" s="56">
        <f>INDEX('1-②28年女'!$A$7:$L$281,MATCH('65歳女（推移）'!$A16,'1-②28年女'!$A$7:$A$281,0)+2,COLUMN(M16)-7)</f>
        <v>11.781088299645033</v>
      </c>
      <c r="N16" s="57">
        <f>INDEX('1-②28年女'!$A$7:$L$281,MATCH('65歳女（推移）'!$A16,'1-②28年女'!$A$7:$A$281,0)+2,COLUMN(N16)-7)</f>
        <v>11.593453541803351</v>
      </c>
      <c r="O16" s="57">
        <f>INDEX('1-②28年女'!$A$7:$L$281,MATCH('65歳女（推移）'!$A16,'1-②28年女'!$A$7:$A$281,0)+2,COLUMN(O16)-7)</f>
        <v>11.968723057486715</v>
      </c>
      <c r="P16" s="58">
        <f t="shared" si="1"/>
        <v>9.0562910051408707E-2</v>
      </c>
      <c r="Q16" s="115"/>
      <c r="R16" s="56">
        <v>3.0521506602930804</v>
      </c>
      <c r="S16" s="57">
        <v>2.8926918487583224</v>
      </c>
      <c r="T16" s="57">
        <v>3.2116094718278383</v>
      </c>
      <c r="U16" s="56">
        <f>INDEX('1-②28年女'!$A$7:$L$281,MATCH('65歳女（推移）'!$A16,'1-②28年女'!$A$7:$A$281,0)+2,COLUMN(U16)-11)</f>
        <v>2.9321028578421529</v>
      </c>
      <c r="V16" s="57">
        <f>INDEX('1-②28年女'!$A$7:$L$281,MATCH('65歳女（推移）'!$A16,'1-②28年女'!$A$7:$A$281,0)+2,COLUMN(V16)-11)</f>
        <v>2.7928078529719831</v>
      </c>
      <c r="W16" s="57">
        <f>INDEX('1-②28年女'!$A$7:$L$281,MATCH('65歳女（推移）'!$A16,'1-②28年女'!$A$7:$A$281,0)+2,COLUMN(W16)-11)</f>
        <v>3.0713978627123226</v>
      </c>
      <c r="X16" s="60">
        <f t="shared" si="2"/>
        <v>-0.1200478024509275</v>
      </c>
      <c r="Y16" s="98"/>
    </row>
    <row r="17" spans="1:25" ht="18.75" customHeight="1" x14ac:dyDescent="0.4">
      <c r="A17" s="55" t="s">
        <v>82</v>
      </c>
      <c r="B17" s="56">
        <v>14.713931345054503</v>
      </c>
      <c r="C17" s="57">
        <v>14.509222223727155</v>
      </c>
      <c r="D17" s="57">
        <v>14.91864046638185</v>
      </c>
      <c r="E17" s="56">
        <f>INDEX('1-②28年女'!$A$7:$L$281,MATCH('65歳女（推移）'!$A17,'1-②28年女'!$A$7:$A$281,0)+2,COLUMN(E17)-2)</f>
        <v>15.031534862584147</v>
      </c>
      <c r="F17" s="57">
        <f>INDEX('1-②28年女'!$A$7:$L$281,MATCH('65歳女（推移）'!$A17,'1-②28年女'!$A$7:$A$281,0)+2,COLUMN(F17)-2)</f>
        <v>14.834224290869194</v>
      </c>
      <c r="G17" s="57">
        <f>INDEX('1-②28年女'!$A$7:$L$281,MATCH('65歳女（推移）'!$A17,'1-②28年女'!$A$7:$A$281,0)+2,COLUMN(G17)-2)</f>
        <v>15.2288454342991</v>
      </c>
      <c r="H17" s="58">
        <f t="shared" si="0"/>
        <v>0.31760351752964411</v>
      </c>
      <c r="I17" s="115"/>
      <c r="J17" s="56">
        <v>12.27207644466837</v>
      </c>
      <c r="K17" s="57">
        <v>12.065396146224248</v>
      </c>
      <c r="L17" s="57">
        <v>12.478756743112491</v>
      </c>
      <c r="M17" s="56">
        <f>INDEX('1-②28年女'!$A$7:$L$281,MATCH('65歳女（推移）'!$A17,'1-②28年女'!$A$7:$A$281,0)+2,COLUMN(M17)-7)</f>
        <v>12.09102239772797</v>
      </c>
      <c r="N17" s="57">
        <f>INDEX('1-②28年女'!$A$7:$L$281,MATCH('65歳女（推移）'!$A17,'1-②28年女'!$A$7:$A$281,0)+2,COLUMN(N17)-7)</f>
        <v>11.896037325743386</v>
      </c>
      <c r="O17" s="57">
        <f>INDEX('1-②28年女'!$A$7:$L$281,MATCH('65歳女（推移）'!$A17,'1-②28年女'!$A$7:$A$281,0)+2,COLUMN(O17)-7)</f>
        <v>12.286007469712555</v>
      </c>
      <c r="P17" s="58">
        <f t="shared" si="1"/>
        <v>-0.18105404694039962</v>
      </c>
      <c r="Q17" s="115"/>
      <c r="R17" s="56">
        <v>2.4418549003861321</v>
      </c>
      <c r="S17" s="57">
        <v>2.3015912103173184</v>
      </c>
      <c r="T17" s="57">
        <v>2.5821185904549457</v>
      </c>
      <c r="U17" s="56">
        <f>INDEX('1-②28年女'!$A$7:$L$281,MATCH('65歳女（推移）'!$A17,'1-②28年女'!$A$7:$A$281,0)+2,COLUMN(U17)-11)</f>
        <v>2.9405124648561771</v>
      </c>
      <c r="V17" s="57">
        <f>INDEX('1-②28年女'!$A$7:$L$281,MATCH('65歳女（推移）'!$A17,'1-②28年女'!$A$7:$A$281,0)+2,COLUMN(V17)-11)</f>
        <v>2.7982793389839307</v>
      </c>
      <c r="W17" s="57">
        <f>INDEX('1-②28年女'!$A$7:$L$281,MATCH('65歳女（推移）'!$A17,'1-②28年女'!$A$7:$A$281,0)+2,COLUMN(W17)-11)</f>
        <v>3.0827455907284236</v>
      </c>
      <c r="X17" s="60">
        <f t="shared" si="2"/>
        <v>0.49865756447004506</v>
      </c>
      <c r="Y17" s="98"/>
    </row>
    <row r="18" spans="1:25" ht="18.75" customHeight="1" x14ac:dyDescent="0.4">
      <c r="A18" s="55" t="s">
        <v>83</v>
      </c>
      <c r="B18" s="56">
        <v>14.545595022208419</v>
      </c>
      <c r="C18" s="57">
        <v>14.371988669813881</v>
      </c>
      <c r="D18" s="57">
        <v>14.719201374602957</v>
      </c>
      <c r="E18" s="56">
        <f>INDEX('1-②28年女'!$A$7:$L$281,MATCH('65歳女（推移）'!$A18,'1-②28年女'!$A$7:$A$281,0)+2,COLUMN(E18)-2)</f>
        <v>15.099143107469393</v>
      </c>
      <c r="F18" s="57">
        <f>INDEX('1-②28年女'!$A$7:$L$281,MATCH('65歳女（推移）'!$A18,'1-②28年女'!$A$7:$A$281,0)+2,COLUMN(F18)-2)</f>
        <v>14.954798765036365</v>
      </c>
      <c r="G18" s="57">
        <f>INDEX('1-②28年女'!$A$7:$L$281,MATCH('65歳女（推移）'!$A18,'1-②28年女'!$A$7:$A$281,0)+2,COLUMN(G18)-2)</f>
        <v>15.243487449902421</v>
      </c>
      <c r="H18" s="58">
        <f t="shared" si="0"/>
        <v>0.55354808526097443</v>
      </c>
      <c r="I18" s="115"/>
      <c r="J18" s="56">
        <v>11.308965312993653</v>
      </c>
      <c r="K18" s="57">
        <v>11.137259328587364</v>
      </c>
      <c r="L18" s="57">
        <v>11.480671297399942</v>
      </c>
      <c r="M18" s="56">
        <f>INDEX('1-②28年女'!$A$7:$L$281,MATCH('65歳女（推移）'!$A18,'1-②28年女'!$A$7:$A$281,0)+2,COLUMN(M18)-7)</f>
        <v>12.170050727841465</v>
      </c>
      <c r="N18" s="57">
        <f>INDEX('1-②28年女'!$A$7:$L$281,MATCH('65歳女（推移）'!$A18,'1-②28年女'!$A$7:$A$281,0)+2,COLUMN(N18)-7)</f>
        <v>12.018591936725839</v>
      </c>
      <c r="O18" s="57">
        <f>INDEX('1-②28年女'!$A$7:$L$281,MATCH('65歳女（推移）'!$A18,'1-②28年女'!$A$7:$A$281,0)+2,COLUMN(O18)-7)</f>
        <v>12.321509518957091</v>
      </c>
      <c r="P18" s="58">
        <f t="shared" si="1"/>
        <v>0.8610854148478122</v>
      </c>
      <c r="Q18" s="115"/>
      <c r="R18" s="56">
        <v>3.2366297092147649</v>
      </c>
      <c r="S18" s="57">
        <v>3.1023675689483952</v>
      </c>
      <c r="T18" s="57">
        <v>3.3708918494811346</v>
      </c>
      <c r="U18" s="56">
        <f>INDEX('1-②28年女'!$A$7:$L$281,MATCH('65歳女（推移）'!$A18,'1-②28年女'!$A$7:$A$281,0)+2,COLUMN(U18)-11)</f>
        <v>2.9290923796279285</v>
      </c>
      <c r="V18" s="57">
        <f>INDEX('1-②28年女'!$A$7:$L$281,MATCH('65歳女（推移）'!$A18,'1-②28年女'!$A$7:$A$281,0)+2,COLUMN(V18)-11)</f>
        <v>2.8126195048386804</v>
      </c>
      <c r="W18" s="57">
        <f>INDEX('1-②28年女'!$A$7:$L$281,MATCH('65歳女（推移）'!$A18,'1-②28年女'!$A$7:$A$281,0)+2,COLUMN(W18)-11)</f>
        <v>3.0455652544171765</v>
      </c>
      <c r="X18" s="60">
        <f t="shared" si="2"/>
        <v>-0.30753732958683644</v>
      </c>
      <c r="Y18" s="98"/>
    </row>
    <row r="19" spans="1:25" ht="18.75" customHeight="1" x14ac:dyDescent="0.4">
      <c r="A19" s="55" t="s">
        <v>84</v>
      </c>
      <c r="B19" s="56">
        <v>15.352140499428689</v>
      </c>
      <c r="C19" s="57">
        <v>15.060068692106267</v>
      </c>
      <c r="D19" s="57">
        <v>15.644212306751111</v>
      </c>
      <c r="E19" s="56">
        <f>INDEX('1-②28年女'!$A$7:$L$281,MATCH('65歳女（推移）'!$A19,'1-②28年女'!$A$7:$A$281,0)+2,COLUMN(E19)-2)</f>
        <v>14.789650345170015</v>
      </c>
      <c r="F19" s="57">
        <f>INDEX('1-②28年女'!$A$7:$L$281,MATCH('65歳女（推移）'!$A19,'1-②28年女'!$A$7:$A$281,0)+2,COLUMN(F19)-2)</f>
        <v>14.530149201879704</v>
      </c>
      <c r="G19" s="57">
        <f>INDEX('1-②28年女'!$A$7:$L$281,MATCH('65歳女（推移）'!$A19,'1-②28年女'!$A$7:$A$281,0)+2,COLUMN(G19)-2)</f>
        <v>15.049151488460327</v>
      </c>
      <c r="H19" s="58">
        <f t="shared" si="0"/>
        <v>-0.56249015425867377</v>
      </c>
      <c r="I19" s="115" t="s">
        <v>77</v>
      </c>
      <c r="J19" s="56">
        <v>11.863599074203112</v>
      </c>
      <c r="K19" s="57">
        <v>11.571914931296831</v>
      </c>
      <c r="L19" s="57">
        <v>12.155283217109393</v>
      </c>
      <c r="M19" s="56">
        <f>INDEX('1-②28年女'!$A$7:$L$281,MATCH('65歳女（推移）'!$A19,'1-②28年女'!$A$7:$A$281,0)+2,COLUMN(M19)-7)</f>
        <v>11.204633714178923</v>
      </c>
      <c r="N19" s="57">
        <f>INDEX('1-②28年女'!$A$7:$L$281,MATCH('65歳女（推移）'!$A19,'1-②28年女'!$A$7:$A$281,0)+2,COLUMN(N19)-7)</f>
        <v>10.953839423280421</v>
      </c>
      <c r="O19" s="57">
        <f>INDEX('1-②28年女'!$A$7:$L$281,MATCH('65歳女（推移）'!$A19,'1-②28年女'!$A$7:$A$281,0)+2,COLUMN(O19)-7)</f>
        <v>11.455428005077426</v>
      </c>
      <c r="P19" s="58">
        <f t="shared" si="1"/>
        <v>-0.65896536002418848</v>
      </c>
      <c r="Q19" s="115"/>
      <c r="R19" s="56">
        <v>3.4885414252255771</v>
      </c>
      <c r="S19" s="57">
        <v>3.2638817144664483</v>
      </c>
      <c r="T19" s="57">
        <v>3.7132011359847059</v>
      </c>
      <c r="U19" s="56">
        <f>INDEX('1-②28年女'!$A$7:$L$281,MATCH('65歳女（推移）'!$A19,'1-②28年女'!$A$7:$A$281,0)+2,COLUMN(U19)-11)</f>
        <v>3.5850166309910909</v>
      </c>
      <c r="V19" s="57">
        <f>INDEX('1-②28年女'!$A$7:$L$281,MATCH('65歳女（推移）'!$A19,'1-②28年女'!$A$7:$A$281,0)+2,COLUMN(V19)-11)</f>
        <v>3.3859599393519959</v>
      </c>
      <c r="W19" s="57">
        <f>INDEX('1-②28年女'!$A$7:$L$281,MATCH('65歳女（推移）'!$A19,'1-②28年女'!$A$7:$A$281,0)+2,COLUMN(W19)-11)</f>
        <v>3.7840733226301859</v>
      </c>
      <c r="X19" s="60">
        <f t="shared" si="2"/>
        <v>9.6475205765513827E-2</v>
      </c>
      <c r="Y19" s="99" t="s">
        <v>74</v>
      </c>
    </row>
    <row r="20" spans="1:25" ht="18.75" customHeight="1" x14ac:dyDescent="0.4">
      <c r="A20" s="55" t="s">
        <v>85</v>
      </c>
      <c r="B20" s="56">
        <v>14.34344412940672</v>
      </c>
      <c r="C20" s="57">
        <v>14.124371703785391</v>
      </c>
      <c r="D20" s="57">
        <v>14.562516555028049</v>
      </c>
      <c r="E20" s="56">
        <f>INDEX('1-②28年女'!$A$7:$L$281,MATCH('65歳女（推移）'!$A20,'1-②28年女'!$A$7:$A$281,0)+2,COLUMN(E20)-2)</f>
        <v>14.598452821537014</v>
      </c>
      <c r="F20" s="57">
        <f>INDEX('1-②28年女'!$A$7:$L$281,MATCH('65歳女（推移）'!$A20,'1-②28年女'!$A$7:$A$281,0)+2,COLUMN(F20)-2)</f>
        <v>14.375556940941275</v>
      </c>
      <c r="G20" s="57">
        <f>INDEX('1-②28年女'!$A$7:$L$281,MATCH('65歳女（推移）'!$A20,'1-②28年女'!$A$7:$A$281,0)+2,COLUMN(G20)-2)</f>
        <v>14.821348702132754</v>
      </c>
      <c r="H20" s="58">
        <f t="shared" si="0"/>
        <v>0.25500869213029453</v>
      </c>
      <c r="I20" s="115" t="s">
        <v>74</v>
      </c>
      <c r="J20" s="56">
        <v>11.484876217882579</v>
      </c>
      <c r="K20" s="57">
        <v>11.267627800272502</v>
      </c>
      <c r="L20" s="57">
        <v>11.702124635492657</v>
      </c>
      <c r="M20" s="56">
        <f>INDEX('1-②28年女'!$A$7:$L$281,MATCH('65歳女（推移）'!$A20,'1-②28年女'!$A$7:$A$281,0)+2,COLUMN(M20)-7)</f>
        <v>11.569024036750806</v>
      </c>
      <c r="N20" s="57">
        <f>INDEX('1-②28年女'!$A$7:$L$281,MATCH('65歳女（推移）'!$A20,'1-②28年女'!$A$7:$A$281,0)+2,COLUMN(N20)-7)</f>
        <v>11.354987846358277</v>
      </c>
      <c r="O20" s="57">
        <f>INDEX('1-②28年女'!$A$7:$L$281,MATCH('65歳女（推移）'!$A20,'1-②28年女'!$A$7:$A$281,0)+2,COLUMN(O20)-7)</f>
        <v>11.783060227143334</v>
      </c>
      <c r="P20" s="58">
        <f t="shared" si="1"/>
        <v>8.414781886822631E-2</v>
      </c>
      <c r="Q20" s="115"/>
      <c r="R20" s="56">
        <v>2.8585679115241418</v>
      </c>
      <c r="S20" s="57">
        <v>2.6999718291473522</v>
      </c>
      <c r="T20" s="57">
        <v>3.0171639939009314</v>
      </c>
      <c r="U20" s="56">
        <f>INDEX('1-②28年女'!$A$7:$L$281,MATCH('65歳女（推移）'!$A20,'1-②28年女'!$A$7:$A$281,0)+2,COLUMN(U20)-11)</f>
        <v>3.0294287847862105</v>
      </c>
      <c r="V20" s="57">
        <f>INDEX('1-②28年女'!$A$7:$L$281,MATCH('65歳女（推移）'!$A20,'1-②28年女'!$A$7:$A$281,0)+2,COLUMN(V20)-11)</f>
        <v>2.8747706624022036</v>
      </c>
      <c r="W20" s="57">
        <f>INDEX('1-②28年女'!$A$7:$L$281,MATCH('65歳女（推移）'!$A20,'1-②28年女'!$A$7:$A$281,0)+2,COLUMN(W20)-11)</f>
        <v>3.1840869071702174</v>
      </c>
      <c r="X20" s="60">
        <f t="shared" si="2"/>
        <v>0.17086087326206867</v>
      </c>
      <c r="Y20" s="98"/>
    </row>
    <row r="21" spans="1:25" ht="18.75" customHeight="1" x14ac:dyDescent="0.4">
      <c r="A21" s="55" t="s">
        <v>86</v>
      </c>
      <c r="B21" s="56">
        <v>14.912187275507156</v>
      </c>
      <c r="C21" s="57">
        <v>14.729593665670993</v>
      </c>
      <c r="D21" s="57">
        <v>15.094780885343319</v>
      </c>
      <c r="E21" s="56">
        <f>INDEX('1-②28年女'!$A$7:$L$281,MATCH('65歳女（推移）'!$A21,'1-②28年女'!$A$7:$A$281,0)+2,COLUMN(E21)-2)</f>
        <v>16.048747375741758</v>
      </c>
      <c r="F21" s="57">
        <f>INDEX('1-②28年女'!$A$7:$L$281,MATCH('65歳女（推移）'!$A21,'1-②28年女'!$A$7:$A$281,0)+2,COLUMN(F21)-2)</f>
        <v>15.882209121789874</v>
      </c>
      <c r="G21" s="57">
        <f>INDEX('1-②28年女'!$A$7:$L$281,MATCH('65歳女（推移）'!$A21,'1-②28年女'!$A$7:$A$281,0)+2,COLUMN(G21)-2)</f>
        <v>16.215285629693643</v>
      </c>
      <c r="H21" s="58">
        <f t="shared" si="0"/>
        <v>1.1365601002346022</v>
      </c>
      <c r="I21" s="115"/>
      <c r="J21" s="56">
        <v>11.568869712735575</v>
      </c>
      <c r="K21" s="57">
        <v>11.379433709526227</v>
      </c>
      <c r="L21" s="57">
        <v>11.758305715944923</v>
      </c>
      <c r="M21" s="56">
        <f>INDEX('1-②28年女'!$A$7:$L$281,MATCH('65歳女（推移）'!$A21,'1-②28年女'!$A$7:$A$281,0)+2,COLUMN(M21)-7)</f>
        <v>12.546849977477255</v>
      </c>
      <c r="N21" s="57">
        <f>INDEX('1-②28年女'!$A$7:$L$281,MATCH('65歳女（推移）'!$A21,'1-②28年女'!$A$7:$A$281,0)+2,COLUMN(N21)-7)</f>
        <v>12.366454575688476</v>
      </c>
      <c r="O21" s="57">
        <f>INDEX('1-②28年女'!$A$7:$L$281,MATCH('65歳女（推移）'!$A21,'1-②28年女'!$A$7:$A$281,0)+2,COLUMN(O21)-7)</f>
        <v>12.727245379266034</v>
      </c>
      <c r="P21" s="58">
        <f t="shared" si="1"/>
        <v>0.97798026474167976</v>
      </c>
      <c r="Q21" s="115"/>
      <c r="R21" s="56">
        <v>3.3433175627715799</v>
      </c>
      <c r="S21" s="57">
        <v>3.1903971670735958</v>
      </c>
      <c r="T21" s="57">
        <v>3.496237958469564</v>
      </c>
      <c r="U21" s="56">
        <f>INDEX('1-②28年女'!$A$7:$L$281,MATCH('65歳女（推移）'!$A21,'1-②28年女'!$A$7:$A$281,0)+2,COLUMN(U21)-11)</f>
        <v>3.501897398264505</v>
      </c>
      <c r="V21" s="57">
        <f>INDEX('1-②28年女'!$A$7:$L$281,MATCH('65歳女（推移）'!$A21,'1-②28年女'!$A$7:$A$281,0)+2,COLUMN(V21)-11)</f>
        <v>3.3553283897206589</v>
      </c>
      <c r="W21" s="57">
        <f>INDEX('1-②28年女'!$A$7:$L$281,MATCH('65歳女（推移）'!$A21,'1-②28年女'!$A$7:$A$281,0)+2,COLUMN(W21)-11)</f>
        <v>3.648466406808351</v>
      </c>
      <c r="X21" s="60">
        <f t="shared" si="2"/>
        <v>0.15857983549292509</v>
      </c>
      <c r="Y21" s="98"/>
    </row>
    <row r="22" spans="1:25" ht="18.75" customHeight="1" x14ac:dyDescent="0.4">
      <c r="A22" s="55" t="s">
        <v>87</v>
      </c>
      <c r="B22" s="56">
        <v>14.933435096033275</v>
      </c>
      <c r="C22" s="57">
        <v>14.814080096210317</v>
      </c>
      <c r="D22" s="57">
        <v>15.052790095856233</v>
      </c>
      <c r="E22" s="56">
        <f>INDEX('1-②28年女'!$A$7:$L$281,MATCH('65歳女（推移）'!$A22,'1-②28年女'!$A$7:$A$281,0)+2,COLUMN(E22)-2)</f>
        <v>15.889340091792443</v>
      </c>
      <c r="F22" s="57">
        <f>INDEX('1-②28年女'!$A$7:$L$281,MATCH('65歳女（推移）'!$A22,'1-②28年女'!$A$7:$A$281,0)+2,COLUMN(F22)-2)</f>
        <v>15.786434772875475</v>
      </c>
      <c r="G22" s="57">
        <f>INDEX('1-②28年女'!$A$7:$L$281,MATCH('65歳女（推移）'!$A22,'1-②28年女'!$A$7:$A$281,0)+2,COLUMN(G22)-2)</f>
        <v>15.99224541070941</v>
      </c>
      <c r="H22" s="58">
        <f t="shared" si="0"/>
        <v>0.95590499575916787</v>
      </c>
      <c r="I22" s="115"/>
      <c r="J22" s="56">
        <v>11.447083601615283</v>
      </c>
      <c r="K22" s="57">
        <v>11.324596201269376</v>
      </c>
      <c r="L22" s="57">
        <v>11.56957100196119</v>
      </c>
      <c r="M22" s="56">
        <f>INDEX('1-②28年女'!$A$7:$L$281,MATCH('65歳女（推移）'!$A22,'1-②28年女'!$A$7:$A$281,0)+2,COLUMN(M22)-7)</f>
        <v>12.356923824619633</v>
      </c>
      <c r="N22" s="57">
        <f>INDEX('1-②28年女'!$A$7:$L$281,MATCH('65歳女（推移）'!$A22,'1-②28年女'!$A$7:$A$281,0)+2,COLUMN(N22)-7)</f>
        <v>12.245150622394949</v>
      </c>
      <c r="O22" s="57">
        <f>INDEX('1-②28年女'!$A$7:$L$281,MATCH('65歳女（推移）'!$A22,'1-②28年女'!$A$7:$A$281,0)+2,COLUMN(O22)-7)</f>
        <v>12.468697026844318</v>
      </c>
      <c r="P22" s="58">
        <f t="shared" si="1"/>
        <v>0.90984022300435008</v>
      </c>
      <c r="Q22" s="115"/>
      <c r="R22" s="56">
        <v>3.486351494417991</v>
      </c>
      <c r="S22" s="57">
        <v>3.3864708951327098</v>
      </c>
      <c r="T22" s="57">
        <v>3.5862320937032721</v>
      </c>
      <c r="U22" s="56">
        <f>INDEX('1-②28年女'!$A$7:$L$281,MATCH('65歳女（推移）'!$A22,'1-②28年女'!$A$7:$A$281,0)+2,COLUMN(U22)-11)</f>
        <v>3.5324162671728105</v>
      </c>
      <c r="V22" s="57">
        <f>INDEX('1-②28年女'!$A$7:$L$281,MATCH('65歳女（推移）'!$A22,'1-②28年女'!$A$7:$A$281,0)+2,COLUMN(V22)-11)</f>
        <v>3.4412149237546834</v>
      </c>
      <c r="W22" s="57">
        <f>INDEX('1-②28年女'!$A$7:$L$281,MATCH('65歳女（推移）'!$A22,'1-②28年女'!$A$7:$A$281,0)+2,COLUMN(W22)-11)</f>
        <v>3.6236176105909377</v>
      </c>
      <c r="X22" s="60">
        <f t="shared" si="2"/>
        <v>4.6064772754819572E-2</v>
      </c>
      <c r="Y22" s="98"/>
    </row>
    <row r="23" spans="1:25" ht="18.75" customHeight="1" x14ac:dyDescent="0.4">
      <c r="A23" s="55" t="s">
        <v>88</v>
      </c>
      <c r="B23" s="56">
        <v>15.144601628575623</v>
      </c>
      <c r="C23" s="57">
        <v>14.791742739909743</v>
      </c>
      <c r="D23" s="57">
        <v>15.497460517241503</v>
      </c>
      <c r="E23" s="56">
        <f>INDEX('1-②28年女'!$A$7:$L$281,MATCH('65歳女（推移）'!$A23,'1-②28年女'!$A$7:$A$281,0)+2,COLUMN(E23)-2)</f>
        <v>15.332790915241642</v>
      </c>
      <c r="F23" s="57">
        <f>INDEX('1-②28年女'!$A$7:$L$281,MATCH('65歳女（推移）'!$A23,'1-②28年女'!$A$7:$A$281,0)+2,COLUMN(F23)-2)</f>
        <v>14.980148593456839</v>
      </c>
      <c r="G23" s="57">
        <f>INDEX('1-②28年女'!$A$7:$L$281,MATCH('65歳女（推移）'!$A23,'1-②28年女'!$A$7:$A$281,0)+2,COLUMN(G23)-2)</f>
        <v>15.685433237026444</v>
      </c>
      <c r="H23" s="58">
        <f t="shared" si="0"/>
        <v>0.18818928666601842</v>
      </c>
      <c r="I23" s="115"/>
      <c r="J23" s="56">
        <v>11.589528093988058</v>
      </c>
      <c r="K23" s="57">
        <v>11.236060871857292</v>
      </c>
      <c r="L23" s="57">
        <v>11.942995316118823</v>
      </c>
      <c r="M23" s="56">
        <f>INDEX('1-②28年女'!$A$7:$L$281,MATCH('65歳女（推移）'!$A23,'1-②28年女'!$A$7:$A$281,0)+2,COLUMN(M23)-7)</f>
        <v>11.751962583278392</v>
      </c>
      <c r="N23" s="57">
        <f>INDEX('1-②28年女'!$A$7:$L$281,MATCH('65歳女（推移）'!$A23,'1-②28年女'!$A$7:$A$281,0)+2,COLUMN(N23)-7)</f>
        <v>11.408441264438157</v>
      </c>
      <c r="O23" s="57">
        <f>INDEX('1-②28年女'!$A$7:$L$281,MATCH('65歳女（推移）'!$A23,'1-②28年女'!$A$7:$A$281,0)+2,COLUMN(O23)-7)</f>
        <v>12.095483902118627</v>
      </c>
      <c r="P23" s="58">
        <f t="shared" si="1"/>
        <v>0.16243448929033377</v>
      </c>
      <c r="Q23" s="115"/>
      <c r="R23" s="56">
        <v>3.5550735345875646</v>
      </c>
      <c r="S23" s="57">
        <v>3.2772442432843722</v>
      </c>
      <c r="T23" s="57">
        <v>3.8329028258907569</v>
      </c>
      <c r="U23" s="56">
        <f>INDEX('1-②28年女'!$A$7:$L$281,MATCH('65歳女（推移）'!$A23,'1-②28年女'!$A$7:$A$281,0)+2,COLUMN(U23)-11)</f>
        <v>3.5808283319632537</v>
      </c>
      <c r="V23" s="57">
        <f>INDEX('1-②28年女'!$A$7:$L$281,MATCH('65歳女（推移）'!$A23,'1-②28年女'!$A$7:$A$281,0)+2,COLUMN(V23)-11)</f>
        <v>3.3147366951030328</v>
      </c>
      <c r="W23" s="57">
        <f>INDEX('1-②28年女'!$A$7:$L$281,MATCH('65歳女（推移）'!$A23,'1-②28年女'!$A$7:$A$281,0)+2,COLUMN(W23)-11)</f>
        <v>3.8469199688234745</v>
      </c>
      <c r="X23" s="60">
        <f t="shared" si="2"/>
        <v>2.5754797375689087E-2</v>
      </c>
      <c r="Y23" s="98"/>
    </row>
    <row r="24" spans="1:25" ht="18.75" customHeight="1" x14ac:dyDescent="0.4">
      <c r="A24" s="55" t="s">
        <v>89</v>
      </c>
      <c r="B24" s="56">
        <v>14.48313966467768</v>
      </c>
      <c r="C24" s="57">
        <v>14.346966395640397</v>
      </c>
      <c r="D24" s="57">
        <v>14.619312933714962</v>
      </c>
      <c r="E24" s="56">
        <f>INDEX('1-②28年女'!$A$7:$L$281,MATCH('65歳女（推移）'!$A24,'1-②28年女'!$A$7:$A$281,0)+2,COLUMN(E24)-2)</f>
        <v>15.308893601797125</v>
      </c>
      <c r="F24" s="57">
        <f>INDEX('1-②28年女'!$A$7:$L$281,MATCH('65歳女（推移）'!$A24,'1-②28年女'!$A$7:$A$281,0)+2,COLUMN(F24)-2)</f>
        <v>15.186882200626014</v>
      </c>
      <c r="G24" s="57">
        <f>INDEX('1-②28年女'!$A$7:$L$281,MATCH('65歳女（推移）'!$A24,'1-②28年女'!$A$7:$A$281,0)+2,COLUMN(G24)-2)</f>
        <v>15.430905002968236</v>
      </c>
      <c r="H24" s="58">
        <f t="shared" si="0"/>
        <v>0.82575393711944578</v>
      </c>
      <c r="I24" s="115" t="s">
        <v>74</v>
      </c>
      <c r="J24" s="56">
        <v>11.498903288073203</v>
      </c>
      <c r="K24" s="57">
        <v>11.361498875081287</v>
      </c>
      <c r="L24" s="57">
        <v>11.636307701065119</v>
      </c>
      <c r="M24" s="56">
        <f>INDEX('1-②28年女'!$A$7:$L$281,MATCH('65歳女（推移）'!$A24,'1-②28年女'!$A$7:$A$281,0)+2,COLUMN(M24)-7)</f>
        <v>11.913952496328385</v>
      </c>
      <c r="N24" s="57">
        <f>INDEX('1-②28年女'!$A$7:$L$281,MATCH('65歳女（推移）'!$A24,'1-②28年女'!$A$7:$A$281,0)+2,COLUMN(N24)-7)</f>
        <v>11.787400558356012</v>
      </c>
      <c r="O24" s="57">
        <f>INDEX('1-②28年女'!$A$7:$L$281,MATCH('65歳女（推移）'!$A24,'1-②28年女'!$A$7:$A$281,0)+2,COLUMN(O24)-7)</f>
        <v>12.040504434300757</v>
      </c>
      <c r="P24" s="58">
        <f t="shared" si="1"/>
        <v>0.41504920825518177</v>
      </c>
      <c r="Q24" s="115"/>
      <c r="R24" s="56">
        <v>2.9842363766044748</v>
      </c>
      <c r="S24" s="57">
        <v>2.8804055051180368</v>
      </c>
      <c r="T24" s="57">
        <v>3.0880672480909128</v>
      </c>
      <c r="U24" s="56">
        <f>INDEX('1-②28年女'!$A$7:$L$281,MATCH('65歳女（推移）'!$A24,'1-②28年女'!$A$7:$A$281,0)+2,COLUMN(U24)-11)</f>
        <v>3.3949411054687406</v>
      </c>
      <c r="V24" s="57">
        <f>INDEX('1-②28年女'!$A$7:$L$281,MATCH('65歳女（推移）'!$A24,'1-②28年女'!$A$7:$A$281,0)+2,COLUMN(V24)-11)</f>
        <v>3.2941530790036313</v>
      </c>
      <c r="W24" s="57">
        <f>INDEX('1-②28年女'!$A$7:$L$281,MATCH('65歳女（推移）'!$A24,'1-②28年女'!$A$7:$A$281,0)+2,COLUMN(W24)-11)</f>
        <v>3.4957291319338499</v>
      </c>
      <c r="X24" s="60">
        <f t="shared" si="2"/>
        <v>0.41070472886426579</v>
      </c>
      <c r="Y24" s="98"/>
    </row>
    <row r="25" spans="1:25" ht="18.75" customHeight="1" x14ac:dyDescent="0.4">
      <c r="A25" s="55" t="s">
        <v>90</v>
      </c>
      <c r="B25" s="56">
        <v>15.237175994033903</v>
      </c>
      <c r="C25" s="57">
        <v>15.057110997418457</v>
      </c>
      <c r="D25" s="57">
        <v>15.417240990649349</v>
      </c>
      <c r="E25" s="56">
        <f>INDEX('1-②28年女'!$A$7:$L$281,MATCH('65歳女（推移）'!$A25,'1-②28年女'!$A$7:$A$281,0)+2,COLUMN(E25)-2)</f>
        <v>15.632836954331164</v>
      </c>
      <c r="F25" s="57">
        <f>INDEX('1-②28年女'!$A$7:$L$281,MATCH('65歳女（推移）'!$A25,'1-②28年女'!$A$7:$A$281,0)+2,COLUMN(F25)-2)</f>
        <v>15.472263546674332</v>
      </c>
      <c r="G25" s="57">
        <f>INDEX('1-②28年女'!$A$7:$L$281,MATCH('65歳女（推移）'!$A25,'1-②28年女'!$A$7:$A$281,0)+2,COLUMN(G25)-2)</f>
        <v>15.793410361987997</v>
      </c>
      <c r="H25" s="58">
        <f t="shared" si="0"/>
        <v>0.39566096029726161</v>
      </c>
      <c r="I25" s="115" t="s">
        <v>74</v>
      </c>
      <c r="J25" s="56">
        <v>11.356823678104469</v>
      </c>
      <c r="K25" s="57">
        <v>11.169792300722406</v>
      </c>
      <c r="L25" s="57">
        <v>11.543855055486532</v>
      </c>
      <c r="M25" s="56">
        <f>INDEX('1-②28年女'!$A$7:$L$281,MATCH('65歳女（推移）'!$A25,'1-②28年女'!$A$7:$A$281,0)+2,COLUMN(M25)-7)</f>
        <v>11.72807319299106</v>
      </c>
      <c r="N25" s="57">
        <f>INDEX('1-②28年女'!$A$7:$L$281,MATCH('65歳女（推移）'!$A25,'1-②28年女'!$A$7:$A$281,0)+2,COLUMN(N25)-7)</f>
        <v>11.560269978512393</v>
      </c>
      <c r="O25" s="57">
        <f>INDEX('1-②28年女'!$A$7:$L$281,MATCH('65歳女（推移）'!$A25,'1-②28年女'!$A$7:$A$281,0)+2,COLUMN(O25)-7)</f>
        <v>11.895876407469727</v>
      </c>
      <c r="P25" s="58">
        <f t="shared" si="1"/>
        <v>0.37124951488659086</v>
      </c>
      <c r="Q25" s="115"/>
      <c r="R25" s="56">
        <v>3.8803523159294304</v>
      </c>
      <c r="S25" s="57">
        <v>3.7219513451354</v>
      </c>
      <c r="T25" s="57">
        <v>4.0387532867234608</v>
      </c>
      <c r="U25" s="56">
        <f>INDEX('1-②28年女'!$A$7:$L$281,MATCH('65歳女（推移）'!$A25,'1-②28年女'!$A$7:$A$281,0)+2,COLUMN(U25)-11)</f>
        <v>3.9047637613401065</v>
      </c>
      <c r="V25" s="57">
        <f>INDEX('1-②28年女'!$A$7:$L$281,MATCH('65歳女（推移）'!$A25,'1-②28年女'!$A$7:$A$281,0)+2,COLUMN(V25)-11)</f>
        <v>3.7631972745826987</v>
      </c>
      <c r="W25" s="57">
        <f>INDEX('1-②28年女'!$A$7:$L$281,MATCH('65歳女（推移）'!$A25,'1-②28年女'!$A$7:$A$281,0)+2,COLUMN(W25)-11)</f>
        <v>4.0463302480975143</v>
      </c>
      <c r="X25" s="60">
        <f t="shared" si="2"/>
        <v>2.441144541067608E-2</v>
      </c>
      <c r="Y25" s="98"/>
    </row>
    <row r="26" spans="1:25" ht="18.75" customHeight="1" x14ac:dyDescent="0.4">
      <c r="A26" s="55" t="s">
        <v>91</v>
      </c>
      <c r="B26" s="56">
        <v>14.582968702033249</v>
      </c>
      <c r="C26" s="57">
        <v>14.412323950993642</v>
      </c>
      <c r="D26" s="57">
        <v>14.753613453072855</v>
      </c>
      <c r="E26" s="56">
        <f>INDEX('1-②28年女'!$A$7:$L$281,MATCH('65歳女（推移）'!$A26,'1-②28年女'!$A$7:$A$281,0)+2,COLUMN(E26)-2)</f>
        <v>15.72711937518854</v>
      </c>
      <c r="F26" s="57">
        <f>INDEX('1-②28年女'!$A$7:$L$281,MATCH('65歳女（推移）'!$A26,'1-②28年女'!$A$7:$A$281,0)+2,COLUMN(F26)-2)</f>
        <v>15.573032096618839</v>
      </c>
      <c r="G26" s="57">
        <f>INDEX('1-②28年女'!$A$7:$L$281,MATCH('65歳女（推移）'!$A26,'1-②28年女'!$A$7:$A$281,0)+2,COLUMN(G26)-2)</f>
        <v>15.881206653758241</v>
      </c>
      <c r="H26" s="58">
        <f t="shared" si="0"/>
        <v>1.1441506731552913</v>
      </c>
      <c r="I26" s="115"/>
      <c r="J26" s="56">
        <v>11.660017707684087</v>
      </c>
      <c r="K26" s="57">
        <v>11.481342013660395</v>
      </c>
      <c r="L26" s="57">
        <v>11.838693401707779</v>
      </c>
      <c r="M26" s="56">
        <f>INDEX('1-②28年女'!$A$7:$L$281,MATCH('65歳女（推移）'!$A26,'1-②28年女'!$A$7:$A$281,0)+2,COLUMN(M26)-7)</f>
        <v>12.379260798835757</v>
      </c>
      <c r="N26" s="57">
        <f>INDEX('1-②28年女'!$A$7:$L$281,MATCH('65歳女（推移）'!$A26,'1-②28年女'!$A$7:$A$281,0)+2,COLUMN(N26)-7)</f>
        <v>12.212139530518243</v>
      </c>
      <c r="O26" s="57">
        <f>INDEX('1-②28年女'!$A$7:$L$281,MATCH('65歳女（推移）'!$A26,'1-②28年女'!$A$7:$A$281,0)+2,COLUMN(O26)-7)</f>
        <v>12.546382067153271</v>
      </c>
      <c r="P26" s="58">
        <f t="shared" si="1"/>
        <v>0.71924309115166984</v>
      </c>
      <c r="Q26" s="115"/>
      <c r="R26" s="56">
        <v>2.9229509943491658</v>
      </c>
      <c r="S26" s="57">
        <v>2.7843791161879436</v>
      </c>
      <c r="T26" s="57">
        <v>3.061522872510388</v>
      </c>
      <c r="U26" s="56">
        <f>INDEX('1-②28年女'!$A$7:$L$281,MATCH('65歳女（推移）'!$A26,'1-②28年女'!$A$7:$A$281,0)+2,COLUMN(U26)-11)</f>
        <v>3.3478585763527833</v>
      </c>
      <c r="V26" s="57">
        <f>INDEX('1-②28年女'!$A$7:$L$281,MATCH('65歳女（推移）'!$A26,'1-②28年女'!$A$7:$A$281,0)+2,COLUMN(V26)-11)</f>
        <v>3.2127967526771894</v>
      </c>
      <c r="W26" s="57">
        <f>INDEX('1-②28年女'!$A$7:$L$281,MATCH('65歳女（推移）'!$A26,'1-②28年女'!$A$7:$A$281,0)+2,COLUMN(W26)-11)</f>
        <v>3.4829204000283771</v>
      </c>
      <c r="X26" s="60">
        <f t="shared" si="2"/>
        <v>0.42490758200361745</v>
      </c>
      <c r="Y26" s="98"/>
    </row>
    <row r="27" spans="1:25" ht="18.75" customHeight="1" x14ac:dyDescent="0.4">
      <c r="A27" s="55" t="s">
        <v>92</v>
      </c>
      <c r="B27" s="56">
        <v>15.046190460219778</v>
      </c>
      <c r="C27" s="57">
        <v>14.849496113268232</v>
      </c>
      <c r="D27" s="57">
        <v>15.242884807171324</v>
      </c>
      <c r="E27" s="56">
        <f>INDEX('1-②28年女'!$A$7:$L$281,MATCH('65歳女（推移）'!$A27,'1-②28年女'!$A$7:$A$281,0)+2,COLUMN(E27)-2)</f>
        <v>15.594646363825532</v>
      </c>
      <c r="F27" s="57">
        <f>INDEX('1-②28年女'!$A$7:$L$281,MATCH('65歳女（推移）'!$A27,'1-②28年女'!$A$7:$A$281,0)+2,COLUMN(F27)-2)</f>
        <v>15.427133842924032</v>
      </c>
      <c r="G27" s="57">
        <f>INDEX('1-②28年女'!$A$7:$L$281,MATCH('65歳女（推移）'!$A27,'1-②28年女'!$A$7:$A$281,0)+2,COLUMN(G27)-2)</f>
        <v>15.762158884727032</v>
      </c>
      <c r="H27" s="58">
        <f t="shared" si="0"/>
        <v>0.54845590360575436</v>
      </c>
      <c r="I27" s="115"/>
      <c r="J27" s="56">
        <v>11.732538459784635</v>
      </c>
      <c r="K27" s="57">
        <v>11.532691329688909</v>
      </c>
      <c r="L27" s="57">
        <v>11.932385589880361</v>
      </c>
      <c r="M27" s="56">
        <f>INDEX('1-②28年女'!$A$7:$L$281,MATCH('65歳女（推移）'!$A27,'1-②28年女'!$A$7:$A$281,0)+2,COLUMN(M27)-7)</f>
        <v>12.1266562897829</v>
      </c>
      <c r="N27" s="57">
        <f>INDEX('1-②28年女'!$A$7:$L$281,MATCH('65歳女（推移）'!$A27,'1-②28年女'!$A$7:$A$281,0)+2,COLUMN(N27)-7)</f>
        <v>11.949167848753197</v>
      </c>
      <c r="O27" s="57">
        <f>INDEX('1-②28年女'!$A$7:$L$281,MATCH('65歳女（推移）'!$A27,'1-②28年女'!$A$7:$A$281,0)+2,COLUMN(O27)-7)</f>
        <v>12.304144730812604</v>
      </c>
      <c r="P27" s="58">
        <f t="shared" si="1"/>
        <v>0.39411782999826528</v>
      </c>
      <c r="Q27" s="115"/>
      <c r="R27" s="56">
        <v>3.3136520004351402</v>
      </c>
      <c r="S27" s="57">
        <v>3.1559954738901101</v>
      </c>
      <c r="T27" s="57">
        <v>3.4713085269801702</v>
      </c>
      <c r="U27" s="56">
        <f>INDEX('1-②28年女'!$A$7:$L$281,MATCH('65歳女（推移）'!$A27,'1-②28年女'!$A$7:$A$281,0)+2,COLUMN(U27)-11)</f>
        <v>3.4679900740426319</v>
      </c>
      <c r="V27" s="57">
        <f>INDEX('1-②28年女'!$A$7:$L$281,MATCH('65歳女（推移）'!$A27,'1-②28年女'!$A$7:$A$281,0)+2,COLUMN(V27)-11)</f>
        <v>3.3240276970816582</v>
      </c>
      <c r="W27" s="57">
        <f>INDEX('1-②28年女'!$A$7:$L$281,MATCH('65歳女（推移）'!$A27,'1-②28年女'!$A$7:$A$281,0)+2,COLUMN(W27)-11)</f>
        <v>3.6119524510036056</v>
      </c>
      <c r="X27" s="60">
        <f t="shared" si="2"/>
        <v>0.15433807360749174</v>
      </c>
      <c r="Y27" s="98"/>
    </row>
    <row r="28" spans="1:25" ht="18.75" customHeight="1" x14ac:dyDescent="0.4">
      <c r="A28" s="55" t="s">
        <v>93</v>
      </c>
      <c r="B28" s="56">
        <v>14.901243877210055</v>
      </c>
      <c r="C28" s="57">
        <v>14.622885145055669</v>
      </c>
      <c r="D28" s="57">
        <v>15.179602609364441</v>
      </c>
      <c r="E28" s="56">
        <f>INDEX('1-②28年女'!$A$7:$L$281,MATCH('65歳女（推移）'!$A28,'1-②28年女'!$A$7:$A$281,0)+2,COLUMN(E28)-2)</f>
        <v>15.075259907686167</v>
      </c>
      <c r="F28" s="57">
        <f>INDEX('1-②28年女'!$A$7:$L$281,MATCH('65歳女（推移）'!$A28,'1-②28年女'!$A$7:$A$281,0)+2,COLUMN(F28)-2)</f>
        <v>14.795523657058476</v>
      </c>
      <c r="G28" s="57">
        <f>INDEX('1-②28年女'!$A$7:$L$281,MATCH('65歳女（推移）'!$A28,'1-②28年女'!$A$7:$A$281,0)+2,COLUMN(G28)-2)</f>
        <v>15.354996158313858</v>
      </c>
      <c r="H28" s="58">
        <f t="shared" si="0"/>
        <v>0.17401603047611225</v>
      </c>
      <c r="I28" s="115"/>
      <c r="J28" s="56">
        <v>11.757672655501072</v>
      </c>
      <c r="K28" s="57">
        <v>11.485401407867872</v>
      </c>
      <c r="L28" s="57">
        <v>12.029943903134271</v>
      </c>
      <c r="M28" s="56">
        <f>INDEX('1-②28年女'!$A$7:$L$281,MATCH('65歳女（推移）'!$A28,'1-②28年女'!$A$7:$A$281,0)+2,COLUMN(M28)-7)</f>
        <v>11.75248178411133</v>
      </c>
      <c r="N28" s="57">
        <f>INDEX('1-②28年女'!$A$7:$L$281,MATCH('65歳女（推移）'!$A28,'1-②28年女'!$A$7:$A$281,0)+2,COLUMN(N28)-7)</f>
        <v>11.485730194871214</v>
      </c>
      <c r="O28" s="57">
        <f>INDEX('1-②28年女'!$A$7:$L$281,MATCH('65歳女（推移）'!$A28,'1-②28年女'!$A$7:$A$281,0)+2,COLUMN(O28)-7)</f>
        <v>12.019233373351446</v>
      </c>
      <c r="P28" s="58">
        <f t="shared" si="1"/>
        <v>-5.1908713897415026E-3</v>
      </c>
      <c r="Q28" s="115"/>
      <c r="R28" s="56">
        <v>3.1435712217089837</v>
      </c>
      <c r="S28" s="57">
        <v>2.9437928921510874</v>
      </c>
      <c r="T28" s="57">
        <v>3.34334955126688</v>
      </c>
      <c r="U28" s="56">
        <f>INDEX('1-②28年女'!$A$7:$L$281,MATCH('65歳女（推移）'!$A28,'1-②28年女'!$A$7:$A$281,0)+2,COLUMN(U28)-11)</f>
        <v>3.3227781235748375</v>
      </c>
      <c r="V28" s="57">
        <f>INDEX('1-②28年女'!$A$7:$L$281,MATCH('65歳女（推移）'!$A28,'1-②28年女'!$A$7:$A$281,0)+2,COLUMN(V28)-11)</f>
        <v>3.125138879034747</v>
      </c>
      <c r="W28" s="57">
        <f>INDEX('1-②28年女'!$A$7:$L$281,MATCH('65歳女（推移）'!$A28,'1-②28年女'!$A$7:$A$281,0)+2,COLUMN(W28)-11)</f>
        <v>3.520417368114928</v>
      </c>
      <c r="X28" s="60">
        <f t="shared" si="2"/>
        <v>0.17920690186585375</v>
      </c>
      <c r="Y28" s="98"/>
    </row>
    <row r="29" spans="1:25" ht="18.75" customHeight="1" x14ac:dyDescent="0.4">
      <c r="A29" s="55" t="s">
        <v>94</v>
      </c>
      <c r="B29" s="56">
        <v>14.007972913917582</v>
      </c>
      <c r="C29" s="57">
        <v>13.784699717539908</v>
      </c>
      <c r="D29" s="57">
        <v>14.231246110295256</v>
      </c>
      <c r="E29" s="56">
        <f>INDEX('1-②28年女'!$A$7:$L$281,MATCH('65歳女（推移）'!$A29,'1-②28年女'!$A$7:$A$281,0)+2,COLUMN(E29)-2)</f>
        <v>14.922872847811179</v>
      </c>
      <c r="F29" s="57">
        <f>INDEX('1-②28年女'!$A$7:$L$281,MATCH('65歳女（推移）'!$A29,'1-②28年女'!$A$7:$A$281,0)+2,COLUMN(F29)-2)</f>
        <v>14.726736681282475</v>
      </c>
      <c r="G29" s="57">
        <f>INDEX('1-②28年女'!$A$7:$L$281,MATCH('65歳女（推移）'!$A29,'1-②28年女'!$A$7:$A$281,0)+2,COLUMN(G29)-2)</f>
        <v>15.119009014339884</v>
      </c>
      <c r="H29" s="58">
        <f t="shared" si="0"/>
        <v>0.91489993389359725</v>
      </c>
      <c r="I29" s="115"/>
      <c r="J29" s="56">
        <v>10.676570190410409</v>
      </c>
      <c r="K29" s="57">
        <v>10.452724603140677</v>
      </c>
      <c r="L29" s="57">
        <v>10.900415777680141</v>
      </c>
      <c r="M29" s="56">
        <f>INDEX('1-②28年女'!$A$7:$L$281,MATCH('65歳女（推移）'!$A29,'1-②28年女'!$A$7:$A$281,0)+2,COLUMN(M29)-7)</f>
        <v>11.534965751942122</v>
      </c>
      <c r="N29" s="57">
        <f>INDEX('1-②28年女'!$A$7:$L$281,MATCH('65歳女（推移）'!$A29,'1-②28年女'!$A$7:$A$281,0)+2,COLUMN(N29)-7)</f>
        <v>11.326607067735143</v>
      </c>
      <c r="O29" s="57">
        <f>INDEX('1-②28年女'!$A$7:$L$281,MATCH('65歳女（推移）'!$A29,'1-②28年女'!$A$7:$A$281,0)+2,COLUMN(O29)-7)</f>
        <v>11.743324436149102</v>
      </c>
      <c r="P29" s="58">
        <f t="shared" si="1"/>
        <v>0.85839556153171337</v>
      </c>
      <c r="Q29" s="115"/>
      <c r="R29" s="56">
        <v>3.3314027235071721</v>
      </c>
      <c r="S29" s="57">
        <v>3.1466050552531595</v>
      </c>
      <c r="T29" s="57">
        <v>3.5162003917611848</v>
      </c>
      <c r="U29" s="56">
        <f>INDEX('1-②28年女'!$A$7:$L$281,MATCH('65歳女（推移）'!$A29,'1-②28年女'!$A$7:$A$281,0)+2,COLUMN(U29)-11)</f>
        <v>3.3879070958690574</v>
      </c>
      <c r="V29" s="57">
        <f>INDEX('1-②28年女'!$A$7:$L$281,MATCH('65歳女（推移）'!$A29,'1-②28年女'!$A$7:$A$281,0)+2,COLUMN(V29)-11)</f>
        <v>3.2163473540880654</v>
      </c>
      <c r="W29" s="57">
        <f>INDEX('1-②28年女'!$A$7:$L$281,MATCH('65歳女（推移）'!$A29,'1-②28年女'!$A$7:$A$281,0)+2,COLUMN(W29)-11)</f>
        <v>3.5594668376500493</v>
      </c>
      <c r="X29" s="60">
        <f t="shared" si="2"/>
        <v>5.6504372361885213E-2</v>
      </c>
      <c r="Y29" s="98"/>
    </row>
    <row r="30" spans="1:25" ht="18.75" customHeight="1" x14ac:dyDescent="0.4">
      <c r="A30" s="55" t="s">
        <v>95</v>
      </c>
      <c r="B30" s="56">
        <v>14.597573740316214</v>
      </c>
      <c r="C30" s="57">
        <v>14.379074375943066</v>
      </c>
      <c r="D30" s="57">
        <v>14.816073104689362</v>
      </c>
      <c r="E30" s="56">
        <f>INDEX('1-②28年女'!$A$7:$L$281,MATCH('65歳女（推移）'!$A30,'1-②28年女'!$A$7:$A$281,0)+2,COLUMN(E30)-2)</f>
        <v>15.1803801375386</v>
      </c>
      <c r="F30" s="57">
        <f>INDEX('1-②28年女'!$A$7:$L$281,MATCH('65歳女（推移）'!$A30,'1-②28年女'!$A$7:$A$281,0)+2,COLUMN(F30)-2)</f>
        <v>14.97831007488721</v>
      </c>
      <c r="G30" s="57">
        <f>INDEX('1-②28年女'!$A$7:$L$281,MATCH('65歳女（推移）'!$A30,'1-②28年女'!$A$7:$A$281,0)+2,COLUMN(G30)-2)</f>
        <v>15.382450200189991</v>
      </c>
      <c r="H30" s="58">
        <f t="shared" si="0"/>
        <v>0.58280639722238625</v>
      </c>
      <c r="I30" s="115" t="s">
        <v>74</v>
      </c>
      <c r="J30" s="56">
        <v>11.447265079190833</v>
      </c>
      <c r="K30" s="57">
        <v>11.228006810955437</v>
      </c>
      <c r="L30" s="57">
        <v>11.66652334742623</v>
      </c>
      <c r="M30" s="56">
        <f>INDEX('1-②28年女'!$A$7:$L$281,MATCH('65歳女（推移）'!$A30,'1-②28年女'!$A$7:$A$281,0)+2,COLUMN(M30)-7)</f>
        <v>12.084191029518131</v>
      </c>
      <c r="N30" s="57">
        <f>INDEX('1-②28年女'!$A$7:$L$281,MATCH('65歳女（推移）'!$A30,'1-②28年女'!$A$7:$A$281,0)+2,COLUMN(N30)-7)</f>
        <v>11.880419824251694</v>
      </c>
      <c r="O30" s="57">
        <f>INDEX('1-②28年女'!$A$7:$L$281,MATCH('65歳女（推移）'!$A30,'1-②28年女'!$A$7:$A$281,0)+2,COLUMN(O30)-7)</f>
        <v>12.287962234784567</v>
      </c>
      <c r="P30" s="58">
        <f t="shared" si="1"/>
        <v>0.63692595032729749</v>
      </c>
      <c r="Q30" s="115" t="s">
        <v>74</v>
      </c>
      <c r="R30" s="56">
        <v>3.1503086611253837</v>
      </c>
      <c r="S30" s="57">
        <v>2.9831628689622063</v>
      </c>
      <c r="T30" s="57">
        <v>3.317454453288561</v>
      </c>
      <c r="U30" s="56">
        <f>INDEX('1-②28年女'!$A$7:$L$281,MATCH('65歳女（推移）'!$A30,'1-②28年女'!$A$7:$A$281,0)+2,COLUMN(U30)-11)</f>
        <v>3.0961891080204671</v>
      </c>
      <c r="V30" s="57">
        <f>INDEX('1-②28年女'!$A$7:$L$281,MATCH('65歳女（推移）'!$A30,'1-②28年女'!$A$7:$A$281,0)+2,COLUMN(V30)-11)</f>
        <v>2.943464261978078</v>
      </c>
      <c r="W30" s="57">
        <f>INDEX('1-②28年女'!$A$7:$L$281,MATCH('65歳女（推移）'!$A30,'1-②28年女'!$A$7:$A$281,0)+2,COLUMN(W30)-11)</f>
        <v>3.2489139540628562</v>
      </c>
      <c r="X30" s="60">
        <f t="shared" si="2"/>
        <v>-5.4119553104916562E-2</v>
      </c>
      <c r="Y30" s="98"/>
    </row>
    <row r="31" spans="1:25" ht="18.75" customHeight="1" x14ac:dyDescent="0.4">
      <c r="A31" s="55" t="s">
        <v>96</v>
      </c>
      <c r="B31" s="56">
        <v>13.974369647090827</v>
      </c>
      <c r="C31" s="57">
        <v>13.725222111599692</v>
      </c>
      <c r="D31" s="57">
        <v>14.223517182581961</v>
      </c>
      <c r="E31" s="56">
        <f>INDEX('1-②28年女'!$A$7:$L$281,MATCH('65歳女（推移）'!$A31,'1-②28年女'!$A$7:$A$281,0)+2,COLUMN(E31)-2)</f>
        <v>14.792025478598205</v>
      </c>
      <c r="F31" s="57">
        <f>INDEX('1-②28年女'!$A$7:$L$281,MATCH('65歳女（推移）'!$A31,'1-②28年女'!$A$7:$A$281,0)+2,COLUMN(F31)-2)</f>
        <v>14.547120162860741</v>
      </c>
      <c r="G31" s="57">
        <f>INDEX('1-②28年女'!$A$7:$L$281,MATCH('65歳女（推移）'!$A31,'1-②28年女'!$A$7:$A$281,0)+2,COLUMN(G31)-2)</f>
        <v>15.036930794335669</v>
      </c>
      <c r="H31" s="58">
        <f t="shared" si="0"/>
        <v>0.81765583150737875</v>
      </c>
      <c r="I31" s="115"/>
      <c r="J31" s="56">
        <v>10.972223515963977</v>
      </c>
      <c r="K31" s="57">
        <v>10.729447936418632</v>
      </c>
      <c r="L31" s="57">
        <v>11.214999095509322</v>
      </c>
      <c r="M31" s="56">
        <f>INDEX('1-②28年女'!$A$7:$L$281,MATCH('65歳女（推移）'!$A31,'1-②28年女'!$A$7:$A$281,0)+2,COLUMN(M31)-7)</f>
        <v>11.341924402519213</v>
      </c>
      <c r="N31" s="57">
        <f>INDEX('1-②28年女'!$A$7:$L$281,MATCH('65歳女（推移）'!$A31,'1-②28年女'!$A$7:$A$281,0)+2,COLUMN(N31)-7)</f>
        <v>11.104323157992637</v>
      </c>
      <c r="O31" s="57">
        <f>INDEX('1-②28年女'!$A$7:$L$281,MATCH('65歳女（推移）'!$A31,'1-②28年女'!$A$7:$A$281,0)+2,COLUMN(O31)-7)</f>
        <v>11.57952564704579</v>
      </c>
      <c r="P31" s="58">
        <f t="shared" si="1"/>
        <v>0.36970088655523625</v>
      </c>
      <c r="Q31" s="115"/>
      <c r="R31" s="56">
        <v>3.00214613112685</v>
      </c>
      <c r="S31" s="57">
        <v>2.8218695907708673</v>
      </c>
      <c r="T31" s="57">
        <v>3.1824226714828328</v>
      </c>
      <c r="U31" s="56">
        <f>INDEX('1-②28年女'!$A$7:$L$281,MATCH('65歳女（推移）'!$A31,'1-②28年女'!$A$7:$A$281,0)+2,COLUMN(U31)-11)</f>
        <v>3.450101076078993</v>
      </c>
      <c r="V31" s="57">
        <f>INDEX('1-②28年女'!$A$7:$L$281,MATCH('65歳女（推移）'!$A31,'1-②28年女'!$A$7:$A$281,0)+2,COLUMN(V31)-11)</f>
        <v>3.2641029641025341</v>
      </c>
      <c r="W31" s="57">
        <f>INDEX('1-②28年女'!$A$7:$L$281,MATCH('65歳女（推移）'!$A31,'1-②28年女'!$A$7:$A$281,0)+2,COLUMN(W31)-11)</f>
        <v>3.6360991880554518</v>
      </c>
      <c r="X31" s="60">
        <f t="shared" si="2"/>
        <v>0.44795494495214294</v>
      </c>
      <c r="Y31" s="98"/>
    </row>
    <row r="32" spans="1:25" ht="18.75" customHeight="1" x14ac:dyDescent="0.4">
      <c r="A32" s="55" t="s">
        <v>97</v>
      </c>
      <c r="B32" s="56">
        <v>14.478353794723834</v>
      </c>
      <c r="C32" s="57">
        <v>14.233998571190851</v>
      </c>
      <c r="D32" s="57">
        <v>14.722709018256817</v>
      </c>
      <c r="E32" s="56">
        <f>INDEX('1-②28年女'!$A$7:$L$281,MATCH('65歳女（推移）'!$A32,'1-②28年女'!$A$7:$A$281,0)+2,COLUMN(E32)-2)</f>
        <v>15.429508305601967</v>
      </c>
      <c r="F32" s="57">
        <f>INDEX('1-②28年女'!$A$7:$L$281,MATCH('65歳女（推移）'!$A32,'1-②28年女'!$A$7:$A$281,0)+2,COLUMN(F32)-2)</f>
        <v>15.212265596758165</v>
      </c>
      <c r="G32" s="57">
        <f>INDEX('1-②28年女'!$A$7:$L$281,MATCH('65歳女（推移）'!$A32,'1-②28年女'!$A$7:$A$281,0)+2,COLUMN(G32)-2)</f>
        <v>15.646751014445769</v>
      </c>
      <c r="H32" s="58">
        <f t="shared" si="0"/>
        <v>0.95115451087813341</v>
      </c>
      <c r="I32" s="115"/>
      <c r="J32" s="56">
        <v>11.294384799115269</v>
      </c>
      <c r="K32" s="57">
        <v>11.045863218413631</v>
      </c>
      <c r="L32" s="57">
        <v>11.542906379816907</v>
      </c>
      <c r="M32" s="56">
        <f>INDEX('1-②28年女'!$A$7:$L$281,MATCH('65歳女（推移）'!$A32,'1-②28年女'!$A$7:$A$281,0)+2,COLUMN(M32)-7)</f>
        <v>12.176447319424684</v>
      </c>
      <c r="N32" s="57">
        <f>INDEX('1-②28年女'!$A$7:$L$281,MATCH('65歳女（推移）'!$A32,'1-②28年女'!$A$7:$A$281,0)+2,COLUMN(N32)-7)</f>
        <v>11.949933140540544</v>
      </c>
      <c r="O32" s="57">
        <f>INDEX('1-②28年女'!$A$7:$L$281,MATCH('65歳女（推移）'!$A32,'1-②28年女'!$A$7:$A$281,0)+2,COLUMN(O32)-7)</f>
        <v>12.402961498308823</v>
      </c>
      <c r="P32" s="58">
        <f t="shared" si="1"/>
        <v>0.88206252030941457</v>
      </c>
      <c r="Q32" s="115"/>
      <c r="R32" s="56">
        <v>3.1839689956085633</v>
      </c>
      <c r="S32" s="57">
        <v>2.9902449525258068</v>
      </c>
      <c r="T32" s="57">
        <v>3.3776930386913198</v>
      </c>
      <c r="U32" s="56">
        <f>INDEX('1-②28年女'!$A$7:$L$281,MATCH('65歳女（推移）'!$A32,'1-②28年女'!$A$7:$A$281,0)+2,COLUMN(U32)-11)</f>
        <v>3.2530609861772812</v>
      </c>
      <c r="V32" s="57">
        <f>INDEX('1-②28年女'!$A$7:$L$281,MATCH('65歳女（推移）'!$A32,'1-②28年女'!$A$7:$A$281,0)+2,COLUMN(V32)-11)</f>
        <v>3.07321387559481</v>
      </c>
      <c r="W32" s="57">
        <f>INDEX('1-②28年女'!$A$7:$L$281,MATCH('65歳女（推移）'!$A32,'1-②28年女'!$A$7:$A$281,0)+2,COLUMN(W32)-11)</f>
        <v>3.4329080967597525</v>
      </c>
      <c r="X32" s="60">
        <f t="shared" si="2"/>
        <v>6.9091990568717954E-2</v>
      </c>
      <c r="Y32" s="98"/>
    </row>
    <row r="33" spans="1:25" ht="18.75" customHeight="1" x14ac:dyDescent="0.4">
      <c r="A33" s="55" t="s">
        <v>98</v>
      </c>
      <c r="B33" s="56">
        <v>13.966299262313889</v>
      </c>
      <c r="C33" s="57">
        <v>13.726139181398999</v>
      </c>
      <c r="D33" s="57">
        <v>14.206459343228779</v>
      </c>
      <c r="E33" s="56">
        <f>INDEX('1-②28年女'!$A$7:$L$281,MATCH('65歳女（推移）'!$A33,'1-②28年女'!$A$7:$A$281,0)+2,COLUMN(E33)-2)</f>
        <v>14.944849842850815</v>
      </c>
      <c r="F33" s="57">
        <f>INDEX('1-②28年女'!$A$7:$L$281,MATCH('65歳女（推移）'!$A33,'1-②28年女'!$A$7:$A$281,0)+2,COLUMN(F33)-2)</f>
        <v>14.735532994031985</v>
      </c>
      <c r="G33" s="57">
        <f>INDEX('1-②28年女'!$A$7:$L$281,MATCH('65歳女（推移）'!$A33,'1-②28年女'!$A$7:$A$281,0)+2,COLUMN(G33)-2)</f>
        <v>15.154166691669644</v>
      </c>
      <c r="H33" s="58">
        <f t="shared" si="0"/>
        <v>0.97855058053692545</v>
      </c>
      <c r="I33" s="115"/>
      <c r="J33" s="56">
        <v>11.152883476987178</v>
      </c>
      <c r="K33" s="57">
        <v>10.911292956118276</v>
      </c>
      <c r="L33" s="57">
        <v>11.39447399785608</v>
      </c>
      <c r="M33" s="56">
        <f>INDEX('1-②28年女'!$A$7:$L$281,MATCH('65歳女（推移）'!$A33,'1-②28年女'!$A$7:$A$281,0)+2,COLUMN(M33)-7)</f>
        <v>11.895276692003748</v>
      </c>
      <c r="N33" s="57">
        <f>INDEX('1-②28年女'!$A$7:$L$281,MATCH('65歳女（推移）'!$A33,'1-②28年女'!$A$7:$A$281,0)+2,COLUMN(N33)-7)</f>
        <v>11.674581213468407</v>
      </c>
      <c r="O33" s="57">
        <f>INDEX('1-②28年女'!$A$7:$L$281,MATCH('65歳女（推移）'!$A33,'1-②28年女'!$A$7:$A$281,0)+2,COLUMN(O33)-7)</f>
        <v>12.115972170539088</v>
      </c>
      <c r="P33" s="58">
        <f t="shared" si="1"/>
        <v>0.74239321501656974</v>
      </c>
      <c r="Q33" s="115"/>
      <c r="R33" s="56">
        <v>2.813415785326713</v>
      </c>
      <c r="S33" s="57">
        <v>2.6294536761360292</v>
      </c>
      <c r="T33" s="57">
        <v>2.9973778945173968</v>
      </c>
      <c r="U33" s="56">
        <f>INDEX('1-②28年女'!$A$7:$L$281,MATCH('65歳女（推移）'!$A33,'1-②28年女'!$A$7:$A$281,0)+2,COLUMN(U33)-11)</f>
        <v>3.0495731508470678</v>
      </c>
      <c r="V33" s="57">
        <f>INDEX('1-②28年女'!$A$7:$L$281,MATCH('65歳女（推移）'!$A33,'1-②28年女'!$A$7:$A$281,0)+2,COLUMN(V33)-11)</f>
        <v>2.8753652892990056</v>
      </c>
      <c r="W33" s="57">
        <f>INDEX('1-②28年女'!$A$7:$L$281,MATCH('65歳女（推移）'!$A33,'1-②28年女'!$A$7:$A$281,0)+2,COLUMN(W33)-11)</f>
        <v>3.22378101239513</v>
      </c>
      <c r="X33" s="60">
        <f t="shared" si="2"/>
        <v>0.23615736552035482</v>
      </c>
      <c r="Y33" s="98"/>
    </row>
    <row r="34" spans="1:25" ht="18.75" customHeight="1" x14ac:dyDescent="0.4">
      <c r="A34" s="55" t="s">
        <v>99</v>
      </c>
      <c r="B34" s="56">
        <v>14.797304512184484</v>
      </c>
      <c r="C34" s="57">
        <v>14.505832847144424</v>
      </c>
      <c r="D34" s="57">
        <v>15.088776177224544</v>
      </c>
      <c r="E34" s="56">
        <f>INDEX('1-②28年女'!$A$7:$L$281,MATCH('65歳女（推移）'!$A34,'1-②28年女'!$A$7:$A$281,0)+2,COLUMN(E34)-2)</f>
        <v>14.569670049354492</v>
      </c>
      <c r="F34" s="57">
        <f>INDEX('1-②28年女'!$A$7:$L$281,MATCH('65歳女（推移）'!$A34,'1-②28年女'!$A$7:$A$281,0)+2,COLUMN(F34)-2)</f>
        <v>14.304931242500642</v>
      </c>
      <c r="G34" s="57">
        <f>INDEX('1-②28年女'!$A$7:$L$281,MATCH('65歳女（推移）'!$A34,'1-②28年女'!$A$7:$A$281,0)+2,COLUMN(G34)-2)</f>
        <v>14.834408856208343</v>
      </c>
      <c r="H34" s="58">
        <f t="shared" si="0"/>
        <v>-0.22763446282999134</v>
      </c>
      <c r="I34" s="115"/>
      <c r="J34" s="56">
        <v>11.742784089472794</v>
      </c>
      <c r="K34" s="57">
        <v>11.446712185827138</v>
      </c>
      <c r="L34" s="57">
        <v>12.03885599311845</v>
      </c>
      <c r="M34" s="56">
        <f>INDEX('1-②28年女'!$A$7:$L$281,MATCH('65歳女（推移）'!$A34,'1-②28年女'!$A$7:$A$281,0)+2,COLUMN(M34)-7)</f>
        <v>11.586739901674736</v>
      </c>
      <c r="N34" s="57">
        <f>INDEX('1-②28年女'!$A$7:$L$281,MATCH('65歳女（推移）'!$A34,'1-②28年女'!$A$7:$A$281,0)+2,COLUMN(N34)-7)</f>
        <v>11.324499166595395</v>
      </c>
      <c r="O34" s="57">
        <f>INDEX('1-②28年女'!$A$7:$L$281,MATCH('65歳女（推移）'!$A34,'1-②28年女'!$A$7:$A$281,0)+2,COLUMN(O34)-7)</f>
        <v>11.848980636754078</v>
      </c>
      <c r="P34" s="58">
        <f t="shared" si="1"/>
        <v>-0.15604418779805762</v>
      </c>
      <c r="Q34" s="115"/>
      <c r="R34" s="56">
        <v>3.0545204227116884</v>
      </c>
      <c r="S34" s="57">
        <v>2.834237714106806</v>
      </c>
      <c r="T34" s="57">
        <v>3.2748031313165709</v>
      </c>
      <c r="U34" s="56">
        <f>INDEX('1-②28年女'!$A$7:$L$281,MATCH('65歳女（推移）'!$A34,'1-②28年女'!$A$7:$A$281,0)+2,COLUMN(U34)-11)</f>
        <v>2.9829301476797552</v>
      </c>
      <c r="V34" s="57">
        <f>INDEX('1-②28年女'!$A$7:$L$281,MATCH('65歳女（推移）'!$A34,'1-②28年女'!$A$7:$A$281,0)+2,COLUMN(V34)-11)</f>
        <v>2.787670657382241</v>
      </c>
      <c r="W34" s="57">
        <f>INDEX('1-②28年女'!$A$7:$L$281,MATCH('65歳女（推移）'!$A34,'1-②28年女'!$A$7:$A$281,0)+2,COLUMN(W34)-11)</f>
        <v>3.1781896379772694</v>
      </c>
      <c r="X34" s="60">
        <f t="shared" si="2"/>
        <v>-7.159027503193327E-2</v>
      </c>
      <c r="Y34" s="98"/>
    </row>
    <row r="35" spans="1:25" ht="18.75" customHeight="1" x14ac:dyDescent="0.4">
      <c r="A35" s="55" t="s">
        <v>100</v>
      </c>
      <c r="B35" s="56">
        <v>13.332585091135952</v>
      </c>
      <c r="C35" s="57">
        <v>13.07509799368577</v>
      </c>
      <c r="D35" s="57">
        <v>13.590072188586134</v>
      </c>
      <c r="E35" s="56">
        <f>INDEX('1-②28年女'!$A$7:$L$281,MATCH('65歳女（推移）'!$A35,'1-②28年女'!$A$7:$A$281,0)+2,COLUMN(E35)-2)</f>
        <v>14.025643838956055</v>
      </c>
      <c r="F35" s="57">
        <f>INDEX('1-②28年女'!$A$7:$L$281,MATCH('65歳女（推移）'!$A35,'1-②28年女'!$A$7:$A$281,0)+2,COLUMN(F35)-2)</f>
        <v>13.777821846486905</v>
      </c>
      <c r="G35" s="57">
        <f>INDEX('1-②28年女'!$A$7:$L$281,MATCH('65歳女（推移）'!$A35,'1-②28年女'!$A$7:$A$281,0)+2,COLUMN(G35)-2)</f>
        <v>14.273465831425206</v>
      </c>
      <c r="H35" s="58">
        <f t="shared" si="0"/>
        <v>0.69305874782010335</v>
      </c>
      <c r="I35" s="115"/>
      <c r="J35" s="56">
        <v>10.392362844704399</v>
      </c>
      <c r="K35" s="57">
        <v>10.142262119914555</v>
      </c>
      <c r="L35" s="57">
        <v>10.642463569494243</v>
      </c>
      <c r="M35" s="56">
        <f>INDEX('1-②28年女'!$A$7:$L$281,MATCH('65歳女（推移）'!$A35,'1-②28年女'!$A$7:$A$281,0)+2,COLUMN(M35)-7)</f>
        <v>11.134958705037125</v>
      </c>
      <c r="N35" s="57">
        <f>INDEX('1-②28年女'!$A$7:$L$281,MATCH('65歳女（推移）'!$A35,'1-②28年女'!$A$7:$A$281,0)+2,COLUMN(N35)-7)</f>
        <v>10.891509534448515</v>
      </c>
      <c r="O35" s="57">
        <f>INDEX('1-②28年女'!$A$7:$L$281,MATCH('65歳女（推移）'!$A35,'1-②28年女'!$A$7:$A$281,0)+2,COLUMN(O35)-7)</f>
        <v>11.378407875625735</v>
      </c>
      <c r="P35" s="58">
        <f t="shared" si="1"/>
        <v>0.74259586033272562</v>
      </c>
      <c r="Q35" s="115"/>
      <c r="R35" s="56">
        <v>2.9402222464315528</v>
      </c>
      <c r="S35" s="57">
        <v>2.7500202175819926</v>
      </c>
      <c r="T35" s="57">
        <v>3.1304242752811131</v>
      </c>
      <c r="U35" s="56">
        <f>INDEX('1-②28年女'!$A$7:$L$281,MATCH('65歳女（推移）'!$A35,'1-②28年女'!$A$7:$A$281,0)+2,COLUMN(U35)-11)</f>
        <v>2.8906851339189319</v>
      </c>
      <c r="V35" s="57">
        <f>INDEX('1-②28年女'!$A$7:$L$281,MATCH('65歳女（推移）'!$A35,'1-②28年女'!$A$7:$A$281,0)+2,COLUMN(V35)-11)</f>
        <v>2.7097802542474252</v>
      </c>
      <c r="W35" s="57">
        <f>INDEX('1-②28年女'!$A$7:$L$281,MATCH('65歳女（推移）'!$A35,'1-②28年女'!$A$7:$A$281,0)+2,COLUMN(W35)-11)</f>
        <v>3.0715900135904386</v>
      </c>
      <c r="X35" s="60">
        <f t="shared" si="2"/>
        <v>-4.953711251262094E-2</v>
      </c>
      <c r="Y35" s="98"/>
    </row>
    <row r="36" spans="1:25" ht="18.75" customHeight="1" x14ac:dyDescent="0.4">
      <c r="A36" s="55" t="s">
        <v>101</v>
      </c>
      <c r="B36" s="56">
        <v>14.216020766311949</v>
      </c>
      <c r="C36" s="57">
        <v>13.974081217249166</v>
      </c>
      <c r="D36" s="57">
        <v>14.457960315374732</v>
      </c>
      <c r="E36" s="56">
        <f>INDEX('1-②28年女'!$A$7:$L$281,MATCH('65歳女（推移）'!$A36,'1-②28年女'!$A$7:$A$281,0)+2,COLUMN(E36)-2)</f>
        <v>14.945035842069551</v>
      </c>
      <c r="F36" s="57">
        <f>INDEX('1-②28年女'!$A$7:$L$281,MATCH('65歳女（推移）'!$A36,'1-②28年女'!$A$7:$A$281,0)+2,COLUMN(F36)-2)</f>
        <v>14.713411786942</v>
      </c>
      <c r="G36" s="57">
        <f>INDEX('1-②28年女'!$A$7:$L$281,MATCH('65歳女（推移）'!$A36,'1-②28年女'!$A$7:$A$281,0)+2,COLUMN(G36)-2)</f>
        <v>15.176659897197101</v>
      </c>
      <c r="H36" s="58">
        <f t="shared" si="0"/>
        <v>0.72901507575760149</v>
      </c>
      <c r="I36" s="115"/>
      <c r="J36" s="56">
        <v>11.479095970869125</v>
      </c>
      <c r="K36" s="57">
        <v>11.236856754306139</v>
      </c>
      <c r="L36" s="57">
        <v>11.721335187432111</v>
      </c>
      <c r="M36" s="56">
        <f>INDEX('1-②28年女'!$A$7:$L$281,MATCH('65歳女（推移）'!$A36,'1-②28年女'!$A$7:$A$281,0)+2,COLUMN(M36)-7)</f>
        <v>11.825153137435896</v>
      </c>
      <c r="N36" s="57">
        <f>INDEX('1-②28年女'!$A$7:$L$281,MATCH('65歳女（推移）'!$A36,'1-②28年女'!$A$7:$A$281,0)+2,COLUMN(N36)-7)</f>
        <v>11.58974024032373</v>
      </c>
      <c r="O36" s="57">
        <f>INDEX('1-②28年女'!$A$7:$L$281,MATCH('65歳女（推移）'!$A36,'1-②28年女'!$A$7:$A$281,0)+2,COLUMN(O36)-7)</f>
        <v>12.060566034548062</v>
      </c>
      <c r="P36" s="58">
        <f t="shared" si="1"/>
        <v>0.3460571665667711</v>
      </c>
      <c r="Q36" s="115"/>
      <c r="R36" s="56">
        <v>2.7369247954428246</v>
      </c>
      <c r="S36" s="57">
        <v>2.5610628640226794</v>
      </c>
      <c r="T36" s="57">
        <v>2.9127867268629699</v>
      </c>
      <c r="U36" s="56">
        <f>INDEX('1-②28年女'!$A$7:$L$281,MATCH('65歳女（推移）'!$A36,'1-②28年女'!$A$7:$A$281,0)+2,COLUMN(U36)-11)</f>
        <v>3.1198827046336528</v>
      </c>
      <c r="V36" s="57">
        <f>INDEX('1-②28年女'!$A$7:$L$281,MATCH('65歳女（推移）'!$A36,'1-②28年女'!$A$7:$A$281,0)+2,COLUMN(V36)-11)</f>
        <v>2.9435076823382031</v>
      </c>
      <c r="W36" s="57">
        <f>INDEX('1-②28年女'!$A$7:$L$281,MATCH('65歳女（推移）'!$A36,'1-②28年女'!$A$7:$A$281,0)+2,COLUMN(W36)-11)</f>
        <v>3.2962577269291025</v>
      </c>
      <c r="X36" s="60">
        <f t="shared" si="2"/>
        <v>0.38295790919082817</v>
      </c>
      <c r="Y36" s="98"/>
    </row>
    <row r="37" spans="1:25" ht="18.75" customHeight="1" x14ac:dyDescent="0.4">
      <c r="A37" s="55" t="s">
        <v>102</v>
      </c>
      <c r="B37" s="56">
        <v>14.998261810013025</v>
      </c>
      <c r="C37" s="57">
        <v>14.649728209190659</v>
      </c>
      <c r="D37" s="57">
        <v>15.346795410835391</v>
      </c>
      <c r="E37" s="56">
        <f>INDEX('1-②28年女'!$A$7:$L$281,MATCH('65歳女（推移）'!$A37,'1-②28年女'!$A$7:$A$281,0)+2,COLUMN(E37)-2)</f>
        <v>15.11434689813794</v>
      </c>
      <c r="F37" s="57">
        <f>INDEX('1-②28年女'!$A$7:$L$281,MATCH('65歳女（推移）'!$A37,'1-②28年女'!$A$7:$A$281,0)+2,COLUMN(F37)-2)</f>
        <v>14.840335820299805</v>
      </c>
      <c r="G37" s="57">
        <f>INDEX('1-②28年女'!$A$7:$L$281,MATCH('65歳女（推移）'!$A37,'1-②28年女'!$A$7:$A$281,0)+2,COLUMN(G37)-2)</f>
        <v>15.388357975976076</v>
      </c>
      <c r="H37" s="58">
        <f t="shared" si="0"/>
        <v>0.11608508812491536</v>
      </c>
      <c r="I37" s="115"/>
      <c r="J37" s="56">
        <v>11.23386155544727</v>
      </c>
      <c r="K37" s="57">
        <v>10.885262326900724</v>
      </c>
      <c r="L37" s="57">
        <v>11.582460783993815</v>
      </c>
      <c r="M37" s="56">
        <f>INDEX('1-②28年女'!$A$7:$L$281,MATCH('65歳女（推移）'!$A37,'1-②28年女'!$A$7:$A$281,0)+2,COLUMN(M37)-7)</f>
        <v>11.657202086167713</v>
      </c>
      <c r="N37" s="57">
        <f>INDEX('1-②28年女'!$A$7:$L$281,MATCH('65歳女（推移）'!$A37,'1-②28年女'!$A$7:$A$281,0)+2,COLUMN(N37)-7)</f>
        <v>11.367915629716087</v>
      </c>
      <c r="O37" s="57">
        <f>INDEX('1-②28年女'!$A$7:$L$281,MATCH('65歳女（推移）'!$A37,'1-②28年女'!$A$7:$A$281,0)+2,COLUMN(O37)-7)</f>
        <v>11.946488542619338</v>
      </c>
      <c r="P37" s="58">
        <f t="shared" si="1"/>
        <v>0.4233405307204432</v>
      </c>
      <c r="Q37" s="115"/>
      <c r="R37" s="56">
        <v>3.7644002545657562</v>
      </c>
      <c r="S37" s="57">
        <v>3.4717829717727438</v>
      </c>
      <c r="T37" s="57">
        <v>4.0570175373587691</v>
      </c>
      <c r="U37" s="56">
        <f>INDEX('1-②28年女'!$A$7:$L$281,MATCH('65歳女（推移）'!$A37,'1-②28年女'!$A$7:$A$281,0)+2,COLUMN(U37)-11)</f>
        <v>3.4571448119702288</v>
      </c>
      <c r="V37" s="57">
        <f>INDEX('1-②28年女'!$A$7:$L$281,MATCH('65歳女（推移）'!$A37,'1-②28年女'!$A$7:$A$281,0)+2,COLUMN(V37)-11)</f>
        <v>3.2179681370024338</v>
      </c>
      <c r="W37" s="57">
        <f>INDEX('1-②28年女'!$A$7:$L$281,MATCH('65歳女（推移）'!$A37,'1-②28年女'!$A$7:$A$281,0)+2,COLUMN(W37)-11)</f>
        <v>3.6963214869380239</v>
      </c>
      <c r="X37" s="60">
        <f t="shared" si="2"/>
        <v>-0.30725544259552739</v>
      </c>
      <c r="Y37" s="98"/>
    </row>
    <row r="38" spans="1:25" ht="18.75" customHeight="1" x14ac:dyDescent="0.4">
      <c r="A38" s="55" t="s">
        <v>103</v>
      </c>
      <c r="B38" s="56">
        <v>13.82397421982442</v>
      </c>
      <c r="C38" s="57">
        <v>13.463800040809081</v>
      </c>
      <c r="D38" s="57">
        <v>14.184148398839758</v>
      </c>
      <c r="E38" s="56">
        <f>INDEX('1-②28年女'!$A$7:$L$281,MATCH('65歳女（推移）'!$A38,'1-②28年女'!$A$7:$A$281,0)+2,COLUMN(E38)-2)</f>
        <v>13.582698947492649</v>
      </c>
      <c r="F38" s="57">
        <f>INDEX('1-②28年女'!$A$7:$L$281,MATCH('65歳女（推移）'!$A38,'1-②28年女'!$A$7:$A$281,0)+2,COLUMN(F38)-2)</f>
        <v>13.251994277620003</v>
      </c>
      <c r="G38" s="57">
        <f>INDEX('1-②28年女'!$A$7:$L$281,MATCH('65歳女（推移）'!$A38,'1-②28年女'!$A$7:$A$281,0)+2,COLUMN(G38)-2)</f>
        <v>13.913403617365294</v>
      </c>
      <c r="H38" s="58">
        <f t="shared" si="0"/>
        <v>-0.24127527233177126</v>
      </c>
      <c r="I38" s="115"/>
      <c r="J38" s="56">
        <v>11.197716532094457</v>
      </c>
      <c r="K38" s="57">
        <v>10.845669707492586</v>
      </c>
      <c r="L38" s="57">
        <v>11.549763356696328</v>
      </c>
      <c r="M38" s="56">
        <f>INDEX('1-②28年女'!$A$7:$L$281,MATCH('65歳女（推移）'!$A38,'1-②28年女'!$A$7:$A$281,0)+2,COLUMN(M38)-7)</f>
        <v>10.970532484175111</v>
      </c>
      <c r="N38" s="57">
        <f>INDEX('1-②28年女'!$A$7:$L$281,MATCH('65歳女（推移）'!$A38,'1-②28年女'!$A$7:$A$281,0)+2,COLUMN(N38)-7)</f>
        <v>10.656299350084852</v>
      </c>
      <c r="O38" s="57">
        <f>INDEX('1-②28年女'!$A$7:$L$281,MATCH('65歳女（推移）'!$A38,'1-②28年女'!$A$7:$A$281,0)+2,COLUMN(O38)-7)</f>
        <v>11.28476561826537</v>
      </c>
      <c r="P38" s="58">
        <f t="shared" si="1"/>
        <v>-0.2271840479193461</v>
      </c>
      <c r="Q38" s="115"/>
      <c r="R38" s="56">
        <v>2.6262576877299635</v>
      </c>
      <c r="S38" s="57">
        <v>2.3794828220363917</v>
      </c>
      <c r="T38" s="57">
        <v>2.8730325534235353</v>
      </c>
      <c r="U38" s="56">
        <f>INDEX('1-②28年女'!$A$7:$L$281,MATCH('65歳女（推移）'!$A38,'1-②28年女'!$A$7:$A$281,0)+2,COLUMN(U38)-11)</f>
        <v>2.6121664633175383</v>
      </c>
      <c r="V38" s="57">
        <f>INDEX('1-②28年女'!$A$7:$L$281,MATCH('65歳女（推移）'!$A38,'1-②28年女'!$A$7:$A$281,0)+2,COLUMN(V38)-11)</f>
        <v>2.3894946305745735</v>
      </c>
      <c r="W38" s="57">
        <f>INDEX('1-②28年女'!$A$7:$L$281,MATCH('65歳女（推移）'!$A38,'1-②28年女'!$A$7:$A$281,0)+2,COLUMN(W38)-11)</f>
        <v>2.8348382960605032</v>
      </c>
      <c r="X38" s="60">
        <f t="shared" si="2"/>
        <v>-1.4091224412425163E-2</v>
      </c>
      <c r="Y38" s="98"/>
    </row>
    <row r="39" spans="1:25" ht="18.75" customHeight="1" x14ac:dyDescent="0.4">
      <c r="A39" s="55" t="s">
        <v>104</v>
      </c>
      <c r="B39" s="56">
        <v>14.511257950212833</v>
      </c>
      <c r="C39" s="57">
        <v>14.281787822524779</v>
      </c>
      <c r="D39" s="57">
        <v>14.740728077900888</v>
      </c>
      <c r="E39" s="56">
        <f>INDEX('1-②28年女'!$A$7:$L$281,MATCH('65歳女（推移）'!$A39,'1-②28年女'!$A$7:$A$281,0)+2,COLUMN(E39)-2)</f>
        <v>15.553729092775017</v>
      </c>
      <c r="F39" s="57">
        <f>INDEX('1-②28年女'!$A$7:$L$281,MATCH('65歳女（推移）'!$A39,'1-②28年女'!$A$7:$A$281,0)+2,COLUMN(F39)-2)</f>
        <v>15.326944526394811</v>
      </c>
      <c r="G39" s="57">
        <f>INDEX('1-②28年女'!$A$7:$L$281,MATCH('65歳女（推移）'!$A39,'1-②28年女'!$A$7:$A$281,0)+2,COLUMN(G39)-2)</f>
        <v>15.780513659155222</v>
      </c>
      <c r="H39" s="58">
        <f t="shared" si="0"/>
        <v>1.0424711425621833</v>
      </c>
      <c r="I39" s="115"/>
      <c r="J39" s="56">
        <v>11.530793088259152</v>
      </c>
      <c r="K39" s="57">
        <v>11.310533738243764</v>
      </c>
      <c r="L39" s="57">
        <v>11.75105243827454</v>
      </c>
      <c r="M39" s="56">
        <f>INDEX('1-②28年女'!$A$7:$L$281,MATCH('65歳女（推移）'!$A39,'1-②28年女'!$A$7:$A$281,0)+2,COLUMN(M39)-7)</f>
        <v>12.23240554625783</v>
      </c>
      <c r="N39" s="57">
        <f>INDEX('1-②28年女'!$A$7:$L$281,MATCH('65歳女（推移）'!$A39,'1-②28年女'!$A$7:$A$281,0)+2,COLUMN(N39)-7)</f>
        <v>12.006959472206516</v>
      </c>
      <c r="O39" s="57">
        <f>INDEX('1-②28年女'!$A$7:$L$281,MATCH('65歳女（推移）'!$A39,'1-②28年女'!$A$7:$A$281,0)+2,COLUMN(O39)-7)</f>
        <v>12.457851620309144</v>
      </c>
      <c r="P39" s="58">
        <f t="shared" si="1"/>
        <v>0.701612457998678</v>
      </c>
      <c r="Q39" s="115"/>
      <c r="R39" s="56">
        <v>2.9804648619536831</v>
      </c>
      <c r="S39" s="57">
        <v>2.8227117125446122</v>
      </c>
      <c r="T39" s="57">
        <v>3.138218011362754</v>
      </c>
      <c r="U39" s="56">
        <f>INDEX('1-②28年女'!$A$7:$L$281,MATCH('65歳女（推移）'!$A39,'1-②28年女'!$A$7:$A$281,0)+2,COLUMN(U39)-11)</f>
        <v>3.3213235465171858</v>
      </c>
      <c r="V39" s="57">
        <f>INDEX('1-②28年女'!$A$7:$L$281,MATCH('65歳女（推移）'!$A39,'1-②28年女'!$A$7:$A$281,0)+2,COLUMN(V39)-11)</f>
        <v>3.1523545386936078</v>
      </c>
      <c r="W39" s="57">
        <f>INDEX('1-②28年女'!$A$7:$L$281,MATCH('65歳女（推移）'!$A39,'1-②28年女'!$A$7:$A$281,0)+2,COLUMN(W39)-11)</f>
        <v>3.4902925543407637</v>
      </c>
      <c r="X39" s="60">
        <f t="shared" si="2"/>
        <v>0.34085868456350266</v>
      </c>
      <c r="Y39" s="98"/>
    </row>
    <row r="40" spans="1:25" ht="18.75" customHeight="1" x14ac:dyDescent="0.4">
      <c r="A40" s="55" t="s">
        <v>105</v>
      </c>
      <c r="B40" s="56">
        <v>14.70288703359852</v>
      </c>
      <c r="C40" s="57">
        <v>14.428565299371938</v>
      </c>
      <c r="D40" s="57">
        <v>14.977208767825102</v>
      </c>
      <c r="E40" s="56">
        <f>INDEX('1-②28年女'!$A$7:$L$281,MATCH('65歳女（推移）'!$A40,'1-②28年女'!$A$7:$A$281,0)+2,COLUMN(E40)-2)</f>
        <v>14.96137699056616</v>
      </c>
      <c r="F40" s="57">
        <f>INDEX('1-②28年女'!$A$7:$L$281,MATCH('65歳女（推移）'!$A40,'1-②28年女'!$A$7:$A$281,0)+2,COLUMN(F40)-2)</f>
        <v>14.695724841652497</v>
      </c>
      <c r="G40" s="57">
        <f>INDEX('1-②28年女'!$A$7:$L$281,MATCH('65歳女（推移）'!$A40,'1-②28年女'!$A$7:$A$281,0)+2,COLUMN(G40)-2)</f>
        <v>15.227029139479823</v>
      </c>
      <c r="H40" s="58">
        <f t="shared" si="0"/>
        <v>0.25848995696764021</v>
      </c>
      <c r="I40" s="115"/>
      <c r="J40" s="56">
        <v>12.226683555504996</v>
      </c>
      <c r="K40" s="57">
        <v>11.95231157190455</v>
      </c>
      <c r="L40" s="57">
        <v>12.501055539105442</v>
      </c>
      <c r="M40" s="56">
        <f>INDEX('1-②28年女'!$A$7:$L$281,MATCH('65歳女（推移）'!$A40,'1-②28年女'!$A$7:$A$281,0)+2,COLUMN(M40)-7)</f>
        <v>12.304329730456276</v>
      </c>
      <c r="N40" s="57">
        <f>INDEX('1-②28年女'!$A$7:$L$281,MATCH('65歳女（推移）'!$A40,'1-②28年女'!$A$7:$A$281,0)+2,COLUMN(N40)-7)</f>
        <v>12.040227001986487</v>
      </c>
      <c r="O40" s="57">
        <f>INDEX('1-②28年女'!$A$7:$L$281,MATCH('65歳女（推移）'!$A40,'1-②28年女'!$A$7:$A$281,0)+2,COLUMN(O40)-7)</f>
        <v>12.568432458926065</v>
      </c>
      <c r="P40" s="58">
        <f t="shared" si="1"/>
        <v>7.7646174951279789E-2</v>
      </c>
      <c r="Q40" s="115" t="s">
        <v>74</v>
      </c>
      <c r="R40" s="56">
        <v>2.4762034780935256</v>
      </c>
      <c r="S40" s="57">
        <v>2.2914972786663381</v>
      </c>
      <c r="T40" s="57">
        <v>2.6609096775207131</v>
      </c>
      <c r="U40" s="56">
        <f>INDEX('1-②28年女'!$A$7:$L$281,MATCH('65歳女（推移）'!$A40,'1-②28年女'!$A$7:$A$281,0)+2,COLUMN(U40)-11)</f>
        <v>2.6570472601098856</v>
      </c>
      <c r="V40" s="57">
        <f>INDEX('1-②28年女'!$A$7:$L$281,MATCH('65歳女（推移）'!$A40,'1-②28年女'!$A$7:$A$281,0)+2,COLUMN(V40)-11)</f>
        <v>2.475657147806154</v>
      </c>
      <c r="W40" s="57">
        <f>INDEX('1-②28年女'!$A$7:$L$281,MATCH('65歳女（推移）'!$A40,'1-②28年女'!$A$7:$A$281,0)+2,COLUMN(W40)-11)</f>
        <v>2.8384373724136172</v>
      </c>
      <c r="X40" s="60">
        <f t="shared" si="2"/>
        <v>0.18084378201635998</v>
      </c>
      <c r="Y40" s="98"/>
    </row>
    <row r="41" spans="1:25" ht="18.75" customHeight="1" x14ac:dyDescent="0.4">
      <c r="A41" s="55" t="s">
        <v>106</v>
      </c>
      <c r="B41" s="56">
        <v>14.769414979360413</v>
      </c>
      <c r="C41" s="57">
        <v>14.576849829060812</v>
      </c>
      <c r="D41" s="57">
        <v>14.961980129660013</v>
      </c>
      <c r="E41" s="56">
        <f>INDEX('1-②28年女'!$A$7:$L$281,MATCH('65歳女（推移）'!$A41,'1-②28年女'!$A$7:$A$281,0)+2,COLUMN(E41)-2)</f>
        <v>15.183551154531269</v>
      </c>
      <c r="F41" s="57">
        <f>INDEX('1-②28年女'!$A$7:$L$281,MATCH('65歳女（推移）'!$A41,'1-②28年女'!$A$7:$A$281,0)+2,COLUMN(F41)-2)</f>
        <v>14.995457710813673</v>
      </c>
      <c r="G41" s="57">
        <f>INDEX('1-②28年女'!$A$7:$L$281,MATCH('65歳女（推移）'!$A41,'1-②28年女'!$A$7:$A$281,0)+2,COLUMN(G41)-2)</f>
        <v>15.371644598248865</v>
      </c>
      <c r="H41" s="58">
        <f t="shared" si="0"/>
        <v>0.41413617517085655</v>
      </c>
      <c r="I41" s="115"/>
      <c r="J41" s="56">
        <v>12.343691082163843</v>
      </c>
      <c r="K41" s="57">
        <v>12.151094383523182</v>
      </c>
      <c r="L41" s="57">
        <v>12.536287780804505</v>
      </c>
      <c r="M41" s="56">
        <f>INDEX('1-②28年女'!$A$7:$L$281,MATCH('65歳女（推移）'!$A41,'1-②28年女'!$A$7:$A$281,0)+2,COLUMN(M41)-7)</f>
        <v>12.542670389031178</v>
      </c>
      <c r="N41" s="57">
        <f>INDEX('1-②28年女'!$A$7:$L$281,MATCH('65歳女（推移）'!$A41,'1-②28年女'!$A$7:$A$281,0)+2,COLUMN(N41)-7)</f>
        <v>12.356501472337714</v>
      </c>
      <c r="O41" s="57">
        <f>INDEX('1-②28年女'!$A$7:$L$281,MATCH('65歳女（推移）'!$A41,'1-②28年女'!$A$7:$A$281,0)+2,COLUMN(O41)-7)</f>
        <v>12.728839305724643</v>
      </c>
      <c r="P41" s="58">
        <f t="shared" si="1"/>
        <v>0.19897930686733467</v>
      </c>
      <c r="Q41" s="115"/>
      <c r="R41" s="56">
        <v>2.4257238971965709</v>
      </c>
      <c r="S41" s="57">
        <v>2.2967159197094573</v>
      </c>
      <c r="T41" s="57">
        <v>2.5547318746836845</v>
      </c>
      <c r="U41" s="56">
        <f>INDEX('1-②28年女'!$A$7:$L$281,MATCH('65歳女（推移）'!$A41,'1-②28年女'!$A$7:$A$281,0)+2,COLUMN(U41)-11)</f>
        <v>2.6408807655000914</v>
      </c>
      <c r="V41" s="57">
        <f>INDEX('1-②28年女'!$A$7:$L$281,MATCH('65歳女（推移）'!$A41,'1-②28年女'!$A$7:$A$281,0)+2,COLUMN(V41)-11)</f>
        <v>2.5131423178072105</v>
      </c>
      <c r="W41" s="57">
        <f>INDEX('1-②28年女'!$A$7:$L$281,MATCH('65歳女（推移）'!$A41,'1-②28年女'!$A$7:$A$281,0)+2,COLUMN(W41)-11)</f>
        <v>2.7686192131929723</v>
      </c>
      <c r="X41" s="60">
        <f t="shared" si="2"/>
        <v>0.21515686830352054</v>
      </c>
      <c r="Y41" s="98"/>
    </row>
    <row r="42" spans="1:25" ht="18.75" customHeight="1" x14ac:dyDescent="0.4">
      <c r="A42" s="55" t="s">
        <v>107</v>
      </c>
      <c r="B42" s="56">
        <v>14.157987447698023</v>
      </c>
      <c r="C42" s="57">
        <v>13.911133330101467</v>
      </c>
      <c r="D42" s="57">
        <v>14.404841565294578</v>
      </c>
      <c r="E42" s="56">
        <f>INDEX('1-②28年女'!$A$7:$L$281,MATCH('65歳女（推移）'!$A42,'1-②28年女'!$A$7:$A$281,0)+2,COLUMN(E42)-2)</f>
        <v>14.171284393323218</v>
      </c>
      <c r="F42" s="57">
        <f>INDEX('1-②28年女'!$A$7:$L$281,MATCH('65歳女（推移）'!$A42,'1-②28年女'!$A$7:$A$281,0)+2,COLUMN(F42)-2)</f>
        <v>13.934575114229569</v>
      </c>
      <c r="G42" s="57">
        <f>INDEX('1-②28年女'!$A$7:$L$281,MATCH('65歳女（推移）'!$A42,'1-②28年女'!$A$7:$A$281,0)+2,COLUMN(G42)-2)</f>
        <v>14.407993672416866</v>
      </c>
      <c r="H42" s="58">
        <f t="shared" si="0"/>
        <v>1.3296945625194567E-2</v>
      </c>
      <c r="I42" s="115"/>
      <c r="J42" s="56">
        <v>11.099948650333429</v>
      </c>
      <c r="K42" s="57">
        <v>10.862130655218248</v>
      </c>
      <c r="L42" s="57">
        <v>11.33776664544861</v>
      </c>
      <c r="M42" s="56">
        <f>INDEX('1-②28年女'!$A$7:$L$281,MATCH('65歳女（推移）'!$A42,'1-②28年女'!$A$7:$A$281,0)+2,COLUMN(M42)-7)</f>
        <v>11.001055108793878</v>
      </c>
      <c r="N42" s="57">
        <f>INDEX('1-②28年女'!$A$7:$L$281,MATCH('65歳女（推移）'!$A42,'1-②28年女'!$A$7:$A$281,0)+2,COLUMN(N42)-7)</f>
        <v>10.774359479367483</v>
      </c>
      <c r="O42" s="57">
        <f>INDEX('1-②28年女'!$A$7:$L$281,MATCH('65歳女（推移）'!$A42,'1-②28年女'!$A$7:$A$281,0)+2,COLUMN(O42)-7)</f>
        <v>11.227750738220273</v>
      </c>
      <c r="P42" s="58">
        <f t="shared" si="1"/>
        <v>-9.8893541539551322E-2</v>
      </c>
      <c r="Q42" s="115"/>
      <c r="R42" s="56">
        <v>3.0580387973645959</v>
      </c>
      <c r="S42" s="57">
        <v>2.8815229593050224</v>
      </c>
      <c r="T42" s="57">
        <v>3.2345546354241694</v>
      </c>
      <c r="U42" s="56">
        <f>INDEX('1-②28年女'!$A$7:$L$281,MATCH('65歳女（推移）'!$A42,'1-②28年女'!$A$7:$A$281,0)+2,COLUMN(U42)-11)</f>
        <v>3.1702292845293387</v>
      </c>
      <c r="V42" s="57">
        <f>INDEX('1-②28年女'!$A$7:$L$281,MATCH('65歳女（推移）'!$A42,'1-②28年女'!$A$7:$A$281,0)+2,COLUMN(V42)-11)</f>
        <v>2.9980739711645037</v>
      </c>
      <c r="W42" s="57">
        <f>INDEX('1-②28年女'!$A$7:$L$281,MATCH('65歳女（推移）'!$A42,'1-②28年女'!$A$7:$A$281,0)+2,COLUMN(W42)-11)</f>
        <v>3.3423845978941737</v>
      </c>
      <c r="X42" s="60">
        <f t="shared" si="2"/>
        <v>0.11219048716474278</v>
      </c>
      <c r="Y42" s="98"/>
    </row>
    <row r="43" spans="1:25" ht="18.75" customHeight="1" x14ac:dyDescent="0.4">
      <c r="A43" s="55" t="s">
        <v>108</v>
      </c>
      <c r="B43" s="56">
        <v>14.844005393188734</v>
      </c>
      <c r="C43" s="57">
        <v>14.592777577431869</v>
      </c>
      <c r="D43" s="57">
        <v>15.095233208945599</v>
      </c>
      <c r="E43" s="56">
        <f>INDEX('1-②28年女'!$A$7:$L$281,MATCH('65歳女（推移）'!$A43,'1-②28年女'!$A$7:$A$281,0)+2,COLUMN(E43)-2)</f>
        <v>14.800410135847878</v>
      </c>
      <c r="F43" s="57">
        <f>INDEX('1-②28年女'!$A$7:$L$281,MATCH('65歳女（推移）'!$A43,'1-②28年女'!$A$7:$A$281,0)+2,COLUMN(F43)-2)</f>
        <v>14.554348566333715</v>
      </c>
      <c r="G43" s="57">
        <f>INDEX('1-②28年女'!$A$7:$L$281,MATCH('65歳女（推移）'!$A43,'1-②28年女'!$A$7:$A$281,0)+2,COLUMN(G43)-2)</f>
        <v>15.046471705362041</v>
      </c>
      <c r="H43" s="58">
        <f t="shared" si="0"/>
        <v>-4.3595257340856008E-2</v>
      </c>
      <c r="I43" s="115"/>
      <c r="J43" s="56">
        <v>11.154653429872184</v>
      </c>
      <c r="K43" s="57">
        <v>10.907616479289738</v>
      </c>
      <c r="L43" s="57">
        <v>11.40169038045463</v>
      </c>
      <c r="M43" s="56">
        <f>INDEX('1-②28年女'!$A$7:$L$281,MATCH('65歳女（推移）'!$A43,'1-②28年女'!$A$7:$A$281,0)+2,COLUMN(M43)-7)</f>
        <v>11.513567405110186</v>
      </c>
      <c r="N43" s="57">
        <f>INDEX('1-②28年女'!$A$7:$L$281,MATCH('65歳女（推移）'!$A43,'1-②28年女'!$A$7:$A$281,0)+2,COLUMN(N43)-7)</f>
        <v>11.277789284179894</v>
      </c>
      <c r="O43" s="57">
        <f>INDEX('1-②28年女'!$A$7:$L$281,MATCH('65歳女（推移）'!$A43,'1-②28年女'!$A$7:$A$281,0)+2,COLUMN(O43)-7)</f>
        <v>11.749345526040477</v>
      </c>
      <c r="P43" s="58">
        <f t="shared" si="1"/>
        <v>0.35891397523800173</v>
      </c>
      <c r="Q43" s="115"/>
      <c r="R43" s="56">
        <v>3.6893519633165495</v>
      </c>
      <c r="S43" s="57">
        <v>3.4896935787571444</v>
      </c>
      <c r="T43" s="57">
        <v>3.8890103478759546</v>
      </c>
      <c r="U43" s="56">
        <f>INDEX('1-②28年女'!$A$7:$L$281,MATCH('65歳女（推移）'!$A43,'1-②28年女'!$A$7:$A$281,0)+2,COLUMN(U43)-11)</f>
        <v>3.2868427307376908</v>
      </c>
      <c r="V43" s="57">
        <f>INDEX('1-②28年女'!$A$7:$L$281,MATCH('65歳女（推移）'!$A43,'1-②28年女'!$A$7:$A$281,0)+2,COLUMN(V43)-11)</f>
        <v>3.1073650048935018</v>
      </c>
      <c r="W43" s="57">
        <f>INDEX('1-②28年女'!$A$7:$L$281,MATCH('65歳女（推移）'!$A43,'1-②28年女'!$A$7:$A$281,0)+2,COLUMN(W43)-11)</f>
        <v>3.4663204565818799</v>
      </c>
      <c r="X43" s="60">
        <f t="shared" si="2"/>
        <v>-0.40250923257885862</v>
      </c>
      <c r="Y43" s="98"/>
    </row>
    <row r="44" spans="1:25" ht="18.75" customHeight="1" x14ac:dyDescent="0.4">
      <c r="A44" s="55" t="s">
        <v>109</v>
      </c>
      <c r="B44" s="56">
        <v>14.439415478197478</v>
      </c>
      <c r="C44" s="57">
        <v>13.885519536716771</v>
      </c>
      <c r="D44" s="57">
        <v>14.993311419678186</v>
      </c>
      <c r="E44" s="56">
        <f>INDEX('1-②28年女'!$A$7:$L$281,MATCH('65歳女（推移）'!$A44,'1-②28年女'!$A$7:$A$281,0)+2,COLUMN(E44)-2)</f>
        <v>14.945962518005921</v>
      </c>
      <c r="F44" s="57">
        <f>INDEX('1-②28年女'!$A$7:$L$281,MATCH('65歳女（推移）'!$A44,'1-②28年女'!$A$7:$A$281,0)+2,COLUMN(F44)-2)</f>
        <v>14.521963939290551</v>
      </c>
      <c r="G44" s="57">
        <f>INDEX('1-②28年女'!$A$7:$L$281,MATCH('65歳女（推移）'!$A44,'1-②28年女'!$A$7:$A$281,0)+2,COLUMN(G44)-2)</f>
        <v>15.369961096721291</v>
      </c>
      <c r="H44" s="58">
        <f t="shared" si="0"/>
        <v>0.50654703980844218</v>
      </c>
      <c r="I44" s="115"/>
      <c r="J44" s="56">
        <v>11.646128498446009</v>
      </c>
      <c r="K44" s="57">
        <v>11.117111927247519</v>
      </c>
      <c r="L44" s="57">
        <v>12.175145069644499</v>
      </c>
      <c r="M44" s="56">
        <f>INDEX('1-②28年女'!$A$7:$L$281,MATCH('65歳女（推移）'!$A44,'1-②28年女'!$A$7:$A$281,0)+2,COLUMN(M44)-7)</f>
        <v>12.12051665534479</v>
      </c>
      <c r="N44" s="57">
        <f>INDEX('1-②28年女'!$A$7:$L$281,MATCH('65歳女（推移）'!$A44,'1-②28年女'!$A$7:$A$281,0)+2,COLUMN(N44)-7)</f>
        <v>11.675757943803013</v>
      </c>
      <c r="O44" s="57">
        <f>INDEX('1-②28年女'!$A$7:$L$281,MATCH('65歳女（推移）'!$A44,'1-②28年女'!$A$7:$A$281,0)+2,COLUMN(O44)-7)</f>
        <v>12.565275366886567</v>
      </c>
      <c r="P44" s="58">
        <f t="shared" si="1"/>
        <v>0.47438815689878133</v>
      </c>
      <c r="Q44" s="115"/>
      <c r="R44" s="56">
        <v>2.7932869797514699</v>
      </c>
      <c r="S44" s="57">
        <v>2.4163914186356603</v>
      </c>
      <c r="T44" s="57">
        <v>3.1701825408672795</v>
      </c>
      <c r="U44" s="56">
        <f>INDEX('1-②28年女'!$A$7:$L$281,MATCH('65歳女（推移）'!$A44,'1-②28年女'!$A$7:$A$281,0)+2,COLUMN(U44)-11)</f>
        <v>2.8254458626611294</v>
      </c>
      <c r="V44" s="57">
        <f>INDEX('1-②28年女'!$A$7:$L$281,MATCH('65歳女（推移）'!$A44,'1-②28年女'!$A$7:$A$281,0)+2,COLUMN(V44)-11)</f>
        <v>2.4879572751008761</v>
      </c>
      <c r="W44" s="57">
        <f>INDEX('1-②28年女'!$A$7:$L$281,MATCH('65歳女（推移）'!$A44,'1-②28年女'!$A$7:$A$281,0)+2,COLUMN(W44)-11)</f>
        <v>3.1629344502213828</v>
      </c>
      <c r="X44" s="60">
        <f t="shared" si="2"/>
        <v>3.2158882909659514E-2</v>
      </c>
      <c r="Y44" s="98"/>
    </row>
    <row r="45" spans="1:25" ht="18.75" customHeight="1" x14ac:dyDescent="0.4">
      <c r="A45" s="55" t="s">
        <v>110</v>
      </c>
      <c r="B45" s="56">
        <v>15.28448475134315</v>
      </c>
      <c r="C45" s="57">
        <v>14.798828268683206</v>
      </c>
      <c r="D45" s="57">
        <v>15.770141234003095</v>
      </c>
      <c r="E45" s="56">
        <f>INDEX('1-②28年女'!$A$7:$L$281,MATCH('65歳女（推移）'!$A45,'1-②28年女'!$A$7:$A$281,0)+2,COLUMN(E45)-2)</f>
        <v>15.094889877820536</v>
      </c>
      <c r="F45" s="57">
        <f>INDEX('1-②28年女'!$A$7:$L$281,MATCH('65歳女（推移）'!$A45,'1-②28年女'!$A$7:$A$281,0)+2,COLUMN(F45)-2)</f>
        <v>14.698847736739864</v>
      </c>
      <c r="G45" s="57">
        <f>INDEX('1-②28年女'!$A$7:$L$281,MATCH('65歳女（推移）'!$A45,'1-②28年女'!$A$7:$A$281,0)+2,COLUMN(G45)-2)</f>
        <v>15.490932018901209</v>
      </c>
      <c r="H45" s="58">
        <f t="shared" si="0"/>
        <v>-0.18959487352261384</v>
      </c>
      <c r="I45" s="115"/>
      <c r="J45" s="56">
        <v>12.482648647153709</v>
      </c>
      <c r="K45" s="57">
        <v>12.004616343817565</v>
      </c>
      <c r="L45" s="57">
        <v>12.960680950489854</v>
      </c>
      <c r="M45" s="56">
        <f>INDEX('1-②28年女'!$A$7:$L$281,MATCH('65歳女（推移）'!$A45,'1-②28年女'!$A$7:$A$281,0)+2,COLUMN(M45)-7)</f>
        <v>12.277510473802536</v>
      </c>
      <c r="N45" s="57">
        <f>INDEX('1-②28年女'!$A$7:$L$281,MATCH('65歳女（推移）'!$A45,'1-②28年女'!$A$7:$A$281,0)+2,COLUMN(N45)-7)</f>
        <v>11.878006066349798</v>
      </c>
      <c r="O45" s="57">
        <f>INDEX('1-②28年女'!$A$7:$L$281,MATCH('65歳女（推移）'!$A45,'1-②28年女'!$A$7:$A$281,0)+2,COLUMN(O45)-7)</f>
        <v>12.677014881255275</v>
      </c>
      <c r="P45" s="58">
        <f t="shared" si="1"/>
        <v>-0.20513817335117324</v>
      </c>
      <c r="Q45" s="115"/>
      <c r="R45" s="56">
        <v>2.8018361041894395</v>
      </c>
      <c r="S45" s="57">
        <v>2.4755238688054644</v>
      </c>
      <c r="T45" s="57">
        <v>3.1281483395734146</v>
      </c>
      <c r="U45" s="56">
        <f>INDEX('1-②28年女'!$A$7:$L$281,MATCH('65歳女（推移）'!$A45,'1-②28年女'!$A$7:$A$281,0)+2,COLUMN(U45)-11)</f>
        <v>2.8173794040179967</v>
      </c>
      <c r="V45" s="57">
        <f>INDEX('1-②28年女'!$A$7:$L$281,MATCH('65歳女（推移）'!$A45,'1-②28年女'!$A$7:$A$281,0)+2,COLUMN(V45)-11)</f>
        <v>2.5229083308012825</v>
      </c>
      <c r="W45" s="57">
        <f>INDEX('1-②28年女'!$A$7:$L$281,MATCH('65歳女（推移）'!$A45,'1-②28年女'!$A$7:$A$281,0)+2,COLUMN(W45)-11)</f>
        <v>3.1118504772347109</v>
      </c>
      <c r="X45" s="60">
        <f t="shared" si="2"/>
        <v>1.5543299828557178E-2</v>
      </c>
      <c r="Y45" s="98"/>
    </row>
    <row r="46" spans="1:25" ht="18.75" customHeight="1" x14ac:dyDescent="0.4">
      <c r="A46" s="55" t="s">
        <v>111</v>
      </c>
      <c r="B46" s="56">
        <v>14.436579166528277</v>
      </c>
      <c r="C46" s="57">
        <v>13.77704293026931</v>
      </c>
      <c r="D46" s="57">
        <v>15.096115402787245</v>
      </c>
      <c r="E46" s="56">
        <f>INDEX('1-②28年女'!$A$7:$L$281,MATCH('65歳女（推移）'!$A46,'1-②28年女'!$A$7:$A$281,0)+2,COLUMN(E46)-2)</f>
        <v>14.875395138258868</v>
      </c>
      <c r="F46" s="57">
        <f>INDEX('1-②28年女'!$A$7:$L$281,MATCH('65歳女（推移）'!$A46,'1-②28年女'!$A$7:$A$281,0)+2,COLUMN(F46)-2)</f>
        <v>14.19265858733284</v>
      </c>
      <c r="G46" s="57">
        <f>INDEX('1-②28年女'!$A$7:$L$281,MATCH('65歳女（推移）'!$A46,'1-②28年女'!$A$7:$A$281,0)+2,COLUMN(G46)-2)</f>
        <v>15.558131689184897</v>
      </c>
      <c r="H46" s="58">
        <f t="shared" si="0"/>
        <v>0.43881597173059106</v>
      </c>
      <c r="I46" s="115"/>
      <c r="J46" s="56">
        <v>11.881936602807214</v>
      </c>
      <c r="K46" s="57">
        <v>11.196543694092727</v>
      </c>
      <c r="L46" s="57">
        <v>12.567329511521701</v>
      </c>
      <c r="M46" s="56">
        <f>INDEX('1-②28年女'!$A$7:$L$281,MATCH('65歳女（推移）'!$A46,'1-②28年女'!$A$7:$A$281,0)+2,COLUMN(M46)-7)</f>
        <v>11.980989907026268</v>
      </c>
      <c r="N46" s="57">
        <f>INDEX('1-②28年女'!$A$7:$L$281,MATCH('65歳女（推移）'!$A46,'1-②28年女'!$A$7:$A$281,0)+2,COLUMN(N46)-7)</f>
        <v>11.302936797788647</v>
      </c>
      <c r="O46" s="57">
        <f>INDEX('1-②28年女'!$A$7:$L$281,MATCH('65歳女（推移）'!$A46,'1-②28年女'!$A$7:$A$281,0)+2,COLUMN(O46)-7)</f>
        <v>12.65904301626389</v>
      </c>
      <c r="P46" s="58">
        <f t="shared" si="1"/>
        <v>9.9053304219054894E-2</v>
      </c>
      <c r="Q46" s="115"/>
      <c r="R46" s="56">
        <v>2.5546425637210648</v>
      </c>
      <c r="S46" s="57">
        <v>2.0690113728132169</v>
      </c>
      <c r="T46" s="57">
        <v>3.0402737546289127</v>
      </c>
      <c r="U46" s="56">
        <f>INDEX('1-②28年女'!$A$7:$L$281,MATCH('65歳女（推移）'!$A46,'1-②28年女'!$A$7:$A$281,0)+2,COLUMN(U46)-11)</f>
        <v>2.8944052312326001</v>
      </c>
      <c r="V46" s="57">
        <f>INDEX('1-②28年女'!$A$7:$L$281,MATCH('65歳女（推移）'!$A46,'1-②28年女'!$A$7:$A$281,0)+2,COLUMN(V46)-11)</f>
        <v>2.4125698270037201</v>
      </c>
      <c r="W46" s="57">
        <f>INDEX('1-②28年女'!$A$7:$L$281,MATCH('65歳女（推移）'!$A46,'1-②28年女'!$A$7:$A$281,0)+2,COLUMN(W46)-11)</f>
        <v>3.37624063546148</v>
      </c>
      <c r="X46" s="60">
        <f t="shared" si="2"/>
        <v>0.33976266751153528</v>
      </c>
      <c r="Y46" s="98"/>
    </row>
    <row r="47" spans="1:25" ht="18.75" customHeight="1" x14ac:dyDescent="0.4">
      <c r="A47" s="55" t="s">
        <v>112</v>
      </c>
      <c r="B47" s="56">
        <v>14.642439256085746</v>
      </c>
      <c r="C47" s="57">
        <v>14.255156024299003</v>
      </c>
      <c r="D47" s="57">
        <v>15.029722487872489</v>
      </c>
      <c r="E47" s="56">
        <f>INDEX('1-②28年女'!$A$7:$L$281,MATCH('65歳女（推移）'!$A47,'1-②28年女'!$A$7:$A$281,0)+2,COLUMN(E47)-2)</f>
        <v>15.442669717649022</v>
      </c>
      <c r="F47" s="57">
        <f>INDEX('1-②28年女'!$A$7:$L$281,MATCH('65歳女（推移）'!$A47,'1-②28年女'!$A$7:$A$281,0)+2,COLUMN(F47)-2)</f>
        <v>15.025444804938937</v>
      </c>
      <c r="G47" s="57">
        <f>INDEX('1-②28年女'!$A$7:$L$281,MATCH('65歳女（推移）'!$A47,'1-②28年女'!$A$7:$A$281,0)+2,COLUMN(G47)-2)</f>
        <v>15.859894630359106</v>
      </c>
      <c r="H47" s="58">
        <f t="shared" si="0"/>
        <v>0.8002304615632756</v>
      </c>
      <c r="I47" s="115"/>
      <c r="J47" s="56">
        <v>12.454542471830102</v>
      </c>
      <c r="K47" s="57">
        <v>12.065807579986716</v>
      </c>
      <c r="L47" s="57">
        <v>12.843277363673488</v>
      </c>
      <c r="M47" s="56">
        <f>INDEX('1-②28年女'!$A$7:$L$281,MATCH('65歳女（推移）'!$A47,'1-②28年女'!$A$7:$A$281,0)+2,COLUMN(M47)-7)</f>
        <v>12.829850816899933</v>
      </c>
      <c r="N47" s="57">
        <f>INDEX('1-②28年女'!$A$7:$L$281,MATCH('65歳女（推移）'!$A47,'1-②28年女'!$A$7:$A$281,0)+2,COLUMN(N47)-7)</f>
        <v>12.418863058375262</v>
      </c>
      <c r="O47" s="57">
        <f>INDEX('1-②28年女'!$A$7:$L$281,MATCH('65歳女（推移）'!$A47,'1-②28年女'!$A$7:$A$281,0)+2,COLUMN(O47)-7)</f>
        <v>13.240838575424604</v>
      </c>
      <c r="P47" s="58">
        <f t="shared" si="1"/>
        <v>0.37530834506983091</v>
      </c>
      <c r="Q47" s="115"/>
      <c r="R47" s="56">
        <v>2.1878967842556434</v>
      </c>
      <c r="S47" s="57">
        <v>1.9335615221082703</v>
      </c>
      <c r="T47" s="57">
        <v>2.4422320464030163</v>
      </c>
      <c r="U47" s="56">
        <f>INDEX('1-②28年女'!$A$7:$L$281,MATCH('65歳女（推移）'!$A47,'1-②28年女'!$A$7:$A$281,0)+2,COLUMN(U47)-11)</f>
        <v>2.6128189007490881</v>
      </c>
      <c r="V47" s="57">
        <f>INDEX('1-②28年女'!$A$7:$L$281,MATCH('65歳女（推移）'!$A47,'1-②28年女'!$A$7:$A$281,0)+2,COLUMN(V47)-11)</f>
        <v>2.3393219319121599</v>
      </c>
      <c r="W47" s="57">
        <f>INDEX('1-②28年女'!$A$7:$L$281,MATCH('65歳女（推移）'!$A47,'1-②28年女'!$A$7:$A$281,0)+2,COLUMN(W47)-11)</f>
        <v>2.8863158695860163</v>
      </c>
      <c r="X47" s="60">
        <f t="shared" si="2"/>
        <v>0.42492211649344469</v>
      </c>
      <c r="Y47" s="98"/>
    </row>
    <row r="48" spans="1:25" ht="18.75" customHeight="1" x14ac:dyDescent="0.4">
      <c r="A48" s="55" t="s">
        <v>113</v>
      </c>
      <c r="B48" s="56">
        <v>14.242409448147933</v>
      </c>
      <c r="C48" s="57">
        <v>13.805514167155712</v>
      </c>
      <c r="D48" s="57">
        <v>14.679304729140155</v>
      </c>
      <c r="E48" s="56">
        <f>INDEX('1-②28年女'!$A$7:$L$281,MATCH('65歳女（推移）'!$A48,'1-②28年女'!$A$7:$A$281,0)+2,COLUMN(E48)-2)</f>
        <v>15.157807993174529</v>
      </c>
      <c r="F48" s="57">
        <f>INDEX('1-②28年女'!$A$7:$L$281,MATCH('65歳女（推移）'!$A48,'1-②28年女'!$A$7:$A$281,0)+2,COLUMN(F48)-2)</f>
        <v>14.681498671688059</v>
      </c>
      <c r="G48" s="57">
        <f>INDEX('1-②28年女'!$A$7:$L$281,MATCH('65歳女（推移）'!$A48,'1-②28年女'!$A$7:$A$281,0)+2,COLUMN(G48)-2)</f>
        <v>15.634117314660999</v>
      </c>
      <c r="H48" s="58">
        <f t="shared" si="0"/>
        <v>0.91539854502659601</v>
      </c>
      <c r="I48" s="115"/>
      <c r="J48" s="56">
        <v>11.77341228698821</v>
      </c>
      <c r="K48" s="57">
        <v>11.339633227784924</v>
      </c>
      <c r="L48" s="57">
        <v>12.207191346191495</v>
      </c>
      <c r="M48" s="56">
        <f>INDEX('1-②28年女'!$A$7:$L$281,MATCH('65歳女（推移）'!$A48,'1-②28年女'!$A$7:$A$281,0)+2,COLUMN(M48)-7)</f>
        <v>12.165886785163231</v>
      </c>
      <c r="N48" s="57">
        <f>INDEX('1-②28年女'!$A$7:$L$281,MATCH('65歳女（推移）'!$A48,'1-②28年女'!$A$7:$A$281,0)+2,COLUMN(N48)-7)</f>
        <v>11.70564946950353</v>
      </c>
      <c r="O48" s="57">
        <f>INDEX('1-②28年女'!$A$7:$L$281,MATCH('65歳女（推移）'!$A48,'1-②28年女'!$A$7:$A$281,0)+2,COLUMN(O48)-7)</f>
        <v>12.626124100822931</v>
      </c>
      <c r="P48" s="58">
        <f t="shared" si="1"/>
        <v>0.39247449817502122</v>
      </c>
      <c r="Q48" s="115"/>
      <c r="R48" s="56">
        <v>2.4689971611597215</v>
      </c>
      <c r="S48" s="57">
        <v>2.1738045701805326</v>
      </c>
      <c r="T48" s="57">
        <v>2.7641897521389103</v>
      </c>
      <c r="U48" s="56">
        <f>INDEX('1-②28年女'!$A$7:$L$281,MATCH('65歳女（推移）'!$A48,'1-②28年女'!$A$7:$A$281,0)+2,COLUMN(U48)-11)</f>
        <v>2.9919212080112998</v>
      </c>
      <c r="V48" s="57">
        <f>INDEX('1-②28年女'!$A$7:$L$281,MATCH('65歳女（推移）'!$A48,'1-②28年女'!$A$7:$A$281,0)+2,COLUMN(V48)-11)</f>
        <v>2.6680502553133105</v>
      </c>
      <c r="W48" s="57">
        <f>INDEX('1-②28年女'!$A$7:$L$281,MATCH('65歳女（推移）'!$A48,'1-②28年女'!$A$7:$A$281,0)+2,COLUMN(W48)-11)</f>
        <v>3.3157921607092891</v>
      </c>
      <c r="X48" s="60">
        <f t="shared" si="2"/>
        <v>0.52292404685157834</v>
      </c>
      <c r="Y48" s="98"/>
    </row>
    <row r="49" spans="1:25" ht="18.75" customHeight="1" x14ac:dyDescent="0.4">
      <c r="A49" s="55" t="s">
        <v>145</v>
      </c>
      <c r="B49" s="56">
        <v>14.43040145499711</v>
      </c>
      <c r="C49" s="57">
        <v>14.145555515014101</v>
      </c>
      <c r="D49" s="57">
        <v>14.715247394980119</v>
      </c>
      <c r="E49" s="56">
        <f>INDEX('1-②28年女'!$A$7:$L$281,MATCH('65歳女（推移）'!$A49,'1-②28年女'!$A$7:$A$281,0)+2,COLUMN(E49)-2)</f>
        <v>15.26745389666543</v>
      </c>
      <c r="F49" s="57">
        <f>INDEX('1-②28年女'!$A$7:$L$281,MATCH('65歳女（推移）'!$A49,'1-②28年女'!$A$7:$A$281,0)+2,COLUMN(F49)-2)</f>
        <v>14.99569990220505</v>
      </c>
      <c r="G49" s="57">
        <f>INDEX('1-②28年女'!$A$7:$L$281,MATCH('65歳女（推移）'!$A49,'1-②28年女'!$A$7:$A$281,0)+2,COLUMN(G49)-2)</f>
        <v>15.539207891125809</v>
      </c>
      <c r="H49" s="58">
        <f t="shared" si="0"/>
        <v>0.8370524416683196</v>
      </c>
      <c r="I49" s="115"/>
      <c r="J49" s="56">
        <v>10.896491061454249</v>
      </c>
      <c r="K49" s="57">
        <v>10.615089113215753</v>
      </c>
      <c r="L49" s="57">
        <v>11.177893009692745</v>
      </c>
      <c r="M49" s="56">
        <f>INDEX('1-②28年女'!$A$7:$L$281,MATCH('65歳女（推移）'!$A49,'1-②28年女'!$A$7:$A$281,0)+2,COLUMN(M49)-7)</f>
        <v>11.876080666203947</v>
      </c>
      <c r="N49" s="57">
        <f>INDEX('1-②28年女'!$A$7:$L$281,MATCH('65歳女（推移）'!$A49,'1-②28年女'!$A$7:$A$281,0)+2,COLUMN(N49)-7)</f>
        <v>11.605344391302053</v>
      </c>
      <c r="O49" s="57">
        <f>INDEX('1-②28年女'!$A$7:$L$281,MATCH('65歳女（推移）'!$A49,'1-②28年女'!$A$7:$A$281,0)+2,COLUMN(O49)-7)</f>
        <v>12.146816941105842</v>
      </c>
      <c r="P49" s="58">
        <f t="shared" si="1"/>
        <v>0.97958960474969814</v>
      </c>
      <c r="Q49" s="115"/>
      <c r="R49" s="56">
        <v>3.5339103935428602</v>
      </c>
      <c r="S49" s="57">
        <v>3.3081278065907416</v>
      </c>
      <c r="T49" s="57">
        <v>3.7596929804949788</v>
      </c>
      <c r="U49" s="56">
        <f>INDEX('1-②28年女'!$A$7:$L$281,MATCH('65歳女（推移）'!$A49,'1-②28年女'!$A$7:$A$281,0)+2,COLUMN(U49)-11)</f>
        <v>3.3913732304614825</v>
      </c>
      <c r="V49" s="57">
        <f>INDEX('1-②28年女'!$A$7:$L$281,MATCH('65歳女（推移）'!$A49,'1-②28年女'!$A$7:$A$281,0)+2,COLUMN(V49)-11)</f>
        <v>3.1776308965195135</v>
      </c>
      <c r="W49" s="57">
        <f>INDEX('1-②28年女'!$A$7:$L$281,MATCH('65歳女（推移）'!$A49,'1-②28年女'!$A$7:$A$281,0)+2,COLUMN(W49)-11)</f>
        <v>3.6051155644034516</v>
      </c>
      <c r="X49" s="60">
        <f t="shared" si="2"/>
        <v>-0.14253716308137765</v>
      </c>
      <c r="Y49" s="98"/>
    </row>
    <row r="50" spans="1:25" ht="18.75" customHeight="1" x14ac:dyDescent="0.4">
      <c r="A50" s="55" t="s">
        <v>114</v>
      </c>
      <c r="B50" s="56">
        <v>14.617926784889715</v>
      </c>
      <c r="C50" s="57">
        <v>14.179713833799406</v>
      </c>
      <c r="D50" s="57">
        <v>15.056139735980024</v>
      </c>
      <c r="E50" s="56">
        <f>INDEX('1-②28年女'!$A$7:$L$281,MATCH('65歳女（推移）'!$A50,'1-②28年女'!$A$7:$A$281,0)+2,COLUMN(E50)-2)</f>
        <v>14.43437075535812</v>
      </c>
      <c r="F50" s="57">
        <f>INDEX('1-②28年女'!$A$7:$L$281,MATCH('65歳女（推移）'!$A50,'1-②28年女'!$A$7:$A$281,0)+2,COLUMN(F50)-2)</f>
        <v>14.025246912274229</v>
      </c>
      <c r="G50" s="57">
        <f>INDEX('1-②28年女'!$A$7:$L$281,MATCH('65歳女（推移）'!$A50,'1-②28年女'!$A$7:$A$281,0)+2,COLUMN(G50)-2)</f>
        <v>14.843494598442012</v>
      </c>
      <c r="H50" s="58">
        <f t="shared" si="0"/>
        <v>-0.18355602953159433</v>
      </c>
      <c r="I50" s="115"/>
      <c r="J50" s="56">
        <v>11.116249664883879</v>
      </c>
      <c r="K50" s="57">
        <v>10.700375612574907</v>
      </c>
      <c r="L50" s="57">
        <v>11.532123717192851</v>
      </c>
      <c r="M50" s="56">
        <f>INDEX('1-②28年女'!$A$7:$L$281,MATCH('65歳女（推移）'!$A50,'1-②28年女'!$A$7:$A$281,0)+2,COLUMN(M50)-7)</f>
        <v>11.20255609231573</v>
      </c>
      <c r="N50" s="57">
        <f>INDEX('1-②28年女'!$A$7:$L$281,MATCH('65歳女（推移）'!$A50,'1-②28年女'!$A$7:$A$281,0)+2,COLUMN(N50)-7)</f>
        <v>10.820587230391018</v>
      </c>
      <c r="O50" s="57">
        <f>INDEX('1-②28年女'!$A$7:$L$281,MATCH('65歳女（推移）'!$A50,'1-②28年女'!$A$7:$A$281,0)+2,COLUMN(O50)-7)</f>
        <v>11.584524954240441</v>
      </c>
      <c r="P50" s="58">
        <f t="shared" si="1"/>
        <v>8.6306427431850352E-2</v>
      </c>
      <c r="Q50" s="115"/>
      <c r="R50" s="56">
        <v>3.5016771200058363</v>
      </c>
      <c r="S50" s="57">
        <v>3.1814468089343597</v>
      </c>
      <c r="T50" s="57">
        <v>3.8219074310773129</v>
      </c>
      <c r="U50" s="56">
        <f>INDEX('1-②28年女'!$A$7:$L$281,MATCH('65歳女（推移）'!$A50,'1-②28年女'!$A$7:$A$281,0)+2,COLUMN(U50)-11)</f>
        <v>3.2318146630423912</v>
      </c>
      <c r="V50" s="57">
        <f>INDEX('1-②28年女'!$A$7:$L$281,MATCH('65歳女（推移）'!$A50,'1-②28年女'!$A$7:$A$281,0)+2,COLUMN(V50)-11)</f>
        <v>2.9464886073665948</v>
      </c>
      <c r="W50" s="57">
        <f>INDEX('1-②28年女'!$A$7:$L$281,MATCH('65歳女（推移）'!$A50,'1-②28年女'!$A$7:$A$281,0)+2,COLUMN(W50)-11)</f>
        <v>3.5171407187181876</v>
      </c>
      <c r="X50" s="60">
        <f t="shared" si="2"/>
        <v>-0.26986245696344513</v>
      </c>
      <c r="Y50" s="98"/>
    </row>
    <row r="51" spans="1:25" ht="18.75" customHeight="1" x14ac:dyDescent="0.4">
      <c r="A51" s="55" t="s">
        <v>115</v>
      </c>
      <c r="B51" s="56">
        <v>13.992064744141329</v>
      </c>
      <c r="C51" s="57">
        <v>13.423686567686387</v>
      </c>
      <c r="D51" s="57">
        <v>14.560442920596271</v>
      </c>
      <c r="E51" s="56">
        <f>INDEX('1-②28年女'!$A$7:$L$281,MATCH('65歳女（推移）'!$A51,'1-②28年女'!$A$7:$A$281,0)+2,COLUMN(E51)-2)</f>
        <v>15.121991490989544</v>
      </c>
      <c r="F51" s="57">
        <f>INDEX('1-②28年女'!$A$7:$L$281,MATCH('65歳女（推移）'!$A51,'1-②28年女'!$A$7:$A$281,0)+2,COLUMN(F51)-2)</f>
        <v>14.456354544496797</v>
      </c>
      <c r="G51" s="57">
        <f>INDEX('1-②28年女'!$A$7:$L$281,MATCH('65歳女（推移）'!$A51,'1-②28年女'!$A$7:$A$281,0)+2,COLUMN(G51)-2)</f>
        <v>15.78762843748229</v>
      </c>
      <c r="H51" s="58">
        <f t="shared" si="0"/>
        <v>1.1299267468482146</v>
      </c>
      <c r="I51" s="115"/>
      <c r="J51" s="56">
        <v>11.230346793393402</v>
      </c>
      <c r="K51" s="57">
        <v>10.650029806386025</v>
      </c>
      <c r="L51" s="57">
        <v>11.810663780400779</v>
      </c>
      <c r="M51" s="56">
        <f>INDEX('1-②28年女'!$A$7:$L$281,MATCH('65歳女（推移）'!$A51,'1-②28年女'!$A$7:$A$281,0)+2,COLUMN(M51)-7)</f>
        <v>12.083226548498846</v>
      </c>
      <c r="N51" s="57">
        <f>INDEX('1-②28年女'!$A$7:$L$281,MATCH('65歳女（推移）'!$A51,'1-②28年女'!$A$7:$A$281,0)+2,COLUMN(N51)-7)</f>
        <v>11.455485196895911</v>
      </c>
      <c r="O51" s="57">
        <f>INDEX('1-②28年女'!$A$7:$L$281,MATCH('65歳女（推移）'!$A51,'1-②28年女'!$A$7:$A$281,0)+2,COLUMN(O51)-7)</f>
        <v>12.710967900101782</v>
      </c>
      <c r="P51" s="58">
        <f t="shared" si="1"/>
        <v>0.85287975510544456</v>
      </c>
      <c r="Q51" s="115"/>
      <c r="R51" s="56">
        <v>2.7617179507479261</v>
      </c>
      <c r="S51" s="57">
        <v>2.3367251798933677</v>
      </c>
      <c r="T51" s="57">
        <v>3.1867107216024846</v>
      </c>
      <c r="U51" s="56">
        <f>INDEX('1-②28年女'!$A$7:$L$281,MATCH('65歳女（推移）'!$A51,'1-②28年女'!$A$7:$A$281,0)+2,COLUMN(U51)-11)</f>
        <v>3.038764942490698</v>
      </c>
      <c r="V51" s="57">
        <f>INDEX('1-②28年女'!$A$7:$L$281,MATCH('65歳女（推移）'!$A51,'1-②28年女'!$A$7:$A$281,0)+2,COLUMN(V51)-11)</f>
        <v>2.5962196758466165</v>
      </c>
      <c r="W51" s="57">
        <f>INDEX('1-②28年女'!$A$7:$L$281,MATCH('65歳女（推移）'!$A51,'1-②28年女'!$A$7:$A$281,0)+2,COLUMN(W51)-11)</f>
        <v>3.4813102091347794</v>
      </c>
      <c r="X51" s="60">
        <f t="shared" si="2"/>
        <v>0.27704699174277181</v>
      </c>
      <c r="Y51" s="98"/>
    </row>
    <row r="52" spans="1:25" ht="18.75" customHeight="1" x14ac:dyDescent="0.4">
      <c r="A52" s="55" t="s">
        <v>116</v>
      </c>
      <c r="B52" s="56">
        <v>14.416067129335168</v>
      </c>
      <c r="C52" s="57">
        <v>14.098390147202208</v>
      </c>
      <c r="D52" s="57">
        <v>14.733744111468129</v>
      </c>
      <c r="E52" s="56">
        <f>INDEX('1-②28年女'!$A$7:$L$281,MATCH('65歳女（推移）'!$A52,'1-②28年女'!$A$7:$A$281,0)+2,COLUMN(E52)-2)</f>
        <v>15.355709449958717</v>
      </c>
      <c r="F52" s="57">
        <f>INDEX('1-②28年女'!$A$7:$L$281,MATCH('65歳女（推移）'!$A52,'1-②28年女'!$A$7:$A$281,0)+2,COLUMN(F52)-2)</f>
        <v>14.993987510615998</v>
      </c>
      <c r="G52" s="57">
        <f>INDEX('1-②28年女'!$A$7:$L$281,MATCH('65歳女（推移）'!$A52,'1-②28年女'!$A$7:$A$281,0)+2,COLUMN(G52)-2)</f>
        <v>15.717431389301435</v>
      </c>
      <c r="H52" s="58">
        <f t="shared" si="0"/>
        <v>0.93964232062354824</v>
      </c>
      <c r="I52" s="115"/>
      <c r="J52" s="56">
        <v>11.545970049878791</v>
      </c>
      <c r="K52" s="57">
        <v>11.223840704714418</v>
      </c>
      <c r="L52" s="57">
        <v>11.868099395043165</v>
      </c>
      <c r="M52" s="56">
        <f>INDEX('1-②28年女'!$A$7:$L$281,MATCH('65歳女（推移）'!$A52,'1-②28年女'!$A$7:$A$281,0)+2,COLUMN(M52)-7)</f>
        <v>12.34158542133148</v>
      </c>
      <c r="N52" s="57">
        <f>INDEX('1-②28年女'!$A$7:$L$281,MATCH('65歳女（推移）'!$A52,'1-②28年女'!$A$7:$A$281,0)+2,COLUMN(N52)-7)</f>
        <v>11.992332197960842</v>
      </c>
      <c r="O52" s="57">
        <f>INDEX('1-②28年女'!$A$7:$L$281,MATCH('65歳女（推移）'!$A52,'1-②28年女'!$A$7:$A$281,0)+2,COLUMN(O52)-7)</f>
        <v>12.690838644702119</v>
      </c>
      <c r="P52" s="58">
        <f t="shared" si="1"/>
        <v>0.79561537145268879</v>
      </c>
      <c r="Q52" s="115"/>
      <c r="R52" s="56">
        <v>2.8700970794563765</v>
      </c>
      <c r="S52" s="57">
        <v>2.6300026683941793</v>
      </c>
      <c r="T52" s="57">
        <v>3.1101914905185737</v>
      </c>
      <c r="U52" s="56">
        <f>INDEX('1-②28年女'!$A$7:$L$281,MATCH('65歳女（推移）'!$A52,'1-②28年女'!$A$7:$A$281,0)+2,COLUMN(U52)-11)</f>
        <v>3.0141240286272373</v>
      </c>
      <c r="V52" s="57">
        <f>INDEX('1-②28年女'!$A$7:$L$281,MATCH('65歳女（推移）'!$A52,'1-②28年女'!$A$7:$A$281,0)+2,COLUMN(V52)-11)</f>
        <v>2.7682477683989042</v>
      </c>
      <c r="W52" s="57">
        <f>INDEX('1-②28年女'!$A$7:$L$281,MATCH('65歳女（推移）'!$A52,'1-②28年女'!$A$7:$A$281,0)+2,COLUMN(W52)-11)</f>
        <v>3.2600002888555704</v>
      </c>
      <c r="X52" s="60">
        <f t="shared" si="2"/>
        <v>0.14402694917086079</v>
      </c>
      <c r="Y52" s="98"/>
    </row>
    <row r="53" spans="1:25" ht="18.75" customHeight="1" x14ac:dyDescent="0.4">
      <c r="A53" s="55" t="s">
        <v>117</v>
      </c>
      <c r="B53" s="56">
        <v>14.278952740589297</v>
      </c>
      <c r="C53" s="57">
        <v>13.787589105579652</v>
      </c>
      <c r="D53" s="57">
        <v>14.770316375598942</v>
      </c>
      <c r="E53" s="56">
        <f>INDEX('1-②28年女'!$A$7:$L$281,MATCH('65歳女（推移）'!$A53,'1-②28年女'!$A$7:$A$281,0)+2,COLUMN(E53)-2)</f>
        <v>14.616684306119518</v>
      </c>
      <c r="F53" s="57">
        <f>INDEX('1-②28年女'!$A$7:$L$281,MATCH('65歳女（推移）'!$A53,'1-②28年女'!$A$7:$A$281,0)+2,COLUMN(F53)-2)</f>
        <v>14.156570767293864</v>
      </c>
      <c r="G53" s="57">
        <f>INDEX('1-②28年女'!$A$7:$L$281,MATCH('65歳女（推移）'!$A53,'1-②28年女'!$A$7:$A$281,0)+2,COLUMN(G53)-2)</f>
        <v>15.076797844945172</v>
      </c>
      <c r="H53" s="58">
        <f t="shared" si="0"/>
        <v>0.33773156553022154</v>
      </c>
      <c r="I53" s="115"/>
      <c r="J53" s="56">
        <v>11.618391293522565</v>
      </c>
      <c r="K53" s="57">
        <v>11.129612313379987</v>
      </c>
      <c r="L53" s="57">
        <v>12.107170273665144</v>
      </c>
      <c r="M53" s="56">
        <f>INDEX('1-②28年女'!$A$7:$L$281,MATCH('65歳女（推移）'!$A53,'1-②28年女'!$A$7:$A$281,0)+2,COLUMN(M53)-7)</f>
        <v>11.87153650877352</v>
      </c>
      <c r="N53" s="57">
        <f>INDEX('1-②28年女'!$A$7:$L$281,MATCH('65歳女（推移）'!$A53,'1-②28年女'!$A$7:$A$281,0)+2,COLUMN(N53)-7)</f>
        <v>11.416801751806151</v>
      </c>
      <c r="O53" s="57">
        <f>INDEX('1-②28年女'!$A$7:$L$281,MATCH('65歳女（推移）'!$A53,'1-②28年女'!$A$7:$A$281,0)+2,COLUMN(O53)-7)</f>
        <v>12.326271265740889</v>
      </c>
      <c r="P53" s="58">
        <f t="shared" si="1"/>
        <v>0.25314521525095479</v>
      </c>
      <c r="Q53" s="115"/>
      <c r="R53" s="56">
        <v>2.6605614470667294</v>
      </c>
      <c r="S53" s="57">
        <v>2.3138008615031307</v>
      </c>
      <c r="T53" s="57">
        <v>3.007322032630328</v>
      </c>
      <c r="U53" s="56">
        <f>INDEX('1-②28年女'!$A$7:$L$281,MATCH('65歳女（推移）'!$A53,'1-②28年女'!$A$7:$A$281,0)+2,COLUMN(U53)-11)</f>
        <v>2.7451477973459988</v>
      </c>
      <c r="V53" s="57">
        <f>INDEX('1-②28年女'!$A$7:$L$281,MATCH('65歳女（推移）'!$A53,'1-②28年女'!$A$7:$A$281,0)+2,COLUMN(V53)-11)</f>
        <v>2.4188089684679404</v>
      </c>
      <c r="W53" s="57">
        <f>INDEX('1-②28年女'!$A$7:$L$281,MATCH('65歳女（推移）'!$A53,'1-②28年女'!$A$7:$A$281,0)+2,COLUMN(W53)-11)</f>
        <v>3.0714866262240572</v>
      </c>
      <c r="X53" s="60">
        <f t="shared" si="2"/>
        <v>8.4586350279269418E-2</v>
      </c>
      <c r="Y53" s="98"/>
    </row>
    <row r="54" spans="1:25" ht="18.75" customHeight="1" x14ac:dyDescent="0.4">
      <c r="A54" s="55" t="s">
        <v>118</v>
      </c>
      <c r="B54" s="56">
        <v>15.702825463945709</v>
      </c>
      <c r="C54" s="57">
        <v>15.024688026953342</v>
      </c>
      <c r="D54" s="57">
        <v>16.380962900938076</v>
      </c>
      <c r="E54" s="56">
        <f>INDEX('1-②28年女'!$A$7:$L$281,MATCH('65歳女（推移）'!$A54,'1-②28年女'!$A$7:$A$281,0)+2,COLUMN(E54)-2)</f>
        <v>16.149998722302954</v>
      </c>
      <c r="F54" s="57">
        <f>INDEX('1-②28年女'!$A$7:$L$281,MATCH('65歳女（推移）'!$A54,'1-②28年女'!$A$7:$A$281,0)+2,COLUMN(F54)-2)</f>
        <v>15.474601255781439</v>
      </c>
      <c r="G54" s="57">
        <f>INDEX('1-②28年女'!$A$7:$L$281,MATCH('65歳女（推移）'!$A54,'1-②28年女'!$A$7:$A$281,0)+2,COLUMN(G54)-2)</f>
        <v>16.82539618882447</v>
      </c>
      <c r="H54" s="58">
        <f t="shared" si="0"/>
        <v>0.44717325835724431</v>
      </c>
      <c r="I54" s="115"/>
      <c r="J54" s="56">
        <v>12.641454531013867</v>
      </c>
      <c r="K54" s="57">
        <v>11.965884800359706</v>
      </c>
      <c r="L54" s="57">
        <v>13.317024261668028</v>
      </c>
      <c r="M54" s="56">
        <f>INDEX('1-②28年女'!$A$7:$L$281,MATCH('65歳女（推移）'!$A54,'1-②28年女'!$A$7:$A$281,0)+2,COLUMN(M54)-7)</f>
        <v>13.013313104881815</v>
      </c>
      <c r="N54" s="57">
        <f>INDEX('1-②28年女'!$A$7:$L$281,MATCH('65歳女（推移）'!$A54,'1-②28年女'!$A$7:$A$281,0)+2,COLUMN(N54)-7)</f>
        <v>12.360809380733384</v>
      </c>
      <c r="O54" s="57">
        <f>INDEX('1-②28年女'!$A$7:$L$281,MATCH('65歳女（推移）'!$A54,'1-②28年女'!$A$7:$A$281,0)+2,COLUMN(O54)-7)</f>
        <v>13.665816829030247</v>
      </c>
      <c r="P54" s="58">
        <f t="shared" si="1"/>
        <v>0.37185857386794829</v>
      </c>
      <c r="Q54" s="115"/>
      <c r="R54" s="56">
        <v>3.0613709329318417</v>
      </c>
      <c r="S54" s="57">
        <v>2.5829523977095854</v>
      </c>
      <c r="T54" s="57">
        <v>3.539789468154098</v>
      </c>
      <c r="U54" s="56">
        <f>INDEX('1-②28年女'!$A$7:$L$281,MATCH('65歳女（推移）'!$A54,'1-②28年女'!$A$7:$A$281,0)+2,COLUMN(U54)-11)</f>
        <v>3.1366856174211377</v>
      </c>
      <c r="V54" s="57">
        <f>INDEX('1-②28年女'!$A$7:$L$281,MATCH('65歳女（推移）'!$A54,'1-②28年女'!$A$7:$A$281,0)+2,COLUMN(V54)-11)</f>
        <v>2.6781859841384592</v>
      </c>
      <c r="W54" s="57">
        <f>INDEX('1-②28年女'!$A$7:$L$281,MATCH('65歳女（推移）'!$A54,'1-②28年女'!$A$7:$A$281,0)+2,COLUMN(W54)-11)</f>
        <v>3.5951852507038162</v>
      </c>
      <c r="X54" s="60">
        <f t="shared" si="2"/>
        <v>7.5314684489296013E-2</v>
      </c>
      <c r="Y54" s="98"/>
    </row>
    <row r="55" spans="1:25" ht="18.75" customHeight="1" x14ac:dyDescent="0.4">
      <c r="A55" s="55" t="s">
        <v>119</v>
      </c>
      <c r="B55" s="56">
        <v>14.585503368811844</v>
      </c>
      <c r="C55" s="57">
        <v>14.10750523551466</v>
      </c>
      <c r="D55" s="57">
        <v>15.063501502109029</v>
      </c>
      <c r="E55" s="56">
        <f>INDEX('1-②28年女'!$A$7:$L$281,MATCH('65歳女（推移）'!$A55,'1-②28年女'!$A$7:$A$281,0)+2,COLUMN(E55)-2)</f>
        <v>15.577940262962812</v>
      </c>
      <c r="F55" s="57">
        <f>INDEX('1-②28年女'!$A$7:$L$281,MATCH('65歳女（推移）'!$A55,'1-②28年女'!$A$7:$A$281,0)+2,COLUMN(F55)-2)</f>
        <v>15.061215441995481</v>
      </c>
      <c r="G55" s="57">
        <f>INDEX('1-②28年女'!$A$7:$L$281,MATCH('65歳女（推移）'!$A55,'1-②28年女'!$A$7:$A$281,0)+2,COLUMN(G55)-2)</f>
        <v>16.094665083930145</v>
      </c>
      <c r="H55" s="58">
        <f t="shared" si="0"/>
        <v>0.99243689415096803</v>
      </c>
      <c r="I55" s="115"/>
      <c r="J55" s="56">
        <v>11.323644420662459</v>
      </c>
      <c r="K55" s="57">
        <v>10.851179710378188</v>
      </c>
      <c r="L55" s="57">
        <v>11.79610913094673</v>
      </c>
      <c r="M55" s="56">
        <f>INDEX('1-②28年女'!$A$7:$L$281,MATCH('65歳女（推移）'!$A55,'1-②28年女'!$A$7:$A$281,0)+2,COLUMN(M55)-7)</f>
        <v>11.724487873834912</v>
      </c>
      <c r="N55" s="57">
        <f>INDEX('1-②28年女'!$A$7:$L$281,MATCH('65歳女（推移）'!$A55,'1-②28年女'!$A$7:$A$281,0)+2,COLUMN(N55)-7)</f>
        <v>11.236857268629317</v>
      </c>
      <c r="O55" s="57">
        <f>INDEX('1-②28年女'!$A$7:$L$281,MATCH('65歳女（推移）'!$A55,'1-②28年女'!$A$7:$A$281,0)+2,COLUMN(O55)-7)</f>
        <v>12.212118479040507</v>
      </c>
      <c r="P55" s="58">
        <f t="shared" si="1"/>
        <v>0.40084345317245251</v>
      </c>
      <c r="Q55" s="115"/>
      <c r="R55" s="56">
        <v>3.261858948149384</v>
      </c>
      <c r="S55" s="57">
        <v>2.8936332582228967</v>
      </c>
      <c r="T55" s="57">
        <v>3.6300846380758713</v>
      </c>
      <c r="U55" s="56">
        <f>INDEX('1-②28年女'!$A$7:$L$281,MATCH('65歳女（推移）'!$A55,'1-②28年女'!$A$7:$A$281,0)+2,COLUMN(U55)-11)</f>
        <v>3.8534523891278978</v>
      </c>
      <c r="V55" s="57">
        <f>INDEX('1-②28年女'!$A$7:$L$281,MATCH('65歳女（推移）'!$A55,'1-②28年女'!$A$7:$A$281,0)+2,COLUMN(V55)-11)</f>
        <v>3.4604949027582323</v>
      </c>
      <c r="W55" s="57">
        <f>INDEX('1-②28年女'!$A$7:$L$281,MATCH('65歳女（推移）'!$A55,'1-②28年女'!$A$7:$A$281,0)+2,COLUMN(W55)-11)</f>
        <v>4.2464098754975632</v>
      </c>
      <c r="X55" s="60">
        <f t="shared" si="2"/>
        <v>0.59159344097851374</v>
      </c>
      <c r="Y55" s="98"/>
    </row>
    <row r="56" spans="1:25" ht="18.75" customHeight="1" x14ac:dyDescent="0.4">
      <c r="A56" s="55" t="s">
        <v>120</v>
      </c>
      <c r="B56" s="56">
        <v>14.352846215088761</v>
      </c>
      <c r="C56" s="57">
        <v>13.86527888686676</v>
      </c>
      <c r="D56" s="57">
        <v>14.840413543310762</v>
      </c>
      <c r="E56" s="56">
        <f>INDEX('1-②28年女'!$A$7:$L$281,MATCH('65歳女（推移）'!$A56,'1-②28年女'!$A$7:$A$281,0)+2,COLUMN(E56)-2)</f>
        <v>14.976682131987209</v>
      </c>
      <c r="F56" s="57">
        <f>INDEX('1-②28年女'!$A$7:$L$281,MATCH('65歳女（推移）'!$A56,'1-②28年女'!$A$7:$A$281,0)+2,COLUMN(F56)-2)</f>
        <v>14.477942159580421</v>
      </c>
      <c r="G56" s="57">
        <f>INDEX('1-②28年女'!$A$7:$L$281,MATCH('65歳女（推移）'!$A56,'1-②28年女'!$A$7:$A$281,0)+2,COLUMN(G56)-2)</f>
        <v>15.475422104393997</v>
      </c>
      <c r="H56" s="58">
        <f t="shared" si="0"/>
        <v>0.62383591689844842</v>
      </c>
      <c r="I56" s="115"/>
      <c r="J56" s="56">
        <v>11.436474817440537</v>
      </c>
      <c r="K56" s="57">
        <v>10.959100865572367</v>
      </c>
      <c r="L56" s="57">
        <v>11.913848769308707</v>
      </c>
      <c r="M56" s="56">
        <f>INDEX('1-②28年女'!$A$7:$L$281,MATCH('65歳女（推移）'!$A56,'1-②28年女'!$A$7:$A$281,0)+2,COLUMN(M56)-7)</f>
        <v>11.516147719794702</v>
      </c>
      <c r="N56" s="57">
        <f>INDEX('1-②28年女'!$A$7:$L$281,MATCH('65歳女（推移）'!$A56,'1-②28年女'!$A$7:$A$281,0)+2,COLUMN(N56)-7)</f>
        <v>11.036122489170591</v>
      </c>
      <c r="O56" s="57">
        <f>INDEX('1-②28年女'!$A$7:$L$281,MATCH('65歳女（推移）'!$A56,'1-②28年女'!$A$7:$A$281,0)+2,COLUMN(O56)-7)</f>
        <v>11.996172950418813</v>
      </c>
      <c r="P56" s="58">
        <f t="shared" si="1"/>
        <v>7.9672902354165132E-2</v>
      </c>
      <c r="Q56" s="115"/>
      <c r="R56" s="56">
        <v>2.9163713976482262</v>
      </c>
      <c r="S56" s="57">
        <v>2.568641901181806</v>
      </c>
      <c r="T56" s="57">
        <v>3.2641008941146463</v>
      </c>
      <c r="U56" s="56">
        <f>INDEX('1-②28年女'!$A$7:$L$281,MATCH('65歳女（推移）'!$A56,'1-②28年女'!$A$7:$A$281,0)+2,COLUMN(U56)-11)</f>
        <v>3.4605344121925072</v>
      </c>
      <c r="V56" s="57">
        <f>INDEX('1-②28年女'!$A$7:$L$281,MATCH('65歳女（推移）'!$A56,'1-②28年女'!$A$7:$A$281,0)+2,COLUMN(V56)-11)</f>
        <v>3.0916874166870669</v>
      </c>
      <c r="W56" s="57">
        <f>INDEX('1-②28年女'!$A$7:$L$281,MATCH('65歳女（推移）'!$A56,'1-②28年女'!$A$7:$A$281,0)+2,COLUMN(W56)-11)</f>
        <v>3.8293814076979475</v>
      </c>
      <c r="X56" s="60">
        <f t="shared" si="2"/>
        <v>0.54416301454428107</v>
      </c>
      <c r="Y56" s="98"/>
    </row>
    <row r="57" spans="1:25" ht="18.75" customHeight="1" x14ac:dyDescent="0.4">
      <c r="A57" s="55" t="s">
        <v>121</v>
      </c>
      <c r="B57" s="56">
        <v>15.629932620138742</v>
      </c>
      <c r="C57" s="57">
        <v>15.001084238310986</v>
      </c>
      <c r="D57" s="57">
        <v>16.258781001966497</v>
      </c>
      <c r="E57" s="56">
        <f>INDEX('1-②28年女'!$A$7:$L$281,MATCH('65歳女（推移）'!$A57,'1-②28年女'!$A$7:$A$281,0)+2,COLUMN(E57)-2)</f>
        <v>15.273791507030593</v>
      </c>
      <c r="F57" s="57">
        <f>INDEX('1-②28年女'!$A$7:$L$281,MATCH('65歳女（推移）'!$A57,'1-②28年女'!$A$7:$A$281,0)+2,COLUMN(F57)-2)</f>
        <v>14.694933081797002</v>
      </c>
      <c r="G57" s="57">
        <f>INDEX('1-②28年女'!$A$7:$L$281,MATCH('65歳女（推移）'!$A57,'1-②28年女'!$A$7:$A$281,0)+2,COLUMN(G57)-2)</f>
        <v>15.852649932264184</v>
      </c>
      <c r="H57" s="58">
        <f t="shared" si="0"/>
        <v>-0.35614111310814955</v>
      </c>
      <c r="I57" s="115"/>
      <c r="J57" s="56">
        <v>12.06497038651279</v>
      </c>
      <c r="K57" s="57">
        <v>11.432404364105233</v>
      </c>
      <c r="L57" s="57">
        <v>12.697536408920348</v>
      </c>
      <c r="M57" s="56">
        <f>INDEX('1-②28年女'!$A$7:$L$281,MATCH('65歳女（推移）'!$A57,'1-②28年女'!$A$7:$A$281,0)+2,COLUMN(M57)-7)</f>
        <v>11.407135870333533</v>
      </c>
      <c r="N57" s="57">
        <f>INDEX('1-②28年女'!$A$7:$L$281,MATCH('65歳女（推移）'!$A57,'1-②28年女'!$A$7:$A$281,0)+2,COLUMN(N57)-7)</f>
        <v>10.815551979957773</v>
      </c>
      <c r="O57" s="57">
        <f>INDEX('1-②28年女'!$A$7:$L$281,MATCH('65歳女（推移）'!$A57,'1-②28年女'!$A$7:$A$281,0)+2,COLUMN(O57)-7)</f>
        <v>11.998719760709294</v>
      </c>
      <c r="P57" s="58">
        <f t="shared" si="1"/>
        <v>-0.65783451617925692</v>
      </c>
      <c r="Q57" s="115"/>
      <c r="R57" s="56">
        <v>3.5649622336259514</v>
      </c>
      <c r="S57" s="57">
        <v>3.0707904911767314</v>
      </c>
      <c r="T57" s="57">
        <v>4.059133976075171</v>
      </c>
      <c r="U57" s="56">
        <f>INDEX('1-②28年女'!$A$7:$L$281,MATCH('65歳女（推移）'!$A57,'1-②28年女'!$A$7:$A$281,0)+2,COLUMN(U57)-11)</f>
        <v>3.8666556366970584</v>
      </c>
      <c r="V57" s="57">
        <f>INDEX('1-②28年女'!$A$7:$L$281,MATCH('65歳女（推移）'!$A57,'1-②28年女'!$A$7:$A$281,0)+2,COLUMN(V57)-11)</f>
        <v>3.3817974613399424</v>
      </c>
      <c r="W57" s="57">
        <f>INDEX('1-②28年女'!$A$7:$L$281,MATCH('65歳女（推移）'!$A57,'1-②28年女'!$A$7:$A$281,0)+2,COLUMN(W57)-11)</f>
        <v>4.3515138120541739</v>
      </c>
      <c r="X57" s="60">
        <f t="shared" si="2"/>
        <v>0.30169340307110692</v>
      </c>
      <c r="Y57" s="98"/>
    </row>
    <row r="58" spans="1:25" ht="18.75" customHeight="1" x14ac:dyDescent="0.4">
      <c r="A58" s="55" t="s">
        <v>122</v>
      </c>
      <c r="B58" s="56">
        <v>14.173729740848264</v>
      </c>
      <c r="C58" s="57">
        <v>13.662050796415343</v>
      </c>
      <c r="D58" s="57">
        <v>14.685408685281185</v>
      </c>
      <c r="E58" s="56">
        <f>INDEX('1-②28年女'!$A$7:$L$281,MATCH('65歳女（推移）'!$A58,'1-②28年女'!$A$7:$A$281,0)+2,COLUMN(E58)-2)</f>
        <v>14.639540177460738</v>
      </c>
      <c r="F58" s="57">
        <f>INDEX('1-②28年女'!$A$7:$L$281,MATCH('65歳女（推移）'!$A58,'1-②28年女'!$A$7:$A$281,0)+2,COLUMN(F58)-2)</f>
        <v>14.10120841746312</v>
      </c>
      <c r="G58" s="57">
        <f>INDEX('1-②28年女'!$A$7:$L$281,MATCH('65歳女（推移）'!$A58,'1-②28年女'!$A$7:$A$281,0)+2,COLUMN(G58)-2)</f>
        <v>15.177871937458356</v>
      </c>
      <c r="H58" s="58">
        <f t="shared" si="0"/>
        <v>0.46581043661247357</v>
      </c>
      <c r="I58" s="115"/>
      <c r="J58" s="56">
        <v>11.089908313790184</v>
      </c>
      <c r="K58" s="57">
        <v>10.605321673601486</v>
      </c>
      <c r="L58" s="57">
        <v>11.574494953978883</v>
      </c>
      <c r="M58" s="56">
        <f>INDEX('1-②28年女'!$A$7:$L$281,MATCH('65歳女（推移）'!$A58,'1-②28年女'!$A$7:$A$281,0)+2,COLUMN(M58)-7)</f>
        <v>11.519261089040421</v>
      </c>
      <c r="N58" s="57">
        <f>INDEX('1-②28年女'!$A$7:$L$281,MATCH('65歳女（推移）'!$A58,'1-②28年女'!$A$7:$A$281,0)+2,COLUMN(N58)-7)</f>
        <v>11.022427748982281</v>
      </c>
      <c r="O58" s="57">
        <f>INDEX('1-②28年女'!$A$7:$L$281,MATCH('65歳女（推移）'!$A58,'1-②28年女'!$A$7:$A$281,0)+2,COLUMN(O58)-7)</f>
        <v>12.016094429098562</v>
      </c>
      <c r="P58" s="58">
        <f t="shared" si="1"/>
        <v>0.42935277525023707</v>
      </c>
      <c r="Q58" s="115"/>
      <c r="R58" s="56">
        <v>3.0838214270580839</v>
      </c>
      <c r="S58" s="57">
        <v>2.7315777812348503</v>
      </c>
      <c r="T58" s="57">
        <v>3.4360650728813176</v>
      </c>
      <c r="U58" s="56">
        <f>INDEX('1-②28年女'!$A$7:$L$281,MATCH('65歳女（推移）'!$A58,'1-②28年女'!$A$7:$A$281,0)+2,COLUMN(U58)-11)</f>
        <v>3.1202790884203182</v>
      </c>
      <c r="V58" s="57">
        <f>INDEX('1-②28年女'!$A$7:$L$281,MATCH('65歳女（推移）'!$A58,'1-②28年女'!$A$7:$A$281,0)+2,COLUMN(V58)-11)</f>
        <v>2.7579947582585342</v>
      </c>
      <c r="W58" s="57">
        <f>INDEX('1-②28年女'!$A$7:$L$281,MATCH('65歳女（推移）'!$A58,'1-②28年女'!$A$7:$A$281,0)+2,COLUMN(W58)-11)</f>
        <v>3.4825634185821022</v>
      </c>
      <c r="X58" s="60">
        <f t="shared" si="2"/>
        <v>3.6457661362234273E-2</v>
      </c>
      <c r="Y58" s="98"/>
    </row>
    <row r="59" spans="1:25" ht="18.75" customHeight="1" x14ac:dyDescent="0.4">
      <c r="A59" s="55" t="s">
        <v>123</v>
      </c>
      <c r="B59" s="56">
        <v>15.988686490002161</v>
      </c>
      <c r="C59" s="57">
        <v>15.516732810096174</v>
      </c>
      <c r="D59" s="57">
        <v>16.460640169908149</v>
      </c>
      <c r="E59" s="56">
        <f>INDEX('1-②28年女'!$A$7:$L$281,MATCH('65歳女（推移）'!$A59,'1-②28年女'!$A$7:$A$281,0)+2,COLUMN(E59)-2)</f>
        <v>16.262787199866104</v>
      </c>
      <c r="F59" s="57">
        <f>INDEX('1-②28年女'!$A$7:$L$281,MATCH('65歳女（推移）'!$A59,'1-②28年女'!$A$7:$A$281,0)+2,COLUMN(F59)-2)</f>
        <v>15.754065443393939</v>
      </c>
      <c r="G59" s="57">
        <f>INDEX('1-②28年女'!$A$7:$L$281,MATCH('65歳女（推移）'!$A59,'1-②28年女'!$A$7:$A$281,0)+2,COLUMN(G59)-2)</f>
        <v>16.77150895633827</v>
      </c>
      <c r="H59" s="58">
        <f t="shared" si="0"/>
        <v>0.27410070986394253</v>
      </c>
      <c r="I59" s="115"/>
      <c r="J59" s="56">
        <v>12.991016513799064</v>
      </c>
      <c r="K59" s="57">
        <v>12.496375953545687</v>
      </c>
      <c r="L59" s="57">
        <v>13.48565707405244</v>
      </c>
      <c r="M59" s="56">
        <f>INDEX('1-②28年女'!$A$7:$L$281,MATCH('65歳女（推移）'!$A59,'1-②28年女'!$A$7:$A$281,0)+2,COLUMN(M59)-7)</f>
        <v>13.016058704805374</v>
      </c>
      <c r="N59" s="57">
        <f>INDEX('1-②28年女'!$A$7:$L$281,MATCH('65歳女（推移）'!$A59,'1-②28年女'!$A$7:$A$281,0)+2,COLUMN(N59)-7)</f>
        <v>12.523054514842498</v>
      </c>
      <c r="O59" s="57">
        <f>INDEX('1-②28年女'!$A$7:$L$281,MATCH('65歳女（推移）'!$A59,'1-②28年女'!$A$7:$A$281,0)+2,COLUMN(O59)-7)</f>
        <v>13.509062894768251</v>
      </c>
      <c r="P59" s="58">
        <f t="shared" si="1"/>
        <v>2.5042191006310333E-2</v>
      </c>
      <c r="Q59" s="115"/>
      <c r="R59" s="56">
        <v>2.9976699762030967</v>
      </c>
      <c r="S59" s="57">
        <v>2.638019825455689</v>
      </c>
      <c r="T59" s="57">
        <v>3.3573201269505044</v>
      </c>
      <c r="U59" s="56">
        <f>INDEX('1-②28年女'!$A$7:$L$281,MATCH('65歳女（推移）'!$A59,'1-②28年女'!$A$7:$A$281,0)+2,COLUMN(U59)-11)</f>
        <v>3.2467284950607262</v>
      </c>
      <c r="V59" s="57">
        <f>INDEX('1-②28年女'!$A$7:$L$281,MATCH('65歳女（推移）'!$A59,'1-②28年女'!$A$7:$A$281,0)+2,COLUMN(V59)-11)</f>
        <v>2.8870858765648619</v>
      </c>
      <c r="W59" s="57">
        <f>INDEX('1-②28年女'!$A$7:$L$281,MATCH('65歳女（推移）'!$A59,'1-②28年女'!$A$7:$A$281,0)+2,COLUMN(W59)-11)</f>
        <v>3.6063711135565906</v>
      </c>
      <c r="X59" s="60">
        <f t="shared" si="2"/>
        <v>0.24905851885762953</v>
      </c>
      <c r="Y59" s="98"/>
    </row>
    <row r="60" spans="1:25" ht="18.75" customHeight="1" x14ac:dyDescent="0.4">
      <c r="A60" s="55" t="s">
        <v>124</v>
      </c>
      <c r="B60" s="56">
        <v>15.58050474528717</v>
      </c>
      <c r="C60" s="57">
        <v>14.977771597711762</v>
      </c>
      <c r="D60" s="57">
        <v>16.183237892862579</v>
      </c>
      <c r="E60" s="56">
        <f>INDEX('1-②28年女'!$A$7:$L$281,MATCH('65歳女（推移）'!$A60,'1-②28年女'!$A$7:$A$281,0)+2,COLUMN(E60)-2)</f>
        <v>15.252472586888818</v>
      </c>
      <c r="F60" s="57">
        <f>INDEX('1-②28年女'!$A$7:$L$281,MATCH('65歳女（推移）'!$A60,'1-②28年女'!$A$7:$A$281,0)+2,COLUMN(F60)-2)</f>
        <v>14.706034504143149</v>
      </c>
      <c r="G60" s="57">
        <f>INDEX('1-②28年女'!$A$7:$L$281,MATCH('65歳女（推移）'!$A60,'1-②28年女'!$A$7:$A$281,0)+2,COLUMN(G60)-2)</f>
        <v>15.798910669634486</v>
      </c>
      <c r="H60" s="58">
        <f t="shared" si="0"/>
        <v>-0.32803215839835254</v>
      </c>
      <c r="I60" s="115"/>
      <c r="J60" s="56">
        <v>12.539856677985474</v>
      </c>
      <c r="K60" s="57">
        <v>11.952153521448704</v>
      </c>
      <c r="L60" s="57">
        <v>13.127559834522245</v>
      </c>
      <c r="M60" s="56">
        <f>INDEX('1-②28年女'!$A$7:$L$281,MATCH('65歳女（推移）'!$A60,'1-②28年女'!$A$7:$A$281,0)+2,COLUMN(M60)-7)</f>
        <v>12.113942813026066</v>
      </c>
      <c r="N60" s="57">
        <f>INDEX('1-②28年女'!$A$7:$L$281,MATCH('65歳女（推移）'!$A60,'1-②28年女'!$A$7:$A$281,0)+2,COLUMN(N60)-7)</f>
        <v>11.595654575007176</v>
      </c>
      <c r="O60" s="57">
        <f>INDEX('1-②28年女'!$A$7:$L$281,MATCH('65歳女（推移）'!$A60,'1-②28年女'!$A$7:$A$281,0)+2,COLUMN(O60)-7)</f>
        <v>12.632231051044956</v>
      </c>
      <c r="P60" s="58">
        <f t="shared" si="1"/>
        <v>-0.42591386495940853</v>
      </c>
      <c r="Q60" s="115"/>
      <c r="R60" s="56">
        <v>3.0406480673016971</v>
      </c>
      <c r="S60" s="57">
        <v>2.6386922376473696</v>
      </c>
      <c r="T60" s="57">
        <v>3.4426038969560246</v>
      </c>
      <c r="U60" s="56">
        <f>INDEX('1-②28年女'!$A$7:$L$281,MATCH('65歳女（推移）'!$A60,'1-②28年女'!$A$7:$A$281,0)+2,COLUMN(U60)-11)</f>
        <v>3.13852977386275</v>
      </c>
      <c r="V60" s="57">
        <f>INDEX('1-②28年女'!$A$7:$L$281,MATCH('65歳女（推移）'!$A60,'1-②28年女'!$A$7:$A$281,0)+2,COLUMN(V60)-11)</f>
        <v>2.7648649852366756</v>
      </c>
      <c r="W60" s="57">
        <f>INDEX('1-②28年女'!$A$7:$L$281,MATCH('65歳女（推移）'!$A60,'1-②28年女'!$A$7:$A$281,0)+2,COLUMN(W60)-11)</f>
        <v>3.5121945624888244</v>
      </c>
      <c r="X60" s="60">
        <f t="shared" si="2"/>
        <v>9.7881706561052884E-2</v>
      </c>
      <c r="Y60" s="98"/>
    </row>
    <row r="61" spans="1:25" ht="18.75" customHeight="1" x14ac:dyDescent="0.4">
      <c r="A61" s="61" t="s">
        <v>125</v>
      </c>
      <c r="B61" s="62">
        <v>14.767713142107286</v>
      </c>
      <c r="C61" s="63">
        <v>14.283928984949611</v>
      </c>
      <c r="D61" s="63">
        <v>15.251497299264962</v>
      </c>
      <c r="E61" s="62">
        <f>INDEX('1-②28年女'!$A$7:$L$281,MATCH('65歳女（推移）'!$A61,'1-②28年女'!$A$7:$A$281,0)+2,COLUMN(E61)-2)</f>
        <v>15.92779071103176</v>
      </c>
      <c r="F61" s="63">
        <f>INDEX('1-②28年女'!$A$7:$L$281,MATCH('65歳女（推移）'!$A61,'1-②28年女'!$A$7:$A$281,0)+2,COLUMN(F61)-2)</f>
        <v>15.409633823038039</v>
      </c>
      <c r="G61" s="63">
        <f>INDEX('1-②28年女'!$A$7:$L$281,MATCH('65歳女（推移）'!$A61,'1-②28年女'!$A$7:$A$281,0)+2,COLUMN(G61)-2)</f>
        <v>16.44594759902548</v>
      </c>
      <c r="H61" s="64">
        <f t="shared" si="0"/>
        <v>1.1600775689244731</v>
      </c>
      <c r="I61" s="116"/>
      <c r="J61" s="62">
        <v>11.146446985706685</v>
      </c>
      <c r="K61" s="63">
        <v>10.674294819384762</v>
      </c>
      <c r="L61" s="63">
        <v>11.618599152028608</v>
      </c>
      <c r="M61" s="62">
        <f>INDEX('1-②28年女'!$A$7:$L$281,MATCH('65歳女（推移）'!$A61,'1-②28年女'!$A$7:$A$281,0)+2,COLUMN(M61)-7)</f>
        <v>11.492965404631889</v>
      </c>
      <c r="N61" s="63">
        <f>INDEX('1-②28年女'!$A$7:$L$281,MATCH('65歳女（推移）'!$A61,'1-②28年女'!$A$7:$A$281,0)+2,COLUMN(N61)-7)</f>
        <v>11.000571229937982</v>
      </c>
      <c r="O61" s="63">
        <f>INDEX('1-②28年女'!$A$7:$L$281,MATCH('65歳女（推移）'!$A61,'1-②28年女'!$A$7:$A$281,0)+2,COLUMN(O61)-7)</f>
        <v>11.985359579325795</v>
      </c>
      <c r="P61" s="64">
        <f t="shared" si="1"/>
        <v>0.34651841892520352</v>
      </c>
      <c r="Q61" s="116"/>
      <c r="R61" s="62">
        <v>3.6212661564005999</v>
      </c>
      <c r="S61" s="63">
        <v>3.2442421173400224</v>
      </c>
      <c r="T61" s="63">
        <v>3.9982901954611774</v>
      </c>
      <c r="U61" s="62">
        <f>INDEX('1-②28年女'!$A$7:$L$281,MATCH('65歳女（推移）'!$A61,'1-②28年女'!$A$7:$A$281,0)+2,COLUMN(U61)-11)</f>
        <v>4.4348253063998735</v>
      </c>
      <c r="V61" s="63">
        <f>INDEX('1-②28年女'!$A$7:$L$281,MATCH('65歳女（推移）'!$A61,'1-②28年女'!$A$7:$A$281,0)+2,COLUMN(V61)-11)</f>
        <v>4.0168482367238285</v>
      </c>
      <c r="W61" s="63">
        <f>INDEX('1-②28年女'!$A$7:$L$281,MATCH('65歳女（推移）'!$A61,'1-②28年女'!$A$7:$A$281,0)+2,COLUMN(W61)-11)</f>
        <v>4.8528023760759185</v>
      </c>
      <c r="X61" s="66">
        <f t="shared" si="2"/>
        <v>0.81355914999927359</v>
      </c>
      <c r="Y61" s="100"/>
    </row>
    <row r="62" spans="1:25" ht="7.5" customHeight="1" x14ac:dyDescent="0.4">
      <c r="B62" s="48"/>
      <c r="C62" s="48"/>
      <c r="D62" s="48"/>
      <c r="E62" s="48"/>
      <c r="F62" s="48"/>
      <c r="G62" s="48"/>
      <c r="H62" s="48"/>
      <c r="I62" s="117"/>
      <c r="J62" s="48"/>
      <c r="K62" s="48"/>
      <c r="L62" s="48"/>
      <c r="M62" s="48"/>
      <c r="N62" s="48"/>
      <c r="O62" s="48"/>
      <c r="P62" s="48"/>
      <c r="Q62" s="117"/>
      <c r="R62" s="48"/>
      <c r="S62" s="48"/>
      <c r="T62" s="48"/>
      <c r="U62" s="48"/>
      <c r="V62" s="48"/>
      <c r="W62" s="48"/>
      <c r="X62" s="109"/>
    </row>
    <row r="63" spans="1:25" ht="18.75" customHeight="1" x14ac:dyDescent="0.4">
      <c r="A63" s="67" t="s">
        <v>126</v>
      </c>
      <c r="B63" s="110">
        <f t="shared" ref="B63:D63" si="3">MAX(B7:B61)</f>
        <v>15.988686490002161</v>
      </c>
      <c r="C63" s="110">
        <f t="shared" si="3"/>
        <v>15.516732810096174</v>
      </c>
      <c r="D63" s="110">
        <f t="shared" si="3"/>
        <v>16.460640169908149</v>
      </c>
      <c r="E63" s="110">
        <f t="shared" ref="E63:X63" si="4">MAX(E7:E61)</f>
        <v>16.262787199866104</v>
      </c>
      <c r="F63" s="110">
        <f t="shared" si="4"/>
        <v>15.882209121789874</v>
      </c>
      <c r="G63" s="110">
        <f t="shared" si="4"/>
        <v>16.82539618882447</v>
      </c>
      <c r="H63" s="54">
        <f t="shared" si="4"/>
        <v>1.1600775689244731</v>
      </c>
      <c r="I63" s="118"/>
      <c r="J63" s="110">
        <f t="shared" ref="J63:L63" si="5">MAX(J7:J61)</f>
        <v>12.991016513799064</v>
      </c>
      <c r="K63" s="110">
        <f t="shared" si="5"/>
        <v>12.496375953545687</v>
      </c>
      <c r="L63" s="110">
        <f t="shared" si="5"/>
        <v>13.48565707405244</v>
      </c>
      <c r="M63" s="110">
        <f t="shared" si="4"/>
        <v>13.016058704805374</v>
      </c>
      <c r="N63" s="110">
        <f t="shared" si="4"/>
        <v>12.572890039396173</v>
      </c>
      <c r="O63" s="110">
        <f t="shared" si="4"/>
        <v>13.665816829030247</v>
      </c>
      <c r="P63" s="54">
        <f t="shared" si="4"/>
        <v>0.97958960474969814</v>
      </c>
      <c r="Q63" s="118"/>
      <c r="R63" s="110">
        <f t="shared" ref="R63:T63" si="6">MAX(R7:R61)</f>
        <v>3.9716125099299</v>
      </c>
      <c r="S63" s="110">
        <f t="shared" si="6"/>
        <v>3.8754299228234284</v>
      </c>
      <c r="T63" s="110">
        <f t="shared" si="6"/>
        <v>4.0677950970363712</v>
      </c>
      <c r="U63" s="110">
        <f t="shared" si="4"/>
        <v>4.4348253063998735</v>
      </c>
      <c r="V63" s="110">
        <f t="shared" si="4"/>
        <v>4.0168482367238285</v>
      </c>
      <c r="W63" s="110">
        <f t="shared" si="4"/>
        <v>4.8528023760759185</v>
      </c>
      <c r="X63" s="54">
        <f t="shared" si="4"/>
        <v>0.81355914999927359</v>
      </c>
      <c r="Y63" s="101"/>
    </row>
    <row r="64" spans="1:25" ht="18.75" customHeight="1" x14ac:dyDescent="0.4">
      <c r="A64" s="71" t="s">
        <v>127</v>
      </c>
      <c r="B64" s="111">
        <f t="shared" ref="B64:D64" si="7">MIN(B7:B61)</f>
        <v>13.332585091135952</v>
      </c>
      <c r="C64" s="111">
        <f t="shared" si="7"/>
        <v>13.07509799368577</v>
      </c>
      <c r="D64" s="111">
        <f t="shared" si="7"/>
        <v>13.590072188586134</v>
      </c>
      <c r="E64" s="111">
        <f t="shared" ref="E64:X64" si="8">MIN(E7:E61)</f>
        <v>13.582698947492649</v>
      </c>
      <c r="F64" s="111">
        <f t="shared" si="8"/>
        <v>13.251994277620003</v>
      </c>
      <c r="G64" s="111">
        <f t="shared" si="8"/>
        <v>13.913403617365294</v>
      </c>
      <c r="H64" s="60">
        <f t="shared" si="8"/>
        <v>-0.56249015425867377</v>
      </c>
      <c r="I64" s="119"/>
      <c r="J64" s="111">
        <f t="shared" ref="J64:L64" si="9">MIN(J7:J61)</f>
        <v>10.392362844704399</v>
      </c>
      <c r="K64" s="111">
        <f t="shared" si="9"/>
        <v>10.142262119914555</v>
      </c>
      <c r="L64" s="111">
        <f t="shared" si="9"/>
        <v>10.642463569494243</v>
      </c>
      <c r="M64" s="111">
        <f t="shared" si="8"/>
        <v>10.970532484175111</v>
      </c>
      <c r="N64" s="111">
        <f t="shared" si="8"/>
        <v>10.656299350084852</v>
      </c>
      <c r="O64" s="111">
        <f t="shared" si="8"/>
        <v>11.227750738220273</v>
      </c>
      <c r="P64" s="60">
        <f t="shared" si="8"/>
        <v>-0.65896536002418848</v>
      </c>
      <c r="Q64" s="119"/>
      <c r="R64" s="111">
        <f t="shared" ref="R64:T64" si="10">MIN(R7:R61)</f>
        <v>2.1878967842556434</v>
      </c>
      <c r="S64" s="111">
        <f t="shared" si="10"/>
        <v>1.9335615221082703</v>
      </c>
      <c r="T64" s="111">
        <f t="shared" si="10"/>
        <v>2.4422320464030163</v>
      </c>
      <c r="U64" s="111">
        <f t="shared" si="8"/>
        <v>2.6121664633175383</v>
      </c>
      <c r="V64" s="111">
        <f t="shared" si="8"/>
        <v>2.3393219319121599</v>
      </c>
      <c r="W64" s="111">
        <f t="shared" si="8"/>
        <v>2.7686192131929723</v>
      </c>
      <c r="X64" s="60">
        <f t="shared" si="8"/>
        <v>-0.40250923257885862</v>
      </c>
      <c r="Y64" s="102"/>
    </row>
    <row r="65" spans="1:25" ht="18.75" customHeight="1" x14ac:dyDescent="0.4">
      <c r="A65" s="71" t="s">
        <v>128</v>
      </c>
      <c r="B65" s="111">
        <f t="shared" ref="B65:D65" si="11">MEDIAN(B7:B61)</f>
        <v>14.642439256085746</v>
      </c>
      <c r="C65" s="111">
        <f t="shared" si="11"/>
        <v>14.411644632002329</v>
      </c>
      <c r="D65" s="111">
        <f t="shared" si="11"/>
        <v>14.959863672669405</v>
      </c>
      <c r="E65" s="111">
        <f t="shared" ref="E65:X65" si="12">MEDIAN(E7:E61)</f>
        <v>15.121991490989544</v>
      </c>
      <c r="F65" s="111">
        <f t="shared" si="12"/>
        <v>14.795523657058476</v>
      </c>
      <c r="G65" s="111">
        <f t="shared" si="12"/>
        <v>15.388357975976076</v>
      </c>
      <c r="H65" s="60">
        <f t="shared" si="12"/>
        <v>0.50654703980844218</v>
      </c>
      <c r="I65" s="119"/>
      <c r="J65" s="111">
        <f t="shared" ref="J65:L65" si="13">MEDIAN(J7:J61)</f>
        <v>11.447265079190833</v>
      </c>
      <c r="K65" s="111">
        <f t="shared" si="13"/>
        <v>11.223840704714418</v>
      </c>
      <c r="L65" s="111">
        <f t="shared" si="13"/>
        <v>11.721335187432111</v>
      </c>
      <c r="M65" s="111">
        <f t="shared" si="12"/>
        <v>11.87153650877352</v>
      </c>
      <c r="N65" s="111">
        <f t="shared" si="12"/>
        <v>11.593453541803351</v>
      </c>
      <c r="O65" s="111">
        <f t="shared" si="12"/>
        <v>12.060566034548062</v>
      </c>
      <c r="P65" s="60">
        <f t="shared" si="12"/>
        <v>0.37185857386794829</v>
      </c>
      <c r="Q65" s="119"/>
      <c r="R65" s="111">
        <f t="shared" ref="R65:T65" si="14">MEDIAN(R7:R61)</f>
        <v>3.0580387973645959</v>
      </c>
      <c r="S65" s="111">
        <f t="shared" si="14"/>
        <v>2.8804055051180368</v>
      </c>
      <c r="T65" s="111">
        <f t="shared" si="14"/>
        <v>3.317454453288561</v>
      </c>
      <c r="U65" s="111">
        <f t="shared" si="12"/>
        <v>3.2467284950607262</v>
      </c>
      <c r="V65" s="111">
        <f t="shared" si="12"/>
        <v>2.9980739711645037</v>
      </c>
      <c r="W65" s="111">
        <f t="shared" si="12"/>
        <v>3.4829204000283771</v>
      </c>
      <c r="X65" s="60">
        <f t="shared" si="12"/>
        <v>9.7881706561052884E-2</v>
      </c>
      <c r="Y65" s="102"/>
    </row>
    <row r="66" spans="1:25" ht="18.75" customHeight="1" x14ac:dyDescent="0.4">
      <c r="A66" s="75" t="s">
        <v>129</v>
      </c>
      <c r="B66" s="112">
        <f t="shared" ref="B66:D66" si="15">AVERAGE(B7:B61)</f>
        <v>14.666476064773875</v>
      </c>
      <c r="C66" s="112">
        <f t="shared" si="15"/>
        <v>14.36100588531087</v>
      </c>
      <c r="D66" s="112">
        <f t="shared" si="15"/>
        <v>14.971946244236884</v>
      </c>
      <c r="E66" s="112">
        <f t="shared" ref="E66:X66" si="16">AVERAGE(E7:E61)</f>
        <v>15.14325505621127</v>
      </c>
      <c r="F66" s="112">
        <f t="shared" si="16"/>
        <v>14.84907788175903</v>
      </c>
      <c r="G66" s="112">
        <f t="shared" si="16"/>
        <v>15.437432230663505</v>
      </c>
      <c r="H66" s="66">
        <f t="shared" si="16"/>
        <v>0.47677899143739355</v>
      </c>
      <c r="I66" s="120"/>
      <c r="J66" s="112">
        <f t="shared" ref="J66:L66" si="17">AVERAGE(J7:J61)</f>
        <v>11.549898599991604</v>
      </c>
      <c r="K66" s="112">
        <f t="shared" si="17"/>
        <v>11.245810056885379</v>
      </c>
      <c r="L66" s="112">
        <f t="shared" si="17"/>
        <v>11.853987143097827</v>
      </c>
      <c r="M66" s="112">
        <f t="shared" si="16"/>
        <v>11.889240880397244</v>
      </c>
      <c r="N66" s="112">
        <f t="shared" si="16"/>
        <v>11.598990986252778</v>
      </c>
      <c r="O66" s="112">
        <f t="shared" si="16"/>
        <v>12.179490774541707</v>
      </c>
      <c r="P66" s="66">
        <f t="shared" si="16"/>
        <v>0.33934228040563807</v>
      </c>
      <c r="Q66" s="120"/>
      <c r="R66" s="112">
        <f t="shared" ref="R66:T66" si="18">AVERAGE(R7:R61)</f>
        <v>3.1165774647822735</v>
      </c>
      <c r="S66" s="112">
        <f t="shared" si="18"/>
        <v>2.8903249807948717</v>
      </c>
      <c r="T66" s="112">
        <f t="shared" si="18"/>
        <v>3.3428299487696758</v>
      </c>
      <c r="U66" s="112">
        <f t="shared" si="16"/>
        <v>3.2540141758140284</v>
      </c>
      <c r="V66" s="112">
        <f t="shared" si="16"/>
        <v>3.0352775443928279</v>
      </c>
      <c r="W66" s="112">
        <f t="shared" si="16"/>
        <v>3.4727508072352284</v>
      </c>
      <c r="X66" s="66">
        <f t="shared" si="16"/>
        <v>0.13743671103175517</v>
      </c>
      <c r="Y66" s="103"/>
    </row>
  </sheetData>
  <mergeCells count="22">
    <mergeCell ref="X6:Y6"/>
    <mergeCell ref="R5:T5"/>
    <mergeCell ref="U5:W5"/>
    <mergeCell ref="X5:Y5"/>
    <mergeCell ref="P6:Q6"/>
    <mergeCell ref="S6:T6"/>
    <mergeCell ref="C6:D6"/>
    <mergeCell ref="F6:G6"/>
    <mergeCell ref="H6:I6"/>
    <mergeCell ref="K6:L6"/>
    <mergeCell ref="R3:Y3"/>
    <mergeCell ref="B4:I4"/>
    <mergeCell ref="J4:Q4"/>
    <mergeCell ref="R4:Y4"/>
    <mergeCell ref="B5:D5"/>
    <mergeCell ref="E5:G5"/>
    <mergeCell ref="H5:I5"/>
    <mergeCell ref="J5:L5"/>
    <mergeCell ref="M5:O5"/>
    <mergeCell ref="P5:Q5"/>
    <mergeCell ref="N6:O6"/>
    <mergeCell ref="V6:W6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1-①28年男</vt:lpstr>
      <vt:lpstr>1-②28年女</vt:lpstr>
      <vt:lpstr>65歳男（推移）</vt:lpstr>
      <vt:lpstr>65歳女（推移）</vt:lpstr>
      <vt:lpstr>75歳男（推移）</vt:lpstr>
      <vt:lpstr>75歳女（推移） </vt:lpstr>
      <vt:lpstr>'1-①28年男'!Print_Area</vt:lpstr>
      <vt:lpstr>'1-②28年女'!Print_Area</vt:lpstr>
      <vt:lpstr>'1-①28年男'!Print_Titles</vt:lpstr>
      <vt:lpstr>'1-②28年女'!Print_Titles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2020-05-24T23:47:22Z</cp:lastPrinted>
  <dcterms:created xsi:type="dcterms:W3CDTF">2020-03-17T00:54:52Z</dcterms:created>
  <dcterms:modified xsi:type="dcterms:W3CDTF">2020-05-24T23:47:45Z</dcterms:modified>
</cp:coreProperties>
</file>