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0000担当調査\01公表データ関係\H31・R01\30人口動態統計（確定数）\HP用\"/>
    </mc:Choice>
  </mc:AlternateContent>
  <bookViews>
    <workbookView xWindow="0" yWindow="0" windowWidth="20490" windowHeight="5880"/>
  </bookViews>
  <sheets>
    <sheet name="表６" sheetId="1" r:id="rId1"/>
  </sheets>
  <definedNames>
    <definedName name="_xlnm.Print_Area" localSheetId="0">表６!$A$1:$K$37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1" l="1"/>
  <c r="Q17" i="1" s="1"/>
  <c r="I17" i="1"/>
  <c r="H17" i="1"/>
  <c r="R16" i="1"/>
  <c r="Q16" i="1" s="1"/>
  <c r="I16" i="1"/>
  <c r="H16" i="1"/>
  <c r="R15" i="1"/>
  <c r="Q15" i="1"/>
  <c r="I15" i="1"/>
  <c r="H15" i="1"/>
  <c r="R14" i="1"/>
  <c r="Q14" i="1" s="1"/>
  <c r="I14" i="1"/>
  <c r="H14" i="1"/>
  <c r="R13" i="1"/>
  <c r="Q13" i="1" s="1"/>
  <c r="I13" i="1"/>
  <c r="H13" i="1"/>
  <c r="R12" i="1"/>
  <c r="Q12" i="1" s="1"/>
  <c r="I12" i="1"/>
  <c r="H12" i="1"/>
  <c r="R11" i="1"/>
  <c r="Q11" i="1"/>
  <c r="I11" i="1"/>
  <c r="H11" i="1"/>
  <c r="R10" i="1"/>
  <c r="Q10" i="1" s="1"/>
  <c r="I10" i="1"/>
  <c r="H10" i="1"/>
  <c r="I9" i="1"/>
  <c r="H9" i="1"/>
  <c r="R8" i="1"/>
  <c r="Q8" i="1"/>
  <c r="I8" i="1"/>
  <c r="R7" i="1"/>
  <c r="Q7" i="1"/>
  <c r="I7" i="1"/>
  <c r="H7" i="1"/>
  <c r="R6" i="1"/>
  <c r="Q6" i="1" s="1"/>
  <c r="I6" i="1"/>
  <c r="H6" i="1"/>
  <c r="R5" i="1"/>
  <c r="Q5" i="1"/>
  <c r="O5" i="1"/>
  <c r="I5" i="1"/>
  <c r="H5" i="1"/>
  <c r="O12" i="1" l="1"/>
  <c r="O10" i="1"/>
  <c r="O16" i="1"/>
  <c r="O13" i="1"/>
  <c r="O17" i="1"/>
  <c r="O6" i="1"/>
  <c r="O14" i="1"/>
  <c r="O7" i="1"/>
  <c r="O8" i="1"/>
  <c r="O11" i="1"/>
  <c r="O15" i="1"/>
  <c r="M5" i="1"/>
  <c r="N5" i="1" s="1"/>
  <c r="M8" i="1" l="1"/>
  <c r="M16" i="1"/>
  <c r="N16" i="1" s="1"/>
  <c r="P5" i="1"/>
  <c r="J5" i="1" s="1"/>
  <c r="M15" i="1"/>
  <c r="M14" i="1"/>
  <c r="N14" i="1"/>
  <c r="M17" i="1"/>
  <c r="M6" i="1"/>
  <c r="N6" i="1"/>
  <c r="M7" i="1"/>
  <c r="N7" i="1"/>
  <c r="M11" i="1"/>
  <c r="N11" i="1"/>
  <c r="M13" i="1"/>
  <c r="M10" i="1"/>
  <c r="N10" i="1"/>
  <c r="M12" i="1"/>
  <c r="P6" i="1" l="1"/>
  <c r="J6" i="1" s="1"/>
  <c r="P14" i="1"/>
  <c r="J14" i="1" s="1"/>
  <c r="P10" i="1"/>
  <c r="J10" i="1" s="1"/>
  <c r="P11" i="1"/>
  <c r="J11" i="1" s="1"/>
  <c r="P16" i="1"/>
  <c r="J16" i="1" s="1"/>
  <c r="N12" i="1"/>
  <c r="P12" i="1" s="1"/>
  <c r="N13" i="1"/>
  <c r="P7" i="1"/>
  <c r="J7" i="1" s="1"/>
  <c r="N17" i="1"/>
  <c r="N15" i="1"/>
  <c r="N8" i="1"/>
  <c r="J13" i="1" l="1"/>
  <c r="J17" i="1"/>
  <c r="P13" i="1"/>
  <c r="P15" i="1"/>
  <c r="J15" i="1" s="1"/>
  <c r="J12" i="1"/>
  <c r="P8" i="1"/>
  <c r="J8" i="1" s="1"/>
  <c r="P17" i="1"/>
</calcChain>
</file>

<file path=xl/sharedStrings.xml><?xml version="1.0" encoding="utf-8"?>
<sst xmlns="http://schemas.openxmlformats.org/spreadsheetml/2006/main" count="74" uniqueCount="62">
  <si>
    <t>人 口 動 態 総 覧</t>
    <phoneticPr fontId="2"/>
  </si>
  <si>
    <t xml:space="preserve"> 実　　　数 (人)</t>
    <rPh sb="8" eb="9">
      <t>ニン</t>
    </rPh>
    <phoneticPr fontId="2"/>
  </si>
  <si>
    <t xml:space="preserve"> 前年との差 </t>
  </si>
  <si>
    <t>平均発生間隔（時間：分：秒）</t>
    <phoneticPr fontId="2"/>
  </si>
  <si>
    <t xml:space="preserve"> 千葉県 </t>
  </si>
  <si>
    <t xml:space="preserve"> 全　国 </t>
  </si>
  <si>
    <t>計算式</t>
    <rPh sb="0" eb="2">
      <t>ケイサン</t>
    </rPh>
    <rPh sb="2" eb="3">
      <t>シキ</t>
    </rPh>
    <phoneticPr fontId="2"/>
  </si>
  <si>
    <t>平成30年(A)</t>
    <rPh sb="0" eb="2">
      <t>ヘイセイ</t>
    </rPh>
    <rPh sb="4" eb="5">
      <t>ネン</t>
    </rPh>
    <phoneticPr fontId="2"/>
  </si>
  <si>
    <t>平成29年(B)</t>
    <rPh sb="0" eb="2">
      <t>ヘイセイ</t>
    </rPh>
    <rPh sb="4" eb="5">
      <t>ネン</t>
    </rPh>
    <phoneticPr fontId="2"/>
  </si>
  <si>
    <t>平成30年(C)</t>
    <rPh sb="0" eb="2">
      <t>ヘイセイ</t>
    </rPh>
    <rPh sb="4" eb="5">
      <t>ネン</t>
    </rPh>
    <phoneticPr fontId="2"/>
  </si>
  <si>
    <t>平成29年(D)</t>
    <rPh sb="0" eb="2">
      <t>ヘイセイ</t>
    </rPh>
    <rPh sb="4" eb="5">
      <t>ネン</t>
    </rPh>
    <phoneticPr fontId="2"/>
  </si>
  <si>
    <t>A-B</t>
    <phoneticPr fontId="2"/>
  </si>
  <si>
    <t>C-D</t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</si>
  <si>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</si>
  <si>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</si>
  <si>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分単位</t>
    <rPh sb="0" eb="1">
      <t>フン</t>
    </rPh>
    <rPh sb="1" eb="3">
      <t>タンイ</t>
    </rPh>
    <phoneticPr fontId="2"/>
  </si>
  <si>
    <t>秒</t>
    <rPh sb="0" eb="1">
      <t>ビョウ</t>
    </rPh>
    <phoneticPr fontId="2"/>
  </si>
  <si>
    <t>発生・秒</t>
    <rPh sb="0" eb="2">
      <t>ハッセイ</t>
    </rPh>
    <rPh sb="3" eb="4">
      <t>ビョウ</t>
    </rPh>
    <phoneticPr fontId="2"/>
  </si>
  <si>
    <t>年間・秒</t>
    <rPh sb="0" eb="2">
      <t>ネンカン</t>
    </rPh>
    <rPh sb="3" eb="4">
      <t>ビョウ</t>
    </rPh>
    <phoneticPr fontId="2"/>
  </si>
  <si>
    <t>出生</t>
  </si>
  <si>
    <t>死亡</t>
  </si>
  <si>
    <t>再掲</t>
    <rPh sb="0" eb="2">
      <t>サイケイ</t>
    </rPh>
    <phoneticPr fontId="2"/>
  </si>
  <si>
    <t>乳児死亡</t>
  </si>
  <si>
    <t>新生児死亡</t>
    <phoneticPr fontId="2"/>
  </si>
  <si>
    <t>※40</t>
    <phoneticPr fontId="2"/>
  </si>
  <si>
    <t>自然増減</t>
    <rPh sb="2" eb="4">
      <t>ゾウゲン</t>
    </rPh>
    <phoneticPr fontId="2"/>
  </si>
  <si>
    <t>-</t>
    <phoneticPr fontId="2"/>
  </si>
  <si>
    <t>死産</t>
  </si>
  <si>
    <t>総　　数</t>
    <phoneticPr fontId="2"/>
  </si>
  <si>
    <t>自　　然</t>
    <phoneticPr fontId="2"/>
  </si>
  <si>
    <t>人　　工</t>
    <phoneticPr fontId="2"/>
  </si>
  <si>
    <t>周産期死亡</t>
  </si>
  <si>
    <t>総　　数</t>
    <rPh sb="0" eb="1">
      <t>ソウ</t>
    </rPh>
    <rPh sb="3" eb="4">
      <t>スウ</t>
    </rPh>
    <phoneticPr fontId="2"/>
  </si>
  <si>
    <t>妊娠満22週
以降の死産</t>
    <rPh sb="7" eb="9">
      <t>イコウ</t>
    </rPh>
    <phoneticPr fontId="2"/>
  </si>
  <si>
    <t>早期新生児死亡</t>
    <phoneticPr fontId="2"/>
  </si>
  <si>
    <t>婚姻</t>
  </si>
  <si>
    <t>離婚</t>
  </si>
  <si>
    <t xml:space="preserve">千葉県 </t>
    <phoneticPr fontId="2"/>
  </si>
  <si>
    <t xml:space="preserve">全　国 </t>
    <phoneticPr fontId="2"/>
  </si>
  <si>
    <t>千葉県順位</t>
    <phoneticPr fontId="2"/>
  </si>
  <si>
    <t>平成30年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</si>
  <si>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</si>
  <si>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出生率(人口千対)</t>
  </si>
  <si>
    <t>死亡率(人口千対)</t>
  </si>
  <si>
    <t>乳児死亡率(出生千対)</t>
    <rPh sb="4" eb="5">
      <t>リツ</t>
    </rPh>
    <phoneticPr fontId="2"/>
  </si>
  <si>
    <t>新生児死亡率
(出生千対)</t>
    <rPh sb="5" eb="6">
      <t>リツ</t>
    </rPh>
    <phoneticPr fontId="2"/>
  </si>
  <si>
    <t>※0.9</t>
    <phoneticPr fontId="2"/>
  </si>
  <si>
    <t>※20</t>
    <phoneticPr fontId="2"/>
  </si>
  <si>
    <t>自然増減率(人口千対)</t>
    <rPh sb="2" eb="4">
      <t>ゾウゲン</t>
    </rPh>
    <rPh sb="4" eb="5">
      <t>リツ</t>
    </rPh>
    <phoneticPr fontId="2"/>
  </si>
  <si>
    <t>△3.2</t>
    <phoneticPr fontId="2"/>
  </si>
  <si>
    <t>※8</t>
    <phoneticPr fontId="2"/>
  </si>
  <si>
    <t xml:space="preserve"> 死産率
(出産千対)</t>
    <phoneticPr fontId="2"/>
  </si>
  <si>
    <t>周産期死亡率
(出産千対)</t>
    <rPh sb="0" eb="3">
      <t>シュウザンキ</t>
    </rPh>
    <rPh sb="3" eb="5">
      <t>シボウ</t>
    </rPh>
    <rPh sb="8" eb="10">
      <t>シュッサン</t>
    </rPh>
    <phoneticPr fontId="2"/>
  </si>
  <si>
    <t>婚姻率(人口千対)</t>
  </si>
  <si>
    <t>離婚率(人口千対)</t>
  </si>
  <si>
    <t>合計特殊出生率</t>
  </si>
  <si>
    <t>注：平成16・18・21～29年の都道府県からの報告漏れによる再集計が行われたことにより、下線が引かれた数値について修正された。</t>
    <rPh sb="0" eb="1">
      <t>チュウ</t>
    </rPh>
    <rPh sb="2" eb="4">
      <t>ヘイセイ</t>
    </rPh>
    <rPh sb="15" eb="16">
      <t>ネン</t>
    </rPh>
    <rPh sb="17" eb="21">
      <t>トドウフケン</t>
    </rPh>
    <rPh sb="24" eb="26">
      <t>ホウコク</t>
    </rPh>
    <rPh sb="26" eb="27">
      <t>モ</t>
    </rPh>
    <rPh sb="31" eb="34">
      <t>サイシュウケイ</t>
    </rPh>
    <rPh sb="35" eb="36">
      <t>オコナ</t>
    </rPh>
    <rPh sb="45" eb="47">
      <t>カセン</t>
    </rPh>
    <rPh sb="48" eb="49">
      <t>ヒ</t>
    </rPh>
    <rPh sb="52" eb="54">
      <t>スウチ</t>
    </rPh>
    <rPh sb="58" eb="60">
      <t>シュウセイ</t>
    </rPh>
    <phoneticPr fontId="2"/>
  </si>
  <si>
    <t xml:space="preserve">   ※は上記再集計が行われた数値が未公表のため、平成29年公表の数値となっている。</t>
    <rPh sb="5" eb="7">
      <t>ジョウキ</t>
    </rPh>
    <rPh sb="7" eb="10">
      <t>サイシュウケイ</t>
    </rPh>
    <rPh sb="11" eb="12">
      <t>オコナ</t>
    </rPh>
    <rPh sb="15" eb="17">
      <t>スウチ</t>
    </rPh>
    <rPh sb="18" eb="21">
      <t>ミコウヒョウ</t>
    </rPh>
    <rPh sb="25" eb="27">
      <t>ヘイセイ</t>
    </rPh>
    <rPh sb="29" eb="30">
      <t>ネン</t>
    </rPh>
    <rPh sb="30" eb="32">
      <t>コウヒョウ</t>
    </rPh>
    <rPh sb="33" eb="35">
      <t>スウチ</t>
    </rPh>
    <phoneticPr fontId="2"/>
  </si>
  <si>
    <t>(1)｢千葉県順位｣は厚生労働省の｢都道府県別統計表｣の高い方から数えたものである。</t>
    <phoneticPr fontId="2"/>
  </si>
  <si>
    <t>(2)出生・死亡・自然増減・婚姻・離婚率は人口千対、乳児・新生児死亡率は出生千対、死産率は出産(出生＋死産)千対、周産期死亡率は出産(出生＋妊娠満22週以後の死産)千対である。
少数点以下の処理によって合計が一致しないことがある。</t>
    <rPh sb="3" eb="5">
      <t>シュッショウ</t>
    </rPh>
    <rPh sb="6" eb="8">
      <t>シボウ</t>
    </rPh>
    <rPh sb="9" eb="11">
      <t>シゼン</t>
    </rPh>
    <rPh sb="11" eb="13">
      <t>ゾウゲン</t>
    </rPh>
    <rPh sb="14" eb="16">
      <t>コンイン</t>
    </rPh>
    <rPh sb="17" eb="19">
      <t>リコン</t>
    </rPh>
    <rPh sb="19" eb="20">
      <t>リツ</t>
    </rPh>
    <rPh sb="21" eb="23">
      <t>ジンコウ</t>
    </rPh>
    <rPh sb="23" eb="24">
      <t>セン</t>
    </rPh>
    <rPh sb="24" eb="25">
      <t>タイ</t>
    </rPh>
    <rPh sb="26" eb="28">
      <t>ニュウジ</t>
    </rPh>
    <rPh sb="29" eb="32">
      <t>シンセイジ</t>
    </rPh>
    <rPh sb="32" eb="34">
      <t>シボウ</t>
    </rPh>
    <rPh sb="34" eb="35">
      <t>リツ</t>
    </rPh>
    <rPh sb="36" eb="38">
      <t>シュッセイ</t>
    </rPh>
    <rPh sb="38" eb="39">
      <t>セン</t>
    </rPh>
    <rPh sb="39" eb="40">
      <t>タイ</t>
    </rPh>
    <rPh sb="41" eb="43">
      <t>シザン</t>
    </rPh>
    <rPh sb="43" eb="44">
      <t>リツ</t>
    </rPh>
    <rPh sb="45" eb="47">
      <t>シュッサン</t>
    </rPh>
    <rPh sb="48" eb="50">
      <t>シュッショウ</t>
    </rPh>
    <rPh sb="51" eb="53">
      <t>シザン</t>
    </rPh>
    <rPh sb="89" eb="91">
      <t>ショウスウ</t>
    </rPh>
    <rPh sb="91" eb="92">
      <t>テン</t>
    </rPh>
    <rPh sb="92" eb="94">
      <t>イカ</t>
    </rPh>
    <rPh sb="95" eb="97">
      <t>ショリ</t>
    </rPh>
    <rPh sb="101" eb="103">
      <t>ゴウケイ</t>
    </rPh>
    <rPh sb="104" eb="106">
      <t>イッチ</t>
    </rPh>
    <phoneticPr fontId="2"/>
  </si>
  <si>
    <t>表６</t>
    <rPh sb="0" eb="1">
      <t>ヒョウ</t>
    </rPh>
    <phoneticPr fontId="2"/>
  </si>
  <si>
    <t>(3)平成29年の数値：厚生労働省「人口動態統計2018年(確定数）上巻（e-Stat掲載）」より</t>
    <rPh sb="3" eb="5">
      <t>ヘイセイ</t>
    </rPh>
    <rPh sb="7" eb="8">
      <t>ネン</t>
    </rPh>
    <rPh sb="9" eb="11">
      <t>スウチ</t>
    </rPh>
    <rPh sb="12" eb="14">
      <t>コウセイ</t>
    </rPh>
    <rPh sb="14" eb="17">
      <t>ロウドウショウ</t>
    </rPh>
    <rPh sb="18" eb="20">
      <t>ジンコウ</t>
    </rPh>
    <rPh sb="20" eb="22">
      <t>ドウタイ</t>
    </rPh>
    <rPh sb="22" eb="24">
      <t>トウケイ</t>
    </rPh>
    <rPh sb="28" eb="29">
      <t>ネン</t>
    </rPh>
    <rPh sb="30" eb="32">
      <t>カクテイ</t>
    </rPh>
    <rPh sb="32" eb="33">
      <t>スウ</t>
    </rPh>
    <rPh sb="34" eb="36">
      <t>ジョウカン</t>
    </rPh>
    <rPh sb="43" eb="45">
      <t>ケイサイ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</si>
</sst>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#,##0;&quot;△ &quot;#,##0"/>
    <numFmt numFmtId="178" formatCode="0_ "/>
    <numFmt numFmtId="179" formatCode="0.0_);[Red]\(0.0\)"/>
    <numFmt numFmtId="180" formatCode="#,##0.0_ "/>
    <numFmt numFmtId="181" formatCode="0.0_ "/>
    <numFmt numFmtId="182" formatCode="0.0;&quot;△ &quot;0.0"/>
    <numFmt numFmtId="183" formatCode="0.00_);[Red]\(0.0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.5"/>
      <name val="ＭＳ 明朝"/>
      <family val="1"/>
      <charset val="128"/>
    </font>
    <font>
      <u/>
      <sz val="11"/>
      <name val="ＭＳ 明朝"/>
      <family val="1"/>
      <charset val="128"/>
    </font>
    <font>
      <sz val="3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Protection="1">
      <alignment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176" fontId="6" fillId="0" borderId="29" xfId="0" applyNumberFormat="1" applyFont="1" applyBorder="1" applyAlignment="1" applyProtection="1">
      <alignment horizontal="right" vertical="center"/>
      <protection locked="0"/>
    </xf>
    <xf numFmtId="176" fontId="8" fillId="0" borderId="29" xfId="0" applyNumberFormat="1" applyFont="1" applyFill="1" applyBorder="1" applyAlignment="1" applyProtection="1">
      <alignment horizontal="right" vertical="center"/>
      <protection locked="0"/>
    </xf>
    <xf numFmtId="176" fontId="6" fillId="0" borderId="29" xfId="0" applyNumberFormat="1" applyFont="1" applyFill="1" applyBorder="1" applyAlignment="1" applyProtection="1">
      <alignment horizontal="right" vertical="center"/>
      <protection locked="0"/>
    </xf>
    <xf numFmtId="177" fontId="6" fillId="0" borderId="29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/>
    </xf>
    <xf numFmtId="21" fontId="6" fillId="0" borderId="31" xfId="0" applyNumberFormat="1" applyFont="1" applyFill="1" applyBorder="1" applyAlignment="1" applyProtection="1">
      <alignment horizontal="right" vertical="center"/>
      <protection locked="0"/>
    </xf>
    <xf numFmtId="0" fontId="6" fillId="0" borderId="26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178" fontId="6" fillId="0" borderId="0" xfId="0" applyNumberFormat="1" applyFont="1" applyBorder="1" applyProtection="1">
      <alignment vertical="center"/>
    </xf>
    <xf numFmtId="176" fontId="6" fillId="0" borderId="0" xfId="0" applyNumberFormat="1" applyFont="1" applyBorder="1" applyProtection="1">
      <alignment vertical="center"/>
    </xf>
    <xf numFmtId="176" fontId="6" fillId="0" borderId="27" xfId="0" applyNumberFormat="1" applyFont="1" applyBorder="1" applyProtection="1">
      <alignment vertical="center"/>
    </xf>
    <xf numFmtId="176" fontId="8" fillId="0" borderId="33" xfId="0" applyNumberFormat="1" applyFont="1" applyFill="1" applyBorder="1" applyAlignment="1" applyProtection="1">
      <alignment horizontal="right" vertical="center"/>
      <protection locked="0"/>
    </xf>
    <xf numFmtId="176" fontId="6" fillId="0" borderId="33" xfId="0" applyNumberFormat="1" applyFont="1" applyFill="1" applyBorder="1" applyAlignment="1" applyProtection="1">
      <alignment horizontal="right" vertical="center"/>
      <protection locked="0"/>
    </xf>
    <xf numFmtId="0" fontId="0" fillId="0" borderId="33" xfId="0" applyFont="1" applyBorder="1" applyAlignment="1" applyProtection="1">
      <alignment horizontal="right" vertical="center"/>
    </xf>
    <xf numFmtId="21" fontId="6" fillId="0" borderId="34" xfId="0" applyNumberFormat="1" applyFont="1" applyFill="1" applyBorder="1" applyAlignment="1" applyProtection="1">
      <alignment horizontal="right" vertical="center"/>
      <protection locked="0"/>
    </xf>
    <xf numFmtId="177" fontId="6" fillId="0" borderId="33" xfId="0" applyNumberFormat="1" applyFont="1" applyFill="1" applyBorder="1" applyAlignment="1" applyProtection="1">
      <alignment horizontal="right" vertical="center"/>
    </xf>
    <xf numFmtId="0" fontId="0" fillId="0" borderId="33" xfId="0" applyFont="1" applyFill="1" applyBorder="1" applyAlignment="1" applyProtection="1">
      <alignment horizontal="right" vertical="center"/>
    </xf>
    <xf numFmtId="177" fontId="6" fillId="0" borderId="29" xfId="0" applyNumberFormat="1" applyFont="1" applyBorder="1" applyAlignment="1" applyProtection="1">
      <alignment horizontal="right" vertical="center"/>
      <protection locked="0"/>
    </xf>
    <xf numFmtId="177" fontId="8" fillId="0" borderId="33" xfId="0" applyNumberFormat="1" applyFont="1" applyFill="1" applyBorder="1" applyAlignment="1" applyProtection="1">
      <alignment horizontal="right" vertical="center"/>
      <protection locked="0"/>
    </xf>
    <xf numFmtId="177" fontId="6" fillId="0" borderId="33" xfId="0" applyNumberFormat="1" applyFont="1" applyFill="1" applyBorder="1" applyAlignment="1" applyProtection="1">
      <alignment horizontal="right" vertical="center"/>
      <protection locked="0"/>
    </xf>
    <xf numFmtId="177" fontId="6" fillId="0" borderId="33" xfId="0" applyNumberFormat="1" applyFont="1" applyBorder="1" applyAlignment="1" applyProtection="1">
      <alignment horizontal="right" vertical="center"/>
    </xf>
    <xf numFmtId="49" fontId="6" fillId="0" borderId="33" xfId="0" applyNumberFormat="1" applyFont="1" applyFill="1" applyBorder="1" applyAlignment="1" applyProtection="1">
      <alignment horizontal="right" vertical="center"/>
      <protection locked="0"/>
    </xf>
    <xf numFmtId="0" fontId="6" fillId="0" borderId="34" xfId="0" applyNumberFormat="1" applyFont="1" applyFill="1" applyBorder="1" applyAlignment="1" applyProtection="1">
      <alignment horizontal="right" vertical="center"/>
      <protection locked="0"/>
    </xf>
    <xf numFmtId="0" fontId="0" fillId="0" borderId="26" xfId="0" applyFont="1" applyBorder="1" applyProtection="1">
      <alignment vertical="center"/>
      <protection locked="0"/>
    </xf>
    <xf numFmtId="0" fontId="0" fillId="0" borderId="0" xfId="0" applyFont="1" applyBorder="1" applyProtection="1">
      <alignment vertical="center"/>
      <protection locked="0"/>
    </xf>
    <xf numFmtId="178" fontId="0" fillId="0" borderId="0" xfId="0" applyNumberFormat="1" applyFont="1" applyBorder="1" applyProtection="1">
      <alignment vertical="center"/>
      <protection locked="0"/>
    </xf>
    <xf numFmtId="0" fontId="0" fillId="0" borderId="27" xfId="0" applyFont="1" applyBorder="1" applyProtection="1">
      <alignment vertical="center"/>
      <protection locked="0"/>
    </xf>
    <xf numFmtId="176" fontId="6" fillId="0" borderId="40" xfId="0" applyNumberFormat="1" applyFont="1" applyBorder="1" applyAlignment="1" applyProtection="1">
      <alignment horizontal="right" vertical="center"/>
      <protection locked="0"/>
    </xf>
    <xf numFmtId="176" fontId="8" fillId="0" borderId="22" xfId="0" applyNumberFormat="1" applyFont="1" applyFill="1" applyBorder="1" applyAlignment="1" applyProtection="1">
      <alignment horizontal="right" vertical="center"/>
      <protection locked="0"/>
    </xf>
    <xf numFmtId="176" fontId="6" fillId="0" borderId="22" xfId="0" applyNumberFormat="1" applyFont="1" applyFill="1" applyBorder="1" applyAlignment="1" applyProtection="1">
      <alignment horizontal="right" vertical="center"/>
      <protection locked="0"/>
    </xf>
    <xf numFmtId="177" fontId="6" fillId="0" borderId="22" xfId="0" applyNumberFormat="1" applyFont="1" applyFill="1" applyBorder="1" applyAlignment="1" applyProtection="1">
      <alignment horizontal="right" vertical="center"/>
    </xf>
    <xf numFmtId="0" fontId="0" fillId="0" borderId="22" xfId="0" applyFont="1" applyFill="1" applyBorder="1" applyAlignment="1" applyProtection="1">
      <alignment horizontal="right" vertical="center"/>
    </xf>
    <xf numFmtId="0" fontId="6" fillId="0" borderId="30" xfId="0" applyFont="1" applyBorder="1" applyProtection="1">
      <alignment vertical="center"/>
    </xf>
    <xf numFmtId="0" fontId="6" fillId="0" borderId="41" xfId="0" applyFont="1" applyBorder="1" applyProtection="1">
      <alignment vertical="center"/>
    </xf>
    <xf numFmtId="178" fontId="6" fillId="0" borderId="41" xfId="0" applyNumberFormat="1" applyFont="1" applyBorder="1" applyProtection="1">
      <alignment vertical="center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42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6" fillId="0" borderId="0" xfId="0" applyFont="1" applyBorder="1" applyProtection="1">
      <alignment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179" fontId="6" fillId="0" borderId="47" xfId="0" applyNumberFormat="1" applyFont="1" applyFill="1" applyBorder="1" applyAlignment="1" applyProtection="1">
      <alignment horizontal="center" vertical="center"/>
      <protection locked="0"/>
    </xf>
    <xf numFmtId="179" fontId="6" fillId="0" borderId="29" xfId="0" applyNumberFormat="1" applyFont="1" applyFill="1" applyBorder="1" applyAlignment="1" applyProtection="1">
      <alignment horizontal="center" vertical="center"/>
      <protection locked="0"/>
    </xf>
    <xf numFmtId="179" fontId="6" fillId="0" borderId="43" xfId="1" applyNumberFormat="1" applyFont="1" applyFill="1" applyBorder="1" applyAlignment="1" applyProtection="1">
      <alignment horizontal="center" vertical="center"/>
      <protection locked="0"/>
    </xf>
    <xf numFmtId="178" fontId="6" fillId="0" borderId="43" xfId="0" applyNumberFormat="1" applyFont="1" applyFill="1" applyBorder="1" applyAlignment="1" applyProtection="1">
      <alignment horizontal="center" vertical="center"/>
      <protection locked="0"/>
    </xf>
    <xf numFmtId="178" fontId="6" fillId="0" borderId="31" xfId="0" applyNumberFormat="1" applyFont="1" applyFill="1" applyBorder="1" applyAlignment="1" applyProtection="1">
      <alignment horizontal="center" vertical="center"/>
      <protection locked="0"/>
    </xf>
    <xf numFmtId="18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6" fillId="0" borderId="11" xfId="0" applyNumberFormat="1" applyFont="1" applyFill="1" applyBorder="1" applyAlignment="1" applyProtection="1">
      <alignment horizontal="center" vertical="center"/>
      <protection locked="0"/>
    </xf>
    <xf numFmtId="179" fontId="6" fillId="0" borderId="33" xfId="0" applyNumberFormat="1" applyFont="1" applyFill="1" applyBorder="1" applyAlignment="1" applyProtection="1">
      <alignment horizontal="center" vertical="center"/>
      <protection locked="0"/>
    </xf>
    <xf numFmtId="179" fontId="6" fillId="0" borderId="29" xfId="1" applyNumberFormat="1" applyFont="1" applyFill="1" applyBorder="1" applyAlignment="1" applyProtection="1">
      <alignment horizontal="center" vertical="center"/>
      <protection locked="0"/>
    </xf>
    <xf numFmtId="178" fontId="6" fillId="0" borderId="33" xfId="0" applyNumberFormat="1" applyFont="1" applyFill="1" applyBorder="1" applyAlignment="1" applyProtection="1">
      <alignment horizontal="center" vertical="center"/>
      <protection locked="0"/>
    </xf>
    <xf numFmtId="178" fontId="6" fillId="0" borderId="34" xfId="0" applyNumberFormat="1" applyFont="1" applyFill="1" applyBorder="1" applyAlignment="1" applyProtection="1">
      <alignment horizontal="center" vertical="center"/>
      <protection locked="0"/>
    </xf>
    <xf numFmtId="181" fontId="6" fillId="0" borderId="11" xfId="0" applyNumberFormat="1" applyFont="1" applyFill="1" applyBorder="1" applyAlignment="1" applyProtection="1">
      <alignment horizontal="center" vertical="center"/>
      <protection locked="0"/>
    </xf>
    <xf numFmtId="181" fontId="6" fillId="0" borderId="33" xfId="0" applyNumberFormat="1" applyFont="1" applyFill="1" applyBorder="1" applyAlignment="1" applyProtection="1">
      <alignment horizontal="center" vertical="center"/>
      <protection locked="0"/>
    </xf>
    <xf numFmtId="180" fontId="6" fillId="0" borderId="33" xfId="0" applyNumberFormat="1" applyFont="1" applyFill="1" applyBorder="1" applyAlignment="1" applyProtection="1">
      <alignment horizontal="center" vertical="center"/>
      <protection locked="0"/>
    </xf>
    <xf numFmtId="176" fontId="6" fillId="0" borderId="33" xfId="0" applyNumberFormat="1" applyFont="1" applyFill="1" applyBorder="1" applyAlignment="1" applyProtection="1">
      <alignment horizontal="center" vertical="center"/>
      <protection locked="0"/>
    </xf>
    <xf numFmtId="176" fontId="6" fillId="0" borderId="34" xfId="0" applyNumberFormat="1" applyFont="1" applyFill="1" applyBorder="1" applyAlignment="1" applyProtection="1">
      <alignment horizontal="center" vertical="center"/>
      <protection locked="0"/>
    </xf>
    <xf numFmtId="180" fontId="6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180" fontId="6" fillId="0" borderId="0" xfId="0" applyNumberFormat="1" applyFont="1" applyFill="1" applyBorder="1" applyAlignment="1" applyProtection="1">
      <alignment horizontal="center" vertical="center"/>
      <protection locked="0"/>
    </xf>
    <xf numFmtId="182" fontId="6" fillId="0" borderId="33" xfId="0" applyNumberFormat="1" applyFont="1" applyFill="1" applyBorder="1" applyAlignment="1" applyProtection="1">
      <alignment horizontal="center" vertical="center"/>
      <protection locked="0"/>
    </xf>
    <xf numFmtId="182" fontId="6" fillId="0" borderId="33" xfId="0" applyNumberFormat="1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182" fontId="6" fillId="0" borderId="0" xfId="0" applyNumberFormat="1" applyFont="1" applyFill="1" applyBorder="1" applyAlignment="1" applyProtection="1">
      <alignment horizontal="right" vertical="center"/>
      <protection locked="0"/>
    </xf>
    <xf numFmtId="183" fontId="6" fillId="0" borderId="11" xfId="0" applyNumberFormat="1" applyFont="1" applyFill="1" applyBorder="1" applyAlignment="1" applyProtection="1">
      <alignment horizontal="center" vertical="center"/>
      <protection locked="0"/>
    </xf>
    <xf numFmtId="183" fontId="6" fillId="0" borderId="33" xfId="0" applyNumberFormat="1" applyFont="1" applyFill="1" applyBorder="1" applyAlignment="1" applyProtection="1">
      <alignment horizontal="center" vertical="center"/>
      <protection locked="0"/>
    </xf>
    <xf numFmtId="183" fontId="6" fillId="0" borderId="29" xfId="1" applyNumberFormat="1" applyFont="1" applyFill="1" applyBorder="1" applyAlignment="1" applyProtection="1">
      <alignment horizontal="center" vertical="center"/>
      <protection locked="0"/>
    </xf>
    <xf numFmtId="183" fontId="6" fillId="0" borderId="45" xfId="0" applyNumberFormat="1" applyFont="1" applyFill="1" applyBorder="1" applyAlignment="1" applyProtection="1">
      <alignment horizontal="center" vertical="center"/>
      <protection locked="0"/>
    </xf>
    <xf numFmtId="183" fontId="6" fillId="0" borderId="22" xfId="0" applyNumberFormat="1" applyFont="1" applyFill="1" applyBorder="1" applyAlignment="1" applyProtection="1">
      <alignment horizontal="center" vertical="center"/>
      <protection locked="0"/>
    </xf>
    <xf numFmtId="183" fontId="6" fillId="0" borderId="22" xfId="1" applyNumberFormat="1" applyFont="1" applyFill="1" applyBorder="1" applyAlignment="1" applyProtection="1">
      <alignment horizontal="center" vertical="center"/>
      <protection locked="0"/>
    </xf>
    <xf numFmtId="178" fontId="6" fillId="0" borderId="22" xfId="0" applyNumberFormat="1" applyFont="1" applyFill="1" applyBorder="1" applyAlignment="1" applyProtection="1">
      <alignment horizontal="center" vertical="center"/>
      <protection locked="0"/>
    </xf>
    <xf numFmtId="178" fontId="6" fillId="0" borderId="4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distributed" vertical="center" wrapText="1"/>
      <protection locked="0"/>
    </xf>
    <xf numFmtId="183" fontId="6" fillId="0" borderId="0" xfId="0" applyNumberFormat="1" applyFont="1" applyFill="1" applyBorder="1" applyAlignment="1" applyProtection="1">
      <alignment horizontal="center" vertical="center"/>
      <protection locked="0"/>
    </xf>
    <xf numFmtId="183" fontId="6" fillId="0" borderId="0" xfId="1" applyNumberFormat="1" applyFont="1" applyFill="1" applyBorder="1" applyAlignment="1" applyProtection="1">
      <alignment horizontal="center" vertical="center"/>
      <protection locked="0"/>
    </xf>
    <xf numFmtId="178" fontId="6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7" fillId="0" borderId="32" xfId="0" applyFont="1" applyBorder="1" applyAlignment="1" applyProtection="1">
      <alignment horizontal="distributed" vertical="center" indent="1"/>
      <protection locked="0"/>
    </xf>
    <xf numFmtId="0" fontId="7" fillId="0" borderId="33" xfId="0" applyFont="1" applyBorder="1" applyAlignment="1" applyProtection="1">
      <alignment horizontal="distributed" vertical="center" indent="1"/>
      <protection locked="0"/>
    </xf>
    <xf numFmtId="0" fontId="0" fillId="0" borderId="12" xfId="0" applyFont="1" applyBorder="1" applyAlignment="1" applyProtection="1">
      <alignment horizontal="distributed" vertical="center" inden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8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18" xfId="0" applyFont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distributed" vertical="center" indent="1"/>
      <protection locked="0"/>
    </xf>
    <xf numFmtId="0" fontId="7" fillId="0" borderId="29" xfId="0" applyFont="1" applyBorder="1" applyAlignment="1" applyProtection="1">
      <alignment horizontal="distributed" vertical="center" indent="1"/>
      <protection locked="0"/>
    </xf>
    <xf numFmtId="0" fontId="0" fillId="0" borderId="30" xfId="0" applyFont="1" applyBorder="1" applyAlignment="1" applyProtection="1">
      <alignment horizontal="distributed" vertical="center" indent="1"/>
      <protection locked="0"/>
    </xf>
    <xf numFmtId="0" fontId="7" fillId="0" borderId="35" xfId="0" applyFont="1" applyBorder="1" applyAlignment="1" applyProtection="1">
      <alignment horizontal="center" vertical="center" textRotation="255"/>
      <protection locked="0"/>
    </xf>
    <xf numFmtId="0" fontId="7" fillId="0" borderId="28" xfId="0" applyFont="1" applyBorder="1" applyAlignment="1" applyProtection="1">
      <alignment horizontal="center" vertical="center" textRotation="255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distributed" vertical="center" indent="1"/>
      <protection locked="0"/>
    </xf>
    <xf numFmtId="0" fontId="0" fillId="0" borderId="36" xfId="0" applyFont="1" applyBorder="1" applyAlignment="1" applyProtection="1">
      <alignment horizontal="distributed" vertical="center" indent="1"/>
      <protection locked="0"/>
    </xf>
    <xf numFmtId="0" fontId="0" fillId="0" borderId="28" xfId="0" applyFont="1" applyBorder="1" applyAlignment="1" applyProtection="1">
      <alignment horizontal="distributed" vertical="center" indent="1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 textRotation="255"/>
      <protection locked="0"/>
    </xf>
    <xf numFmtId="0" fontId="7" fillId="0" borderId="8" xfId="0" applyFont="1" applyBorder="1" applyAlignment="1" applyProtection="1">
      <alignment horizontal="center" vertical="center" textRotation="255"/>
      <protection locked="0"/>
    </xf>
    <xf numFmtId="0" fontId="7" fillId="0" borderId="38" xfId="0" applyFont="1" applyBorder="1" applyAlignment="1" applyProtection="1">
      <alignment horizontal="center" vertical="center" textRotation="255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distributed" vertical="center" wrapText="1"/>
      <protection locked="0"/>
    </xf>
    <xf numFmtId="0" fontId="7" fillId="0" borderId="33" xfId="0" applyFont="1" applyBorder="1" applyAlignment="1" applyProtection="1">
      <alignment horizontal="distributed" vertical="center" wrapText="1"/>
      <protection locked="0"/>
    </xf>
    <xf numFmtId="0" fontId="7" fillId="0" borderId="34" xfId="0" applyFont="1" applyBorder="1" applyAlignment="1" applyProtection="1">
      <alignment horizontal="distributed" vertical="center" wrapText="1"/>
      <protection locked="0"/>
    </xf>
    <xf numFmtId="0" fontId="7" fillId="0" borderId="21" xfId="0" applyFont="1" applyBorder="1" applyAlignment="1" applyProtection="1">
      <alignment horizontal="distributed" vertical="center" indent="1"/>
      <protection locked="0"/>
    </xf>
    <xf numFmtId="0" fontId="7" fillId="0" borderId="22" xfId="0" applyFont="1" applyBorder="1" applyAlignment="1" applyProtection="1">
      <alignment horizontal="distributed" vertical="center" indent="1"/>
      <protection locked="0"/>
    </xf>
    <xf numFmtId="0" fontId="0" fillId="0" borderId="39" xfId="0" applyFont="1" applyBorder="1" applyAlignment="1" applyProtection="1">
      <alignment horizontal="distributed" vertical="center" inden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distributed" vertical="center" wrapText="1"/>
      <protection locked="0"/>
    </xf>
    <xf numFmtId="0" fontId="7" fillId="0" borderId="30" xfId="0" applyFont="1" applyBorder="1" applyAlignment="1" applyProtection="1">
      <alignment horizontal="distributed" vertical="center" wrapText="1"/>
      <protection locked="0"/>
    </xf>
    <xf numFmtId="0" fontId="7" fillId="0" borderId="31" xfId="0" applyFont="1" applyBorder="1" applyAlignment="1" applyProtection="1">
      <alignment horizontal="distributed" vertical="center" wrapText="1"/>
      <protection locked="0"/>
    </xf>
    <xf numFmtId="0" fontId="7" fillId="0" borderId="12" xfId="0" applyFont="1" applyBorder="1" applyAlignment="1" applyProtection="1">
      <alignment horizontal="distributed" vertical="center" wrapText="1"/>
      <protection locked="0"/>
    </xf>
    <xf numFmtId="0" fontId="7" fillId="0" borderId="43" xfId="0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Fill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distributed" vertical="center" wrapText="1"/>
      <protection locked="0"/>
    </xf>
    <xf numFmtId="0" fontId="7" fillId="0" borderId="22" xfId="0" applyFont="1" applyBorder="1" applyAlignment="1" applyProtection="1">
      <alignment horizontal="distributed" vertical="center" wrapText="1"/>
      <protection locked="0"/>
    </xf>
    <xf numFmtId="0" fontId="7" fillId="0" borderId="46" xfId="0" applyFont="1" applyBorder="1" applyAlignment="1" applyProtection="1">
      <alignment horizontal="distributed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7" fillId="0" borderId="35" xfId="0" applyFont="1" applyBorder="1" applyAlignment="1" applyProtection="1">
      <alignment horizontal="center" vertical="top" textRotation="255" wrapText="1"/>
      <protection locked="0"/>
    </xf>
    <xf numFmtId="0" fontId="0" fillId="0" borderId="36" xfId="0" applyFont="1" applyBorder="1" applyAlignment="1" applyProtection="1">
      <alignment horizontal="center" vertical="top" textRotation="255" wrapText="1"/>
      <protection locked="0"/>
    </xf>
    <xf numFmtId="0" fontId="0" fillId="0" borderId="28" xfId="0" applyFont="1" applyBorder="1" applyAlignment="1" applyProtection="1">
      <alignment horizontal="center" vertical="top" textRotation="255" wrapText="1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distributed" vertical="center" wrapText="1" shrinkToFit="1"/>
      <protection locked="0"/>
    </xf>
    <xf numFmtId="0" fontId="7" fillId="0" borderId="10" xfId="0" applyFont="1" applyBorder="1" applyAlignment="1" applyProtection="1">
      <alignment horizontal="distributed" vertical="center" wrapText="1" shrinkToFit="1"/>
      <protection locked="0"/>
    </xf>
    <xf numFmtId="0" fontId="7" fillId="0" borderId="48" xfId="0" applyFont="1" applyBorder="1" applyAlignment="1" applyProtection="1">
      <alignment horizontal="distributed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view="pageBreakPreview" topLeftCell="A34" zoomScaleNormal="85" zoomScaleSheetLayoutView="100" workbookViewId="0">
      <selection activeCell="A36" sqref="A36:K36"/>
    </sheetView>
  </sheetViews>
  <sheetFormatPr defaultRowHeight="13.5" x14ac:dyDescent="0.15"/>
  <cols>
    <col min="1" max="1" width="6.375" style="3" customWidth="1"/>
    <col min="2" max="2" width="9.375" style="3" customWidth="1"/>
    <col min="3" max="3" width="7.625" style="3" customWidth="1"/>
    <col min="4" max="7" width="10.875" style="3" customWidth="1"/>
    <col min="8" max="8" width="11.125" style="3" customWidth="1"/>
    <col min="9" max="9" width="12.625" style="3" customWidth="1"/>
    <col min="10" max="10" width="12.25" style="3" customWidth="1"/>
    <col min="11" max="11" width="11.875" style="3" customWidth="1"/>
    <col min="12" max="12" width="2.625" style="3" hidden="1" customWidth="1"/>
    <col min="13" max="13" width="7.5" style="3" hidden="1" customWidth="1"/>
    <col min="14" max="14" width="4.5" style="3" hidden="1" customWidth="1"/>
    <col min="15" max="15" width="7.5" style="3" hidden="1" customWidth="1"/>
    <col min="16" max="16" width="4.5" style="3" hidden="1" customWidth="1"/>
    <col min="17" max="17" width="9.5" style="3" hidden="1" customWidth="1"/>
    <col min="18" max="18" width="12.75" style="3" hidden="1" customWidth="1"/>
    <col min="19" max="16384" width="9" style="3"/>
  </cols>
  <sheetData>
    <row r="1" spans="1:18" ht="19.5" thickBot="1" x14ac:dyDescent="0.2">
      <c r="A1" s="1" t="s">
        <v>60</v>
      </c>
      <c r="B1" s="1"/>
      <c r="C1" s="2"/>
      <c r="D1" s="101" t="s">
        <v>0</v>
      </c>
      <c r="E1" s="101"/>
      <c r="F1" s="101"/>
      <c r="G1" s="101"/>
      <c r="H1" s="101"/>
      <c r="I1" s="101"/>
      <c r="J1" s="101"/>
      <c r="K1" s="2"/>
    </row>
    <row r="2" spans="1:18" ht="24" customHeight="1" x14ac:dyDescent="0.15">
      <c r="A2" s="102"/>
      <c r="B2" s="103"/>
      <c r="C2" s="104"/>
      <c r="D2" s="111" t="s">
        <v>1</v>
      </c>
      <c r="E2" s="111"/>
      <c r="F2" s="111"/>
      <c r="G2" s="112"/>
      <c r="H2" s="113" t="s">
        <v>2</v>
      </c>
      <c r="I2" s="114"/>
      <c r="J2" s="115" t="s">
        <v>3</v>
      </c>
      <c r="K2" s="116"/>
    </row>
    <row r="3" spans="1:18" ht="24" customHeight="1" x14ac:dyDescent="0.15">
      <c r="A3" s="105"/>
      <c r="B3" s="106"/>
      <c r="C3" s="107"/>
      <c r="D3" s="117" t="s">
        <v>4</v>
      </c>
      <c r="E3" s="118"/>
      <c r="F3" s="119" t="s">
        <v>5</v>
      </c>
      <c r="G3" s="118"/>
      <c r="H3" s="4" t="s">
        <v>4</v>
      </c>
      <c r="I3" s="4" t="s">
        <v>5</v>
      </c>
      <c r="J3" s="4" t="s">
        <v>4</v>
      </c>
      <c r="K3" s="5" t="s">
        <v>5</v>
      </c>
      <c r="M3" s="6"/>
      <c r="N3" s="7"/>
      <c r="O3" s="7" t="s">
        <v>6</v>
      </c>
      <c r="P3" s="7"/>
      <c r="Q3" s="7"/>
      <c r="R3" s="8"/>
    </row>
    <row r="4" spans="1:18" ht="24" customHeight="1" thickBot="1" x14ac:dyDescent="0.2">
      <c r="A4" s="108"/>
      <c r="B4" s="109"/>
      <c r="C4" s="110"/>
      <c r="D4" s="9" t="s">
        <v>7</v>
      </c>
      <c r="E4" s="10" t="s">
        <v>8</v>
      </c>
      <c r="F4" s="11" t="s">
        <v>9</v>
      </c>
      <c r="G4" s="11" t="s">
        <v>10</v>
      </c>
      <c r="H4" s="12" t="s">
        <v>11</v>
      </c>
      <c r="I4" s="12" t="s">
        <v>12</v>
      </c>
      <c r="J4" s="13"/>
      <c r="K4" s="14"/>
      <c r="M4" s="15" t="s">
        <v>13</v>
      </c>
      <c r="N4" s="16" t="s">
        <v>14</v>
      </c>
      <c r="O4" s="16" t="s">
        <v>15</v>
      </c>
      <c r="P4" s="16" t="s">
        <v>16</v>
      </c>
      <c r="Q4" s="17" t="s">
        <v>17</v>
      </c>
      <c r="R4" s="18" t="s">
        <v>18</v>
      </c>
    </row>
    <row r="5" spans="1:18" ht="24" customHeight="1" x14ac:dyDescent="0.15">
      <c r="A5" s="120" t="s">
        <v>19</v>
      </c>
      <c r="B5" s="121"/>
      <c r="C5" s="122"/>
      <c r="D5" s="19">
        <v>43404</v>
      </c>
      <c r="E5" s="20">
        <v>44055</v>
      </c>
      <c r="F5" s="21">
        <v>918400</v>
      </c>
      <c r="G5" s="20">
        <v>946146</v>
      </c>
      <c r="H5" s="22">
        <f>D5-E5</f>
        <v>-651</v>
      </c>
      <c r="I5" s="22">
        <f t="shared" ref="I5:I17" si="0">F5-G5</f>
        <v>-27746</v>
      </c>
      <c r="J5" s="23" t="str">
        <f>CONCATENATE(N5,"：",ROUNDUP(P5/1,0))</f>
        <v>12：7</v>
      </c>
      <c r="K5" s="24">
        <v>3.9351851851851852E-4</v>
      </c>
      <c r="M5" s="25">
        <f>ROUNDDOWN(O5/60,0)</f>
        <v>0</v>
      </c>
      <c r="N5" s="26">
        <f>O5-M5*60</f>
        <v>12</v>
      </c>
      <c r="O5" s="26">
        <f>ROUNDDOWN(Q5/60,0)</f>
        <v>12</v>
      </c>
      <c r="P5" s="27">
        <f>Q5-M5*60*60-N5*60</f>
        <v>6.5689798175283158</v>
      </c>
      <c r="Q5" s="28">
        <f>R5/D5</f>
        <v>726.56897981752832</v>
      </c>
      <c r="R5" s="29">
        <f>365*24*60*60</f>
        <v>31536000</v>
      </c>
    </row>
    <row r="6" spans="1:18" ht="24" customHeight="1" x14ac:dyDescent="0.15">
      <c r="A6" s="98" t="s">
        <v>20</v>
      </c>
      <c r="B6" s="99"/>
      <c r="C6" s="100"/>
      <c r="D6" s="19">
        <v>59561</v>
      </c>
      <c r="E6" s="30">
        <v>59013</v>
      </c>
      <c r="F6" s="31">
        <v>1362470</v>
      </c>
      <c r="G6" s="30">
        <v>1340567</v>
      </c>
      <c r="H6" s="22">
        <f t="shared" ref="H6:H17" si="1">D6-E6</f>
        <v>548</v>
      </c>
      <c r="I6" s="22">
        <f t="shared" si="0"/>
        <v>21903</v>
      </c>
      <c r="J6" s="32" t="str">
        <f>CONCATENATE(N6,"：",ROUNDUP(P6/1,0))</f>
        <v>8：50</v>
      </c>
      <c r="K6" s="33">
        <v>2.6620370370370372E-4</v>
      </c>
      <c r="M6" s="25">
        <f>ROUNDDOWN(O6/60,0)</f>
        <v>0</v>
      </c>
      <c r="N6" s="26">
        <f>O6-M6*60</f>
        <v>8</v>
      </c>
      <c r="O6" s="26">
        <f>ROUNDDOWN(Q6/60,0)</f>
        <v>8</v>
      </c>
      <c r="P6" s="27">
        <f>Q6-M6*60*60-N6*60</f>
        <v>49.473984654387891</v>
      </c>
      <c r="Q6" s="28">
        <f>R6/D6</f>
        <v>529.47398465438789</v>
      </c>
      <c r="R6" s="29">
        <f>365*24*60*60</f>
        <v>31536000</v>
      </c>
    </row>
    <row r="7" spans="1:18" ht="24" customHeight="1" x14ac:dyDescent="0.15">
      <c r="A7" s="123" t="s">
        <v>21</v>
      </c>
      <c r="B7" s="125" t="s">
        <v>22</v>
      </c>
      <c r="C7" s="125"/>
      <c r="D7" s="19">
        <v>90</v>
      </c>
      <c r="E7" s="30">
        <v>90</v>
      </c>
      <c r="F7" s="31">
        <v>1748</v>
      </c>
      <c r="G7" s="30">
        <v>1762</v>
      </c>
      <c r="H7" s="22">
        <f t="shared" si="1"/>
        <v>0</v>
      </c>
      <c r="I7" s="34">
        <f t="shared" si="0"/>
        <v>-14</v>
      </c>
      <c r="J7" s="35" t="str">
        <f>CONCATENATE(M7,"：",N7,"：",ROUNDUP(P7/1,0))</f>
        <v>97：20：0</v>
      </c>
      <c r="K7" s="33">
        <v>0.20880787037037038</v>
      </c>
      <c r="M7" s="25">
        <f>ROUNDDOWN(O7/60,0)</f>
        <v>97</v>
      </c>
      <c r="N7" s="26">
        <f>O7-M7*60</f>
        <v>20</v>
      </c>
      <c r="O7" s="26">
        <f>ROUNDDOWN(Q7/60,0)</f>
        <v>5840</v>
      </c>
      <c r="P7" s="27">
        <f>Q7-M7*60*60-N7*60</f>
        <v>0</v>
      </c>
      <c r="Q7" s="28">
        <f t="shared" ref="Q7:Q8" si="2">R7/D7</f>
        <v>350400</v>
      </c>
      <c r="R7" s="29">
        <f>365*24*60*60</f>
        <v>31536000</v>
      </c>
    </row>
    <row r="8" spans="1:18" ht="24" customHeight="1" x14ac:dyDescent="0.15">
      <c r="A8" s="124"/>
      <c r="B8" s="125" t="s">
        <v>23</v>
      </c>
      <c r="C8" s="125"/>
      <c r="D8" s="19">
        <v>49</v>
      </c>
      <c r="E8" s="31" t="s">
        <v>24</v>
      </c>
      <c r="F8" s="31">
        <v>801</v>
      </c>
      <c r="G8" s="30">
        <v>833</v>
      </c>
      <c r="H8" s="22">
        <v>9</v>
      </c>
      <c r="I8" s="34">
        <f t="shared" si="0"/>
        <v>-32</v>
      </c>
      <c r="J8" s="35" t="str">
        <f>CONCATENATE(M8,"：",N8,"：",ROUNDUP(P8/1,0))</f>
        <v>178：46：32</v>
      </c>
      <c r="K8" s="33">
        <v>0.45568287037037036</v>
      </c>
      <c r="M8" s="25">
        <f>ROUNDDOWN(O8/60,0)</f>
        <v>178</v>
      </c>
      <c r="N8" s="26">
        <f>O8-M8*60</f>
        <v>46</v>
      </c>
      <c r="O8" s="26">
        <f>ROUNDDOWN(Q8/60,0)</f>
        <v>10726</v>
      </c>
      <c r="P8" s="27">
        <f>Q8-M8*60*60-N8*60</f>
        <v>31.836734693846665</v>
      </c>
      <c r="Q8" s="28">
        <f t="shared" si="2"/>
        <v>643591.83673469385</v>
      </c>
      <c r="R8" s="29">
        <f>365*24*60*60</f>
        <v>31536000</v>
      </c>
    </row>
    <row r="9" spans="1:18" ht="24" customHeight="1" x14ac:dyDescent="0.15">
      <c r="A9" s="98" t="s">
        <v>25</v>
      </c>
      <c r="B9" s="99"/>
      <c r="C9" s="100"/>
      <c r="D9" s="36">
        <v>-16157</v>
      </c>
      <c r="E9" s="37">
        <v>-14958</v>
      </c>
      <c r="F9" s="38">
        <v>-444070</v>
      </c>
      <c r="G9" s="37">
        <v>-394421</v>
      </c>
      <c r="H9" s="22">
        <f t="shared" si="1"/>
        <v>-1199</v>
      </c>
      <c r="I9" s="39">
        <f t="shared" si="0"/>
        <v>-49649</v>
      </c>
      <c r="J9" s="40" t="s">
        <v>26</v>
      </c>
      <c r="K9" s="41" t="s">
        <v>26</v>
      </c>
      <c r="M9" s="42"/>
      <c r="N9" s="43"/>
      <c r="O9" s="43"/>
      <c r="P9" s="44"/>
      <c r="Q9" s="43"/>
      <c r="R9" s="45"/>
    </row>
    <row r="10" spans="1:18" ht="24" customHeight="1" x14ac:dyDescent="0.15">
      <c r="A10" s="126" t="s">
        <v>27</v>
      </c>
      <c r="B10" s="129" t="s">
        <v>28</v>
      </c>
      <c r="C10" s="125"/>
      <c r="D10" s="19">
        <v>955</v>
      </c>
      <c r="E10" s="31">
        <v>997</v>
      </c>
      <c r="F10" s="31">
        <v>19614</v>
      </c>
      <c r="G10" s="30">
        <v>20364</v>
      </c>
      <c r="H10" s="22">
        <f t="shared" si="1"/>
        <v>-42</v>
      </c>
      <c r="I10" s="34">
        <f t="shared" si="0"/>
        <v>-750</v>
      </c>
      <c r="J10" s="35" t="str">
        <f t="shared" ref="J10:J15" si="3">CONCATENATE(M10,"：",N10,"：",ROUNDUP(P10/1,0))</f>
        <v>9：10：22</v>
      </c>
      <c r="K10" s="33">
        <v>1.861111111111111E-2</v>
      </c>
      <c r="M10" s="25">
        <f t="shared" ref="M10:M17" si="4">ROUNDDOWN(O10/60,0)</f>
        <v>9</v>
      </c>
      <c r="N10" s="26">
        <f t="shared" ref="N10:N17" si="5">O10-M10*60</f>
        <v>10</v>
      </c>
      <c r="O10" s="26">
        <f t="shared" ref="O10:O17" si="6">ROUNDDOWN(Q10/60,0)</f>
        <v>550</v>
      </c>
      <c r="P10" s="27">
        <f t="shared" ref="P10:P17" si="7">Q10-M10*60*60-N10*60</f>
        <v>21.989528795813385</v>
      </c>
      <c r="Q10" s="28">
        <f>R10/D10</f>
        <v>33021.989528795813</v>
      </c>
      <c r="R10" s="29">
        <f t="shared" ref="R10:R17" si="8">365*24*60*60</f>
        <v>31536000</v>
      </c>
    </row>
    <row r="11" spans="1:18" ht="24" customHeight="1" x14ac:dyDescent="0.15">
      <c r="A11" s="127"/>
      <c r="B11" s="129" t="s">
        <v>29</v>
      </c>
      <c r="C11" s="125"/>
      <c r="D11" s="19">
        <v>465</v>
      </c>
      <c r="E11" s="31">
        <v>536</v>
      </c>
      <c r="F11" s="31">
        <v>9252</v>
      </c>
      <c r="G11" s="30">
        <v>9740</v>
      </c>
      <c r="H11" s="22">
        <f t="shared" si="1"/>
        <v>-71</v>
      </c>
      <c r="I11" s="34">
        <f t="shared" si="0"/>
        <v>-488</v>
      </c>
      <c r="J11" s="35" t="str">
        <f t="shared" si="3"/>
        <v>18：50：20</v>
      </c>
      <c r="K11" s="33">
        <v>3.9456018518518522E-2</v>
      </c>
      <c r="M11" s="25">
        <f t="shared" si="4"/>
        <v>18</v>
      </c>
      <c r="N11" s="26">
        <f t="shared" si="5"/>
        <v>50</v>
      </c>
      <c r="O11" s="26">
        <f t="shared" si="6"/>
        <v>1130</v>
      </c>
      <c r="P11" s="27">
        <f t="shared" si="7"/>
        <v>19.354838709681644</v>
      </c>
      <c r="Q11" s="28">
        <f t="shared" ref="Q11:Q17" si="9">R11/D11</f>
        <v>67819.354838709682</v>
      </c>
      <c r="R11" s="29">
        <f t="shared" si="8"/>
        <v>31536000</v>
      </c>
    </row>
    <row r="12" spans="1:18" ht="24" customHeight="1" x14ac:dyDescent="0.15">
      <c r="A12" s="128"/>
      <c r="B12" s="129" t="s">
        <v>30</v>
      </c>
      <c r="C12" s="125"/>
      <c r="D12" s="19">
        <v>490</v>
      </c>
      <c r="E12" s="31">
        <v>461</v>
      </c>
      <c r="F12" s="31">
        <v>10362</v>
      </c>
      <c r="G12" s="30">
        <v>10624</v>
      </c>
      <c r="H12" s="22">
        <f t="shared" si="1"/>
        <v>29</v>
      </c>
      <c r="I12" s="34">
        <f t="shared" si="0"/>
        <v>-262</v>
      </c>
      <c r="J12" s="35" t="str">
        <f t="shared" si="3"/>
        <v>17：52：40</v>
      </c>
      <c r="K12" s="33">
        <v>3.5219907407407408E-2</v>
      </c>
      <c r="M12" s="25">
        <f t="shared" si="4"/>
        <v>17</v>
      </c>
      <c r="N12" s="26">
        <f t="shared" si="5"/>
        <v>52</v>
      </c>
      <c r="O12" s="26">
        <f t="shared" si="6"/>
        <v>1072</v>
      </c>
      <c r="P12" s="27">
        <f t="shared" si="7"/>
        <v>39.183673469386122</v>
      </c>
      <c r="Q12" s="28">
        <f t="shared" si="9"/>
        <v>64359.183673469386</v>
      </c>
      <c r="R12" s="29">
        <f t="shared" si="8"/>
        <v>31536000</v>
      </c>
    </row>
    <row r="13" spans="1:18" ht="24" customHeight="1" x14ac:dyDescent="0.15">
      <c r="A13" s="130" t="s">
        <v>31</v>
      </c>
      <c r="B13" s="129" t="s">
        <v>32</v>
      </c>
      <c r="C13" s="125"/>
      <c r="D13" s="19">
        <v>171</v>
      </c>
      <c r="E13" s="30">
        <v>169</v>
      </c>
      <c r="F13" s="31">
        <v>2999</v>
      </c>
      <c r="G13" s="30">
        <v>3309</v>
      </c>
      <c r="H13" s="22">
        <f t="shared" si="1"/>
        <v>2</v>
      </c>
      <c r="I13" s="34">
        <f t="shared" si="0"/>
        <v>-310</v>
      </c>
      <c r="J13" s="35" t="str">
        <f t="shared" si="3"/>
        <v>51：13：42</v>
      </c>
      <c r="K13" s="33">
        <v>0.12171296296296297</v>
      </c>
      <c r="M13" s="25">
        <f t="shared" si="4"/>
        <v>51</v>
      </c>
      <c r="N13" s="26">
        <f t="shared" si="5"/>
        <v>13</v>
      </c>
      <c r="O13" s="26">
        <f t="shared" si="6"/>
        <v>3073</v>
      </c>
      <c r="P13" s="27">
        <f t="shared" si="7"/>
        <v>41.052631578961154</v>
      </c>
      <c r="Q13" s="28">
        <f t="shared" si="9"/>
        <v>184421.05263157896</v>
      </c>
      <c r="R13" s="29">
        <f t="shared" si="8"/>
        <v>31536000</v>
      </c>
    </row>
    <row r="14" spans="1:18" ht="24" customHeight="1" x14ac:dyDescent="0.15">
      <c r="A14" s="131"/>
      <c r="B14" s="133" t="s">
        <v>33</v>
      </c>
      <c r="C14" s="134"/>
      <c r="D14" s="19">
        <v>137</v>
      </c>
      <c r="E14" s="31">
        <v>137</v>
      </c>
      <c r="F14" s="31">
        <v>2385</v>
      </c>
      <c r="G14" s="31">
        <v>2683</v>
      </c>
      <c r="H14" s="22">
        <f t="shared" si="1"/>
        <v>0</v>
      </c>
      <c r="I14" s="34">
        <f t="shared" si="0"/>
        <v>-298</v>
      </c>
      <c r="J14" s="35" t="str">
        <f t="shared" si="3"/>
        <v>63：56：30</v>
      </c>
      <c r="K14" s="33">
        <v>0.15304398148148149</v>
      </c>
      <c r="M14" s="25">
        <f t="shared" si="4"/>
        <v>63</v>
      </c>
      <c r="N14" s="26">
        <f t="shared" si="5"/>
        <v>56</v>
      </c>
      <c r="O14" s="26">
        <f t="shared" si="6"/>
        <v>3836</v>
      </c>
      <c r="P14" s="27">
        <f t="shared" si="7"/>
        <v>29.781021897797473</v>
      </c>
      <c r="Q14" s="28">
        <f t="shared" si="9"/>
        <v>230189.7810218978</v>
      </c>
      <c r="R14" s="29">
        <f t="shared" si="8"/>
        <v>31536000</v>
      </c>
    </row>
    <row r="15" spans="1:18" ht="24" customHeight="1" x14ac:dyDescent="0.15">
      <c r="A15" s="132"/>
      <c r="B15" s="129" t="s">
        <v>34</v>
      </c>
      <c r="C15" s="125"/>
      <c r="D15" s="19">
        <v>34</v>
      </c>
      <c r="E15" s="30">
        <v>32</v>
      </c>
      <c r="F15" s="31">
        <v>614</v>
      </c>
      <c r="G15" s="30">
        <v>626</v>
      </c>
      <c r="H15" s="22">
        <f t="shared" si="1"/>
        <v>2</v>
      </c>
      <c r="I15" s="34">
        <f t="shared" si="0"/>
        <v>-12</v>
      </c>
      <c r="J15" s="35" t="str">
        <f t="shared" si="3"/>
        <v>257：38：50</v>
      </c>
      <c r="K15" s="33">
        <v>0.59446759259259263</v>
      </c>
      <c r="M15" s="25">
        <f t="shared" si="4"/>
        <v>257</v>
      </c>
      <c r="N15" s="26">
        <f t="shared" si="5"/>
        <v>38</v>
      </c>
      <c r="O15" s="26">
        <f t="shared" si="6"/>
        <v>15458</v>
      </c>
      <c r="P15" s="27">
        <f t="shared" si="7"/>
        <v>49.411764705902897</v>
      </c>
      <c r="Q15" s="28">
        <f t="shared" si="9"/>
        <v>927529.4117647059</v>
      </c>
      <c r="R15" s="29">
        <f t="shared" si="8"/>
        <v>31536000</v>
      </c>
    </row>
    <row r="16" spans="1:18" ht="24" customHeight="1" x14ac:dyDescent="0.15">
      <c r="A16" s="98" t="s">
        <v>35</v>
      </c>
      <c r="B16" s="99"/>
      <c r="C16" s="100"/>
      <c r="D16" s="19">
        <v>28202</v>
      </c>
      <c r="E16" s="30">
        <v>28692</v>
      </c>
      <c r="F16" s="31">
        <v>586481</v>
      </c>
      <c r="G16" s="30">
        <v>606952</v>
      </c>
      <c r="H16" s="22">
        <f t="shared" si="1"/>
        <v>-490</v>
      </c>
      <c r="I16" s="34">
        <f t="shared" si="0"/>
        <v>-20471</v>
      </c>
      <c r="J16" s="35" t="str">
        <f>CONCATENATE(N16,"：",ROUNDUP(P16/1,0))</f>
        <v>18：39</v>
      </c>
      <c r="K16" s="33">
        <v>6.2500000000000001E-4</v>
      </c>
      <c r="M16" s="25">
        <f t="shared" si="4"/>
        <v>0</v>
      </c>
      <c r="N16" s="26">
        <f t="shared" si="5"/>
        <v>18</v>
      </c>
      <c r="O16" s="26">
        <f t="shared" si="6"/>
        <v>18</v>
      </c>
      <c r="P16" s="27">
        <f t="shared" si="7"/>
        <v>38.218566059144678</v>
      </c>
      <c r="Q16" s="28">
        <f t="shared" si="9"/>
        <v>1118.2185660591447</v>
      </c>
      <c r="R16" s="29">
        <f t="shared" si="8"/>
        <v>31536000</v>
      </c>
    </row>
    <row r="17" spans="1:18" ht="24" customHeight="1" thickBot="1" x14ac:dyDescent="0.2">
      <c r="A17" s="138" t="s">
        <v>36</v>
      </c>
      <c r="B17" s="139"/>
      <c r="C17" s="140"/>
      <c r="D17" s="46">
        <v>10250</v>
      </c>
      <c r="E17" s="47">
        <v>10360</v>
      </c>
      <c r="F17" s="48">
        <v>208333</v>
      </c>
      <c r="G17" s="47">
        <v>212296</v>
      </c>
      <c r="H17" s="22">
        <f t="shared" si="1"/>
        <v>-110</v>
      </c>
      <c r="I17" s="49">
        <f t="shared" si="0"/>
        <v>-3963</v>
      </c>
      <c r="J17" s="50" t="str">
        <f>CONCATENATE(N17,"：",ROUNDUP(P17/1,0))</f>
        <v>51：17</v>
      </c>
      <c r="K17" s="33">
        <v>1.7476851851851852E-3</v>
      </c>
      <c r="M17" s="51">
        <f t="shared" si="4"/>
        <v>0</v>
      </c>
      <c r="N17" s="52">
        <f t="shared" si="5"/>
        <v>51</v>
      </c>
      <c r="O17" s="52">
        <f t="shared" si="6"/>
        <v>51</v>
      </c>
      <c r="P17" s="53">
        <f t="shared" si="7"/>
        <v>16.682926829268126</v>
      </c>
      <c r="Q17" s="28">
        <f t="shared" si="9"/>
        <v>3076.6829268292681</v>
      </c>
      <c r="R17" s="29">
        <f t="shared" si="8"/>
        <v>31536000</v>
      </c>
    </row>
    <row r="18" spans="1:18" ht="24" customHeight="1" thickBot="1" x14ac:dyDescent="0.2">
      <c r="D18" s="54"/>
      <c r="E18" s="55"/>
      <c r="F18" s="55"/>
      <c r="G18" s="55"/>
      <c r="H18" s="56"/>
      <c r="I18" s="57"/>
      <c r="J18" s="57"/>
      <c r="K18" s="55"/>
      <c r="L18" s="55"/>
      <c r="M18" s="58"/>
      <c r="N18" s="58"/>
      <c r="O18" s="58"/>
      <c r="P18" s="58"/>
    </row>
    <row r="19" spans="1:18" ht="24" customHeight="1" x14ac:dyDescent="0.15">
      <c r="A19" s="141"/>
      <c r="B19" s="142"/>
      <c r="C19" s="143"/>
      <c r="D19" s="112" t="s">
        <v>37</v>
      </c>
      <c r="E19" s="147"/>
      <c r="F19" s="147" t="s">
        <v>38</v>
      </c>
      <c r="G19" s="147"/>
      <c r="H19" s="153" t="s">
        <v>39</v>
      </c>
      <c r="I19" s="154"/>
      <c r="J19" s="148"/>
    </row>
    <row r="20" spans="1:18" ht="24" customHeight="1" thickBot="1" x14ac:dyDescent="0.2">
      <c r="A20" s="144"/>
      <c r="B20" s="145"/>
      <c r="C20" s="146"/>
      <c r="D20" s="59" t="s">
        <v>40</v>
      </c>
      <c r="E20" s="60" t="s">
        <v>41</v>
      </c>
      <c r="F20" s="60" t="s">
        <v>40</v>
      </c>
      <c r="G20" s="60" t="s">
        <v>41</v>
      </c>
      <c r="H20" s="60" t="s">
        <v>40</v>
      </c>
      <c r="I20" s="61" t="s">
        <v>41</v>
      </c>
      <c r="J20" s="148"/>
    </row>
    <row r="21" spans="1:18" ht="24" customHeight="1" x14ac:dyDescent="0.15">
      <c r="A21" s="149" t="s">
        <v>42</v>
      </c>
      <c r="B21" s="150"/>
      <c r="C21" s="151"/>
      <c r="D21" s="62">
        <v>7.1</v>
      </c>
      <c r="E21" s="63">
        <v>7.2</v>
      </c>
      <c r="F21" s="64">
        <v>7.4</v>
      </c>
      <c r="G21" s="64">
        <v>7.6</v>
      </c>
      <c r="H21" s="65">
        <v>24</v>
      </c>
      <c r="I21" s="66">
        <v>26</v>
      </c>
      <c r="J21" s="67"/>
    </row>
    <row r="22" spans="1:18" ht="24" customHeight="1" x14ac:dyDescent="0.15">
      <c r="A22" s="135" t="s">
        <v>43</v>
      </c>
      <c r="B22" s="152"/>
      <c r="C22" s="137"/>
      <c r="D22" s="68">
        <v>9.6999999999999993</v>
      </c>
      <c r="E22" s="69">
        <v>9.6</v>
      </c>
      <c r="F22" s="70">
        <v>11</v>
      </c>
      <c r="G22" s="70">
        <v>10.8</v>
      </c>
      <c r="H22" s="71">
        <v>41</v>
      </c>
      <c r="I22" s="72">
        <v>41</v>
      </c>
      <c r="J22" s="67"/>
    </row>
    <row r="23" spans="1:18" ht="27" customHeight="1" x14ac:dyDescent="0.15">
      <c r="A23" s="135" t="s">
        <v>44</v>
      </c>
      <c r="B23" s="136"/>
      <c r="C23" s="137"/>
      <c r="D23" s="73">
        <v>2.1</v>
      </c>
      <c r="E23" s="74">
        <v>2</v>
      </c>
      <c r="F23" s="75">
        <v>1.9</v>
      </c>
      <c r="G23" s="75">
        <v>1.9</v>
      </c>
      <c r="H23" s="76">
        <v>16</v>
      </c>
      <c r="I23" s="77">
        <v>17</v>
      </c>
      <c r="J23" s="78"/>
    </row>
    <row r="24" spans="1:18" ht="24" customHeight="1" x14ac:dyDescent="0.15">
      <c r="A24" s="135" t="s">
        <v>45</v>
      </c>
      <c r="B24" s="136"/>
      <c r="C24" s="137"/>
      <c r="D24" s="73">
        <v>1.1000000000000001</v>
      </c>
      <c r="E24" s="74" t="s">
        <v>46</v>
      </c>
      <c r="F24" s="75">
        <v>0.9</v>
      </c>
      <c r="G24" s="75">
        <v>0.9</v>
      </c>
      <c r="H24" s="76">
        <v>11</v>
      </c>
      <c r="I24" s="77" t="s">
        <v>47</v>
      </c>
      <c r="J24" s="79"/>
    </row>
    <row r="25" spans="1:18" ht="24" customHeight="1" x14ac:dyDescent="0.15">
      <c r="A25" s="135" t="s">
        <v>48</v>
      </c>
      <c r="B25" s="136"/>
      <c r="C25" s="137"/>
      <c r="D25" s="80">
        <v>-2.6</v>
      </c>
      <c r="E25" s="80">
        <v>-2.4</v>
      </c>
      <c r="F25" s="81">
        <v>-3.6</v>
      </c>
      <c r="G25" s="82" t="s">
        <v>49</v>
      </c>
      <c r="H25" s="76">
        <v>8</v>
      </c>
      <c r="I25" s="77" t="s">
        <v>50</v>
      </c>
      <c r="J25" s="83"/>
    </row>
    <row r="26" spans="1:18" ht="24" customHeight="1" x14ac:dyDescent="0.15">
      <c r="A26" s="160" t="s" ph="1">
        <v>51</v>
      </c>
      <c r="B26" s="129" t="s">
        <v>28</v>
      </c>
      <c r="C26" s="163"/>
      <c r="D26" s="73">
        <v>21.5</v>
      </c>
      <c r="E26" s="74">
        <v>22.1</v>
      </c>
      <c r="F26" s="74">
        <v>20.9</v>
      </c>
      <c r="G26" s="74">
        <v>21.1</v>
      </c>
      <c r="H26" s="76">
        <v>17</v>
      </c>
      <c r="I26" s="77">
        <v>13</v>
      </c>
      <c r="J26" s="67"/>
    </row>
    <row r="27" spans="1:18" ht="27" customHeight="1" x14ac:dyDescent="0.15">
      <c r="A27" s="161"/>
      <c r="B27" s="129" t="s">
        <v>29</v>
      </c>
      <c r="C27" s="163"/>
      <c r="D27" s="73">
        <v>10.5</v>
      </c>
      <c r="E27" s="74">
        <v>11.9</v>
      </c>
      <c r="F27" s="75">
        <v>9.9</v>
      </c>
      <c r="G27" s="75">
        <v>10.1</v>
      </c>
      <c r="H27" s="76">
        <v>11</v>
      </c>
      <c r="I27" s="77">
        <v>4</v>
      </c>
      <c r="J27" s="67"/>
    </row>
    <row r="28" spans="1:18" ht="24" customHeight="1" x14ac:dyDescent="0.15">
      <c r="A28" s="162"/>
      <c r="B28" s="129" t="s">
        <v>30</v>
      </c>
      <c r="C28" s="163"/>
      <c r="D28" s="73">
        <v>11</v>
      </c>
      <c r="E28" s="74">
        <v>10.199999999999999</v>
      </c>
      <c r="F28" s="75">
        <v>11</v>
      </c>
      <c r="G28" s="75">
        <v>11</v>
      </c>
      <c r="H28" s="76">
        <v>18</v>
      </c>
      <c r="I28" s="77">
        <v>30</v>
      </c>
      <c r="J28" s="67"/>
    </row>
    <row r="29" spans="1:18" ht="45" customHeight="1" x14ac:dyDescent="0.15">
      <c r="A29" s="164" t="s">
        <v>52</v>
      </c>
      <c r="B29" s="165"/>
      <c r="C29" s="166"/>
      <c r="D29" s="73">
        <v>3.9</v>
      </c>
      <c r="E29" s="74">
        <v>3.8</v>
      </c>
      <c r="F29" s="70">
        <v>3.3</v>
      </c>
      <c r="G29" s="70">
        <v>3.5</v>
      </c>
      <c r="H29" s="76">
        <v>9</v>
      </c>
      <c r="I29" s="77">
        <v>12</v>
      </c>
      <c r="J29" s="67"/>
    </row>
    <row r="30" spans="1:18" ht="24" customHeight="1" x14ac:dyDescent="0.15">
      <c r="A30" s="135" t="s">
        <v>53</v>
      </c>
      <c r="B30" s="136"/>
      <c r="C30" s="137"/>
      <c r="D30" s="68">
        <v>4.5999999999999996</v>
      </c>
      <c r="E30" s="69">
        <v>4.7</v>
      </c>
      <c r="F30" s="70">
        <v>4.7</v>
      </c>
      <c r="G30" s="70">
        <v>4.9000000000000004</v>
      </c>
      <c r="H30" s="76">
        <v>8</v>
      </c>
      <c r="I30" s="77">
        <v>7</v>
      </c>
      <c r="J30" s="79"/>
    </row>
    <row r="31" spans="1:18" ht="30.75" customHeight="1" x14ac:dyDescent="0.15">
      <c r="A31" s="135" t="s">
        <v>54</v>
      </c>
      <c r="B31" s="136"/>
      <c r="C31" s="137"/>
      <c r="D31" s="84">
        <v>1.67</v>
      </c>
      <c r="E31" s="85">
        <v>1.69</v>
      </c>
      <c r="F31" s="86">
        <v>1.68</v>
      </c>
      <c r="G31" s="86">
        <v>1.7</v>
      </c>
      <c r="H31" s="76">
        <v>16</v>
      </c>
      <c r="I31" s="77">
        <v>18</v>
      </c>
      <c r="J31" s="67"/>
    </row>
    <row r="32" spans="1:18" ht="24" customHeight="1" thickBot="1" x14ac:dyDescent="0.2">
      <c r="A32" s="155" t="s">
        <v>55</v>
      </c>
      <c r="B32" s="156"/>
      <c r="C32" s="157"/>
      <c r="D32" s="87">
        <v>1.34</v>
      </c>
      <c r="E32" s="88">
        <v>1.34</v>
      </c>
      <c r="F32" s="89">
        <v>1.42</v>
      </c>
      <c r="G32" s="89">
        <v>1.43</v>
      </c>
      <c r="H32" s="90">
        <v>40</v>
      </c>
      <c r="I32" s="91">
        <v>42</v>
      </c>
      <c r="J32" s="79"/>
    </row>
    <row r="33" spans="1:11" ht="24" customHeight="1" x14ac:dyDescent="0.15">
      <c r="A33" s="92" t="s">
        <v>56</v>
      </c>
      <c r="B33" s="93"/>
      <c r="C33" s="93"/>
      <c r="D33" s="94"/>
      <c r="E33" s="94"/>
      <c r="F33" s="95"/>
      <c r="G33" s="95"/>
      <c r="H33" s="96"/>
      <c r="I33" s="96"/>
      <c r="J33" s="79"/>
    </row>
    <row r="34" spans="1:11" ht="24" customHeight="1" x14ac:dyDescent="0.15">
      <c r="A34" s="92" t="s">
        <v>57</v>
      </c>
      <c r="B34" s="93"/>
      <c r="C34" s="93"/>
      <c r="D34" s="94"/>
      <c r="E34" s="94"/>
      <c r="F34" s="95"/>
      <c r="G34" s="95"/>
      <c r="H34" s="96"/>
      <c r="I34" s="96"/>
      <c r="J34" s="79"/>
    </row>
    <row r="35" spans="1:11" ht="26.25" customHeight="1" x14ac:dyDescent="0.15">
      <c r="A35" s="158" t="s">
        <v>58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ht="39" customHeight="1" x14ac:dyDescent="0.15">
      <c r="A36" s="159" t="s">
        <v>59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</row>
    <row r="37" spans="1:11" x14ac:dyDescent="0.15">
      <c r="A37" s="97" t="s">
        <v>61</v>
      </c>
      <c r="B37" s="97"/>
    </row>
    <row r="41" spans="1:11" ht="21" x14ac:dyDescent="0.15">
      <c r="A41" s="3" ph="1"/>
      <c r="B41" s="3" ph="1"/>
    </row>
    <row r="44" spans="1:11" ht="21" x14ac:dyDescent="0.15">
      <c r="A44" s="3" ph="1"/>
      <c r="B44" s="3" ph="1"/>
      <c r="C44" s="3" ph="1"/>
    </row>
    <row r="47" spans="1:11" ht="21" x14ac:dyDescent="0.15">
      <c r="A47" s="3" ph="1"/>
      <c r="B47" s="3" ph="1"/>
    </row>
    <row r="48" spans="1:11" ht="21" x14ac:dyDescent="0.15">
      <c r="A48" s="3" ph="1"/>
      <c r="B48" s="3" ph="1"/>
    </row>
    <row r="49" spans="1:2" ht="21" x14ac:dyDescent="0.15">
      <c r="A49" s="3" ph="1"/>
      <c r="B49" s="3" ph="1"/>
    </row>
    <row r="51" spans="1:2" ht="21" x14ac:dyDescent="0.15">
      <c r="A51" s="3" ph="1"/>
      <c r="B51" s="3" ph="1"/>
    </row>
    <row r="52" spans="1:2" ht="21" x14ac:dyDescent="0.15">
      <c r="A52" s="3" ph="1"/>
      <c r="B52" s="3" ph="1"/>
    </row>
    <row r="53" spans="1:2" ht="21" x14ac:dyDescent="0.15">
      <c r="A53" s="3" ph="1"/>
      <c r="B53" s="3" ph="1"/>
    </row>
  </sheetData>
  <mergeCells count="43">
    <mergeCell ref="A31:C31"/>
    <mergeCell ref="A32:C32"/>
    <mergeCell ref="A35:K35"/>
    <mergeCell ref="A36:K36"/>
    <mergeCell ref="A26:A28"/>
    <mergeCell ref="B26:C26"/>
    <mergeCell ref="B27:C27"/>
    <mergeCell ref="B28:C28"/>
    <mergeCell ref="A29:C29"/>
    <mergeCell ref="A30:C30"/>
    <mergeCell ref="J19:J20"/>
    <mergeCell ref="A21:C21"/>
    <mergeCell ref="A22:C22"/>
    <mergeCell ref="A23:C23"/>
    <mergeCell ref="A24:C24"/>
    <mergeCell ref="F19:G19"/>
    <mergeCell ref="H19:I19"/>
    <mergeCell ref="A25:C25"/>
    <mergeCell ref="A16:C16"/>
    <mergeCell ref="A17:C17"/>
    <mergeCell ref="A19:C20"/>
    <mergeCell ref="D19:E19"/>
    <mergeCell ref="A10:A12"/>
    <mergeCell ref="B10:C10"/>
    <mergeCell ref="B11:C11"/>
    <mergeCell ref="B12:C12"/>
    <mergeCell ref="A13:A15"/>
    <mergeCell ref="B13:C13"/>
    <mergeCell ref="B14:C14"/>
    <mergeCell ref="B15:C15"/>
    <mergeCell ref="A9:C9"/>
    <mergeCell ref="D1:J1"/>
    <mergeCell ref="A2:C4"/>
    <mergeCell ref="D2:G2"/>
    <mergeCell ref="H2:I2"/>
    <mergeCell ref="J2:K2"/>
    <mergeCell ref="D3:E3"/>
    <mergeCell ref="F3:G3"/>
    <mergeCell ref="A5:C5"/>
    <mergeCell ref="A6:C6"/>
    <mergeCell ref="A7:A8"/>
    <mergeCell ref="B7:C7"/>
    <mergeCell ref="B8:C8"/>
  </mergeCells>
  <phoneticPr fontId="2"/>
  <printOptions horizontalCentered="1"/>
  <pageMargins left="0.59055118110236227" right="0.35433070866141736" top="0.9055118110236221" bottom="0.74803149606299213" header="0.31496062992125984" footer="0.51181102362204722"/>
  <pageSetup paperSize="9" scale="80" orientation="portrait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表６</vt:lpstr>
      <vt:lpstr>表６!Print_Area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2019-12-18T05:46:02Z</dcterms:created>
  <dcterms:modified xsi:type="dcterms:W3CDTF">2019-12-18T06:03:29Z</dcterms:modified>
</cp:coreProperties>
</file>