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CV002FST03.dpc.pref.chiba.lg.jp\17050_統計課$\02_室班フォルダ\統計分析班\20_産業連関表\30_H27千葉県産業連関表\20 分析ツール\分析ツール(H27)\11 消費転換率・全家構データ修正(R3.7)\"/>
    </mc:Choice>
  </mc:AlternateContent>
  <bookViews>
    <workbookView xWindow="11520" yWindow="-15" windowWidth="11550" windowHeight="10770" tabRatio="1000"/>
  </bookViews>
  <sheets>
    <sheet name="説明" sheetId="24" r:id="rId1"/>
    <sheet name="前提" sheetId="17" r:id="rId2"/>
    <sheet name="入力" sheetId="15" r:id="rId3"/>
    <sheet name="消費転換率" sheetId="19" r:id="rId4"/>
    <sheet name="結果" sheetId="6" r:id="rId5"/>
    <sheet name="結果 (詳細)" sheetId="23" r:id="rId6"/>
    <sheet name="記録" sheetId="12" r:id="rId7"/>
    <sheet name="測定表" sheetId="18" r:id="rId8"/>
    <sheet name="ﾌﾛｰﾁｬｰﾄ" sheetId="22" r:id="rId9"/>
    <sheet name="取引基本表" sheetId="1" r:id="rId10"/>
    <sheet name="投入係数表" sheetId="2" r:id="rId11"/>
    <sheet name="逆行列係数表" sheetId="3" r:id="rId12"/>
    <sheet name="建設係数" sheetId="10" r:id="rId13"/>
    <sheet name="その他の係数" sheetId="20" r:id="rId14"/>
    <sheet name="家計27" sheetId="21" r:id="rId15"/>
  </sheets>
  <externalReferences>
    <externalReference r:id="rId16"/>
    <externalReference r:id="rId17"/>
  </externalReferences>
  <definedNames>
    <definedName name="_xlnm._FilterDatabase" localSheetId="5" hidden="1">'結果 (詳細)'!#REF!</definedName>
    <definedName name="_xlnm._FilterDatabase" localSheetId="3" hidden="1">消費転換率!#REF!</definedName>
    <definedName name="_xlnm._FilterDatabase" localSheetId="7" hidden="1">測定表!$I$1:$I$50</definedName>
    <definedName name="_xlnm.Print_Area" localSheetId="8">ﾌﾛｰﾁｬｰﾄ!$A$1:$R$31</definedName>
    <definedName name="_xlnm.Print_Area" localSheetId="14">家計27!$A$1:$P$257</definedName>
    <definedName name="_xlnm.Print_Area" localSheetId="6">記録!$A$1:$W$30</definedName>
    <definedName name="_xlnm.Print_Area" localSheetId="11">逆行列係数表!$A$1:$AO$43</definedName>
    <definedName name="_xlnm.Print_Area" localSheetId="4">結果!$A$1:$J$23</definedName>
    <definedName name="_xlnm.Print_Area" localSheetId="0">説明!$A$1:$N$24</definedName>
    <definedName name="_xlnm.Print_Area" localSheetId="7">測定表!$A$1:$BB$42</definedName>
    <definedName name="_xlnm.Print_Titles" localSheetId="14">家計27!$10:$15</definedName>
    <definedName name="_xlnm.Print_Titles" localSheetId="11">逆行列係数表!$A:$B</definedName>
    <definedName name="_xlnm.Print_Titles" localSheetId="12">建設係数!$A:$B</definedName>
    <definedName name="_xlnm.Print_Titles" localSheetId="9">取引基本表!$A:$B</definedName>
    <definedName name="_xlnm.Print_Titles" localSheetId="3">消費転換率!$A:$A</definedName>
    <definedName name="_xlnm.Print_Titles" localSheetId="7">測定表!$A:$B</definedName>
    <definedName name="_xlnm.Print_Titles" localSheetId="10">投入係数表!$A:$B</definedName>
    <definedName name="医療用具大分類別生産金額" localSheetId="8">#REF!</definedName>
    <definedName name="医療用具大分類別生産金額" localSheetId="5">#REF!</definedName>
    <definedName name="医療用具大分類別生産金額">#REF!</definedName>
    <definedName name="事業分類" localSheetId="0">[1]入力!$C$8</definedName>
    <definedName name="事業分類">[2]入力!$C$8</definedName>
    <definedName name="登録リスト" localSheetId="0">[1]登録!$A$7:$A$8</definedName>
    <definedName name="登録リスト">[2]登録!$A$7:$A$8</definedName>
  </definedNames>
  <calcPr calcId="162913"/>
</workbook>
</file>

<file path=xl/calcChain.xml><?xml version="1.0" encoding="utf-8"?>
<calcChain xmlns="http://schemas.openxmlformats.org/spreadsheetml/2006/main">
  <c r="I14" i="20" l="1"/>
  <c r="I41" i="20"/>
  <c r="I40" i="20"/>
  <c r="I39" i="20"/>
  <c r="I38" i="20"/>
  <c r="I37" i="20"/>
  <c r="I36" i="20"/>
  <c r="I35" i="20"/>
  <c r="I34" i="20"/>
  <c r="I33" i="20"/>
  <c r="I32" i="20"/>
  <c r="I31" i="20"/>
  <c r="I30" i="20"/>
  <c r="I29" i="20"/>
  <c r="I28" i="20"/>
  <c r="I27" i="20"/>
  <c r="I26" i="20"/>
  <c r="I25" i="20"/>
  <c r="I24" i="20"/>
  <c r="I23" i="20"/>
  <c r="I22" i="20"/>
  <c r="I21" i="20"/>
  <c r="I20" i="20"/>
  <c r="I19" i="20"/>
  <c r="I18" i="20"/>
  <c r="I17" i="20"/>
  <c r="I16" i="20"/>
  <c r="I15" i="20"/>
  <c r="I13" i="20"/>
  <c r="I12" i="20"/>
  <c r="I11" i="20"/>
  <c r="I10" i="20"/>
  <c r="I9" i="20"/>
  <c r="I8" i="20"/>
  <c r="I7" i="20"/>
  <c r="I6" i="20"/>
  <c r="I5" i="20" l="1"/>
  <c r="G5" i="20" a="1"/>
  <c r="G5" i="20" s="1"/>
  <c r="E5" i="20" a="1"/>
  <c r="E8" i="20" s="1"/>
  <c r="C41" i="20"/>
  <c r="C40" i="20"/>
  <c r="C39" i="20"/>
  <c r="C38" i="20"/>
  <c r="C37" i="20"/>
  <c r="C36" i="20"/>
  <c r="C35" i="20"/>
  <c r="C34" i="20"/>
  <c r="C33" i="20"/>
  <c r="C32" i="20"/>
  <c r="C31" i="20"/>
  <c r="C30" i="20"/>
  <c r="C29" i="20"/>
  <c r="C28" i="20"/>
  <c r="C27" i="20"/>
  <c r="C26" i="20"/>
  <c r="C25" i="20"/>
  <c r="C24" i="20"/>
  <c r="C23" i="20"/>
  <c r="C22" i="20"/>
  <c r="C21" i="20"/>
  <c r="C20" i="20"/>
  <c r="C19" i="20"/>
  <c r="C18" i="20"/>
  <c r="C17" i="20"/>
  <c r="C16" i="20"/>
  <c r="C15" i="20"/>
  <c r="C14" i="20"/>
  <c r="C13" i="20"/>
  <c r="C12" i="20"/>
  <c r="C11" i="20"/>
  <c r="C10" i="20"/>
  <c r="C9" i="20"/>
  <c r="C8" i="20"/>
  <c r="C7" i="20"/>
  <c r="C6" i="20"/>
  <c r="C5" i="20"/>
  <c r="G36" i="20" l="1"/>
  <c r="G28" i="20"/>
  <c r="G20" i="20"/>
  <c r="G8" i="20"/>
  <c r="G39" i="20"/>
  <c r="G27" i="20"/>
  <c r="G11" i="20"/>
  <c r="G10" i="20"/>
  <c r="G40" i="20"/>
  <c r="G32" i="20"/>
  <c r="G24" i="20"/>
  <c r="G16" i="20"/>
  <c r="G12" i="20"/>
  <c r="G35" i="20"/>
  <c r="G31" i="20"/>
  <c r="G23" i="20"/>
  <c r="G19" i="20"/>
  <c r="G15" i="20"/>
  <c r="G7" i="20"/>
  <c r="G38" i="20"/>
  <c r="G34" i="20"/>
  <c r="G30" i="20"/>
  <c r="G26" i="20"/>
  <c r="G22" i="20"/>
  <c r="G18" i="20"/>
  <c r="G14" i="20"/>
  <c r="G6" i="20"/>
  <c r="G41" i="20"/>
  <c r="G37" i="20"/>
  <c r="G33" i="20"/>
  <c r="G29" i="20"/>
  <c r="G25" i="20"/>
  <c r="G21" i="20"/>
  <c r="G17" i="20"/>
  <c r="G13" i="20"/>
  <c r="G9" i="20"/>
  <c r="E39" i="20"/>
  <c r="E35" i="20"/>
  <c r="E31" i="20"/>
  <c r="E27" i="20"/>
  <c r="E23" i="20"/>
  <c r="E19" i="20"/>
  <c r="E15" i="20"/>
  <c r="E11" i="20"/>
  <c r="E7" i="20"/>
  <c r="E38" i="20"/>
  <c r="E34" i="20"/>
  <c r="E30" i="20"/>
  <c r="E26" i="20"/>
  <c r="E22" i="20"/>
  <c r="E18" i="20"/>
  <c r="E14" i="20"/>
  <c r="E10" i="20"/>
  <c r="E6" i="20"/>
  <c r="E41" i="20"/>
  <c r="E37" i="20"/>
  <c r="E33" i="20"/>
  <c r="E29" i="20"/>
  <c r="E25" i="20"/>
  <c r="E21" i="20"/>
  <c r="E17" i="20"/>
  <c r="E13" i="20"/>
  <c r="E9" i="20"/>
  <c r="E5" i="20"/>
  <c r="E40" i="20"/>
  <c r="E36" i="20"/>
  <c r="E32" i="20"/>
  <c r="E28" i="20"/>
  <c r="E24" i="20"/>
  <c r="E20" i="20"/>
  <c r="E16" i="20"/>
  <c r="E12" i="20"/>
  <c r="B3" i="12"/>
  <c r="B6" i="15" l="1"/>
  <c r="A10" i="15"/>
  <c r="A20" i="15"/>
  <c r="A80" i="15"/>
  <c r="A79" i="15"/>
  <c r="A78" i="15"/>
  <c r="A77" i="15"/>
  <c r="A76" i="15"/>
  <c r="A75" i="15"/>
  <c r="A74" i="15"/>
  <c r="A73" i="15"/>
  <c r="A72" i="15"/>
  <c r="A71" i="15"/>
  <c r="A70" i="15"/>
  <c r="A69" i="15"/>
  <c r="A68" i="15"/>
  <c r="A67" i="15"/>
  <c r="A66" i="15"/>
  <c r="A65" i="15"/>
  <c r="A64" i="15"/>
  <c r="A63" i="15"/>
  <c r="A62" i="15"/>
  <c r="A61" i="15"/>
  <c r="A60" i="15"/>
  <c r="A59" i="15"/>
  <c r="A58" i="15"/>
  <c r="A57" i="15"/>
  <c r="A56" i="15"/>
  <c r="A55" i="15"/>
  <c r="A54" i="15"/>
  <c r="A53" i="15"/>
  <c r="A52" i="15"/>
  <c r="A51" i="15"/>
  <c r="A50" i="15"/>
  <c r="A49" i="15"/>
  <c r="A48" i="15"/>
  <c r="A47" i="15"/>
  <c r="A46" i="15"/>
  <c r="A45" i="15"/>
  <c r="A44" i="15"/>
  <c r="A43" i="15"/>
  <c r="A42" i="15"/>
  <c r="A41" i="15"/>
  <c r="A40" i="15"/>
  <c r="A39" i="15"/>
  <c r="A38" i="15"/>
  <c r="A37" i="15"/>
  <c r="A36" i="15"/>
  <c r="A35" i="15"/>
  <c r="A34" i="15"/>
  <c r="A33" i="15"/>
  <c r="A32" i="15"/>
  <c r="A31" i="15"/>
  <c r="A30" i="15"/>
  <c r="A29" i="15"/>
  <c r="A28" i="15"/>
  <c r="A27" i="15"/>
  <c r="A26" i="15"/>
  <c r="A25" i="15"/>
  <c r="A24" i="15"/>
  <c r="A23" i="15"/>
  <c r="A22" i="15"/>
  <c r="A21" i="15"/>
  <c r="A19" i="15"/>
  <c r="A18" i="15"/>
  <c r="A17" i="15"/>
  <c r="A16" i="15"/>
  <c r="A15" i="15"/>
  <c r="A14" i="15"/>
  <c r="A13" i="15"/>
  <c r="A12" i="15"/>
  <c r="A11" i="15"/>
  <c r="H4" i="6" l="1"/>
  <c r="E5" i="6"/>
  <c r="F9" i="6" s="1"/>
  <c r="A2" i="18"/>
  <c r="AF41" i="18"/>
  <c r="H41" i="23" s="1"/>
  <c r="BI41" i="1"/>
  <c r="BI40" i="1"/>
  <c r="BI39" i="1"/>
  <c r="BI38" i="1"/>
  <c r="BI37" i="1"/>
  <c r="BI36" i="1"/>
  <c r="BI35" i="1"/>
  <c r="BI34" i="1"/>
  <c r="BI33" i="1"/>
  <c r="BI32" i="1"/>
  <c r="BI31" i="1"/>
  <c r="BI30" i="1"/>
  <c r="BI29" i="1"/>
  <c r="BI28" i="1"/>
  <c r="BI27" i="1"/>
  <c r="BI26" i="1"/>
  <c r="BI25" i="1"/>
  <c r="BI24" i="1"/>
  <c r="BI23" i="1"/>
  <c r="BI22" i="1"/>
  <c r="BI21" i="1"/>
  <c r="BI20" i="1"/>
  <c r="BI19" i="1"/>
  <c r="BI18" i="1"/>
  <c r="BI17" i="1"/>
  <c r="BI16" i="1"/>
  <c r="BI15" i="1"/>
  <c r="BI13" i="1"/>
  <c r="BI12" i="1"/>
  <c r="BI11" i="1"/>
  <c r="BI10" i="1"/>
  <c r="BI9" i="1"/>
  <c r="BI8" i="1"/>
  <c r="BI7" i="1"/>
  <c r="BI5" i="1"/>
  <c r="L83" i="15"/>
  <c r="L82" i="15"/>
  <c r="L81" i="15"/>
  <c r="J80" i="15"/>
  <c r="K80" i="15"/>
  <c r="T38" i="15"/>
  <c r="K73" i="15"/>
  <c r="J73" i="15"/>
  <c r="K79" i="15"/>
  <c r="J79" i="15"/>
  <c r="K78" i="15"/>
  <c r="J78" i="15"/>
  <c r="K77" i="15"/>
  <c r="J77" i="15"/>
  <c r="K76" i="15"/>
  <c r="J76" i="15"/>
  <c r="K75" i="15"/>
  <c r="J75" i="15"/>
  <c r="I74" i="15"/>
  <c r="H74" i="15"/>
  <c r="M72" i="15"/>
  <c r="L72" i="15"/>
  <c r="M71" i="15"/>
  <c r="L71" i="15"/>
  <c r="M70" i="15"/>
  <c r="L70" i="15"/>
  <c r="M69" i="15"/>
  <c r="L69" i="15"/>
  <c r="M68" i="15"/>
  <c r="L68" i="15"/>
  <c r="M67" i="15"/>
  <c r="L67" i="15"/>
  <c r="O66" i="15"/>
  <c r="N66" i="15"/>
  <c r="O65" i="15"/>
  <c r="N65" i="15"/>
  <c r="O64" i="15"/>
  <c r="N64" i="15"/>
  <c r="O63" i="15"/>
  <c r="N63" i="15"/>
  <c r="M62" i="15"/>
  <c r="L62" i="15"/>
  <c r="K61" i="15"/>
  <c r="J61" i="15"/>
  <c r="M60" i="15"/>
  <c r="L60" i="15"/>
  <c r="S59" i="15"/>
  <c r="R59" i="15"/>
  <c r="S58" i="15"/>
  <c r="R58" i="15"/>
  <c r="Q57" i="15"/>
  <c r="P57" i="15"/>
  <c r="S56" i="15"/>
  <c r="R56" i="15"/>
  <c r="S55" i="15"/>
  <c r="R55" i="15"/>
  <c r="S54" i="15"/>
  <c r="R54" i="15"/>
  <c r="S53" i="15"/>
  <c r="R53" i="15"/>
  <c r="Q52" i="15"/>
  <c r="P52" i="15"/>
  <c r="O51" i="15"/>
  <c r="N51" i="15"/>
  <c r="Q50" i="15"/>
  <c r="P50" i="15"/>
  <c r="Q49" i="15"/>
  <c r="P49" i="15"/>
  <c r="Q48" i="15"/>
  <c r="P48" i="15"/>
  <c r="Q47" i="15"/>
  <c r="P47" i="15"/>
  <c r="Q46" i="15"/>
  <c r="P46" i="15"/>
  <c r="Q45" i="15"/>
  <c r="P45" i="15"/>
  <c r="Q44" i="15"/>
  <c r="P44" i="15"/>
  <c r="O43" i="15"/>
  <c r="N43" i="15"/>
  <c r="M42" i="15"/>
  <c r="L42" i="15"/>
  <c r="K41" i="15"/>
  <c r="J41" i="15"/>
  <c r="I40" i="15"/>
  <c r="H40" i="15"/>
  <c r="G39" i="15"/>
  <c r="F39" i="15"/>
  <c r="E10" i="15"/>
  <c r="M38" i="15"/>
  <c r="L38" i="15"/>
  <c r="I25" i="15"/>
  <c r="N23" i="15"/>
  <c r="N22" i="15"/>
  <c r="N20" i="15"/>
  <c r="N19" i="15"/>
  <c r="H25" i="15"/>
  <c r="L15" i="15"/>
  <c r="L14" i="15"/>
  <c r="L18" i="15"/>
  <c r="L17" i="15"/>
  <c r="L21" i="15"/>
  <c r="L24" i="15"/>
  <c r="J16" i="15"/>
  <c r="J13" i="15"/>
  <c r="D10" i="15"/>
  <c r="F11" i="15"/>
  <c r="H12" i="15"/>
  <c r="M28" i="15"/>
  <c r="M27" i="15"/>
  <c r="L28" i="15"/>
  <c r="L27" i="15"/>
  <c r="K26" i="15"/>
  <c r="J26" i="15"/>
  <c r="K29" i="15"/>
  <c r="J29" i="15"/>
  <c r="L36" i="15"/>
  <c r="L35" i="15"/>
  <c r="L34" i="15"/>
  <c r="L33" i="15"/>
  <c r="L32" i="15"/>
  <c r="L31" i="15"/>
  <c r="L30" i="15"/>
  <c r="L37" i="15"/>
  <c r="M36" i="15"/>
  <c r="M35" i="15"/>
  <c r="M34" i="15"/>
  <c r="M33" i="15"/>
  <c r="M32" i="15"/>
  <c r="M31" i="15"/>
  <c r="M30" i="15"/>
  <c r="M37" i="15"/>
  <c r="K13" i="15"/>
  <c r="M14" i="15"/>
  <c r="M15" i="15"/>
  <c r="K16" i="15"/>
  <c r="M17" i="15"/>
  <c r="M18" i="15"/>
  <c r="O19" i="15"/>
  <c r="O20" i="15"/>
  <c r="M21" i="15"/>
  <c r="O22" i="15"/>
  <c r="O23" i="15"/>
  <c r="M24" i="15"/>
  <c r="I12" i="15"/>
  <c r="G11" i="15"/>
  <c r="AR41" i="18"/>
  <c r="T41" i="23" s="1"/>
  <c r="AR40" i="18"/>
  <c r="T40" i="23" s="1"/>
  <c r="AR39" i="18"/>
  <c r="T39" i="23" s="1"/>
  <c r="AR38" i="18"/>
  <c r="T38" i="23" s="1"/>
  <c r="AR37" i="18"/>
  <c r="AR36" i="18"/>
  <c r="T36" i="23"/>
  <c r="AR35" i="18"/>
  <c r="T35" i="23"/>
  <c r="AR34" i="18"/>
  <c r="T34" i="23"/>
  <c r="AR33" i="18"/>
  <c r="AR32" i="18"/>
  <c r="T32" i="23" s="1"/>
  <c r="AR31" i="18"/>
  <c r="T31" i="23" s="1"/>
  <c r="AR30" i="18"/>
  <c r="T30" i="23" s="1"/>
  <c r="AR29" i="18"/>
  <c r="AR28" i="18"/>
  <c r="T28" i="23"/>
  <c r="AR27" i="18"/>
  <c r="T27" i="23" s="1"/>
  <c r="AR26" i="18"/>
  <c r="T26" i="23"/>
  <c r="AR24" i="18"/>
  <c r="T24" i="23" s="1"/>
  <c r="AR23" i="18"/>
  <c r="T23" i="23"/>
  <c r="AR22" i="18"/>
  <c r="T22" i="23" s="1"/>
  <c r="AR21" i="18"/>
  <c r="T21" i="23"/>
  <c r="AR20" i="18"/>
  <c r="T20" i="23" s="1"/>
  <c r="AR19" i="18"/>
  <c r="T19" i="23"/>
  <c r="AR18" i="18"/>
  <c r="T18" i="23" s="1"/>
  <c r="AR17" i="18"/>
  <c r="T17" i="23"/>
  <c r="AR16" i="18"/>
  <c r="T16" i="23" s="1"/>
  <c r="AR15" i="18"/>
  <c r="T15" i="23" s="1"/>
  <c r="AR14" i="18"/>
  <c r="T14" i="23" s="1"/>
  <c r="AR13" i="18"/>
  <c r="T13" i="23" s="1"/>
  <c r="AR12" i="18"/>
  <c r="T12" i="23" s="1"/>
  <c r="AR11" i="18"/>
  <c r="T11" i="23" s="1"/>
  <c r="AR10" i="18"/>
  <c r="T10" i="23" s="1"/>
  <c r="AR9" i="18"/>
  <c r="T9" i="23" s="1"/>
  <c r="AR8" i="18"/>
  <c r="AR7" i="18"/>
  <c r="T7" i="23" s="1"/>
  <c r="AR6" i="18"/>
  <c r="T6" i="23" s="1"/>
  <c r="AN41" i="18"/>
  <c r="P41" i="23" s="1"/>
  <c r="AN40" i="18"/>
  <c r="P40" i="23"/>
  <c r="AN39" i="18"/>
  <c r="P39" i="23" s="1"/>
  <c r="AN38" i="18"/>
  <c r="AN37" i="18"/>
  <c r="P37" i="23" s="1"/>
  <c r="AN36" i="18"/>
  <c r="P36" i="23" s="1"/>
  <c r="AN35" i="18"/>
  <c r="P35" i="23" s="1"/>
  <c r="AN34" i="18"/>
  <c r="P34" i="23" s="1"/>
  <c r="AN33" i="18"/>
  <c r="P33" i="23" s="1"/>
  <c r="AN32" i="18"/>
  <c r="P32" i="23" s="1"/>
  <c r="AN31" i="18"/>
  <c r="P31" i="23" s="1"/>
  <c r="AN30" i="18"/>
  <c r="P30" i="23" s="1"/>
  <c r="AN29" i="18"/>
  <c r="P29" i="23" s="1"/>
  <c r="AN28" i="18"/>
  <c r="P28" i="23" s="1"/>
  <c r="AN27" i="18"/>
  <c r="P27" i="23" s="1"/>
  <c r="AN26" i="18"/>
  <c r="P26" i="23" s="1"/>
  <c r="AN24" i="18"/>
  <c r="P24" i="23" s="1"/>
  <c r="AN23" i="18"/>
  <c r="P23" i="23" s="1"/>
  <c r="AN22" i="18"/>
  <c r="P22" i="23" s="1"/>
  <c r="AN21" i="18"/>
  <c r="P21" i="23" s="1"/>
  <c r="AN20" i="18"/>
  <c r="P20" i="23" s="1"/>
  <c r="AN19" i="18"/>
  <c r="P19" i="23" s="1"/>
  <c r="AN18" i="18"/>
  <c r="P18" i="23"/>
  <c r="AN17" i="18"/>
  <c r="P17" i="23" s="1"/>
  <c r="AN16" i="18"/>
  <c r="AN15" i="18"/>
  <c r="P15" i="23" s="1"/>
  <c r="AN14" i="18"/>
  <c r="P14" i="23" s="1"/>
  <c r="AN13" i="18"/>
  <c r="P13" i="23" s="1"/>
  <c r="AN12" i="18"/>
  <c r="P12" i="23" s="1"/>
  <c r="AN11" i="18"/>
  <c r="P11" i="23" s="1"/>
  <c r="AN10" i="18"/>
  <c r="AN9" i="18"/>
  <c r="P9" i="23" s="1"/>
  <c r="AN8" i="18"/>
  <c r="P8" i="23" s="1"/>
  <c r="O7" i="21"/>
  <c r="M7" i="21"/>
  <c r="O6" i="21"/>
  <c r="O8" i="21" s="1"/>
  <c r="M6" i="21"/>
  <c r="M8" i="21" s="1"/>
  <c r="AM57" i="1"/>
  <c r="AL57" i="1"/>
  <c r="AK57" i="1"/>
  <c r="AJ57" i="1"/>
  <c r="AI57" i="1"/>
  <c r="AH57" i="1"/>
  <c r="AG57" i="1"/>
  <c r="AF57" i="1"/>
  <c r="AE57" i="1"/>
  <c r="AD57" i="1"/>
  <c r="AC57" i="1"/>
  <c r="AB57" i="1"/>
  <c r="AA57" i="1"/>
  <c r="Z57" i="1"/>
  <c r="Y57" i="1"/>
  <c r="X57" i="1"/>
  <c r="W57" i="1"/>
  <c r="V57" i="1"/>
  <c r="U57" i="1"/>
  <c r="T57" i="1"/>
  <c r="S57" i="1"/>
  <c r="R57" i="1"/>
  <c r="Q57" i="1"/>
  <c r="P57" i="1"/>
  <c r="O57" i="1"/>
  <c r="N57" i="1"/>
  <c r="M57" i="1"/>
  <c r="L57" i="1"/>
  <c r="K57" i="1"/>
  <c r="J57" i="1"/>
  <c r="I57" i="1"/>
  <c r="H57" i="1"/>
  <c r="G57" i="1"/>
  <c r="F57" i="1"/>
  <c r="E57" i="1"/>
  <c r="D57" i="1"/>
  <c r="C57"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H53" i="1"/>
  <c r="G53" i="1"/>
  <c r="F53" i="1"/>
  <c r="E53" i="1"/>
  <c r="D53" i="1"/>
  <c r="C53" i="1"/>
  <c r="BG41" i="1"/>
  <c r="BG40" i="1"/>
  <c r="BG39" i="1"/>
  <c r="BG38" i="1"/>
  <c r="BG37" i="1"/>
  <c r="BG36" i="1"/>
  <c r="BG35" i="1"/>
  <c r="BG34" i="1"/>
  <c r="BG33" i="1"/>
  <c r="BG32" i="1"/>
  <c r="BG31" i="1"/>
  <c r="BG30" i="1"/>
  <c r="BG29" i="1"/>
  <c r="BG28" i="1"/>
  <c r="BG27" i="1"/>
  <c r="BG26" i="1"/>
  <c r="BG25" i="1"/>
  <c r="BG24" i="1"/>
  <c r="BG23" i="1"/>
  <c r="BG22" i="1"/>
  <c r="BG21" i="1"/>
  <c r="BG20" i="1"/>
  <c r="BG19" i="1"/>
  <c r="BG18" i="1"/>
  <c r="BG17" i="1"/>
  <c r="BG16" i="1"/>
  <c r="BG15" i="1"/>
  <c r="BG14" i="1"/>
  <c r="BG13" i="1"/>
  <c r="BG12" i="1"/>
  <c r="BG11" i="1"/>
  <c r="BG10" i="1"/>
  <c r="BG9" i="1"/>
  <c r="BG8" i="1"/>
  <c r="BG7" i="1"/>
  <c r="BG6" i="1"/>
  <c r="BG5" i="1"/>
  <c r="J1" i="23"/>
  <c r="C25" i="18"/>
  <c r="E8" i="18" s="1"/>
  <c r="R42" i="18"/>
  <c r="N29" i="22"/>
  <c r="N28" i="22"/>
  <c r="I28" i="22"/>
  <c r="I24" i="22"/>
  <c r="I21" i="22"/>
  <c r="I18" i="22"/>
  <c r="N16" i="22"/>
  <c r="N15" i="22"/>
  <c r="I15" i="22"/>
  <c r="I10" i="22"/>
  <c r="P7" i="22"/>
  <c r="P6" i="22"/>
  <c r="J6" i="22"/>
  <c r="P38" i="23"/>
  <c r="T37" i="23"/>
  <c r="T33" i="23"/>
  <c r="T29" i="23"/>
  <c r="P16" i="23"/>
  <c r="AN7" i="18"/>
  <c r="P7" i="23"/>
  <c r="AN6" i="18"/>
  <c r="P6" i="23"/>
  <c r="AR5" i="18"/>
  <c r="T5" i="23"/>
  <c r="AN5" i="18"/>
  <c r="P5" i="23"/>
  <c r="AJ41" i="18"/>
  <c r="L41" i="23"/>
  <c r="AJ40" i="18"/>
  <c r="L40" i="23" s="1"/>
  <c r="AJ39" i="18"/>
  <c r="L39" i="23"/>
  <c r="AJ38" i="18"/>
  <c r="L38" i="23" s="1"/>
  <c r="AJ37" i="18"/>
  <c r="L37" i="23" s="1"/>
  <c r="AJ36" i="18"/>
  <c r="L36" i="23" s="1"/>
  <c r="AJ35" i="18"/>
  <c r="L35" i="23" s="1"/>
  <c r="AJ34" i="18"/>
  <c r="L34" i="23" s="1"/>
  <c r="AJ33" i="18"/>
  <c r="L33" i="23"/>
  <c r="AJ32" i="18"/>
  <c r="L32" i="23" s="1"/>
  <c r="AJ31" i="18"/>
  <c r="L31" i="23"/>
  <c r="AJ30" i="18"/>
  <c r="L30" i="23" s="1"/>
  <c r="AJ29" i="18"/>
  <c r="L29" i="23" s="1"/>
  <c r="AJ28" i="18"/>
  <c r="L28" i="23" s="1"/>
  <c r="AJ27" i="18"/>
  <c r="L27" i="23" s="1"/>
  <c r="AJ26" i="18"/>
  <c r="L26" i="23" s="1"/>
  <c r="AJ24" i="18"/>
  <c r="L24" i="23"/>
  <c r="AJ23" i="18"/>
  <c r="L23" i="23" s="1"/>
  <c r="AJ22" i="18"/>
  <c r="L22" i="23"/>
  <c r="AJ21" i="18"/>
  <c r="L21" i="23" s="1"/>
  <c r="AJ20" i="18"/>
  <c r="L20" i="23" s="1"/>
  <c r="AJ19" i="18"/>
  <c r="L19" i="23" s="1"/>
  <c r="AJ18" i="18"/>
  <c r="L18" i="23" s="1"/>
  <c r="AJ17" i="18"/>
  <c r="L17" i="23" s="1"/>
  <c r="AJ16" i="18"/>
  <c r="L16" i="23"/>
  <c r="AJ15" i="18"/>
  <c r="L15" i="23" s="1"/>
  <c r="AJ14" i="18"/>
  <c r="L14" i="23"/>
  <c r="AJ13" i="18"/>
  <c r="L13" i="23" s="1"/>
  <c r="AJ12" i="18"/>
  <c r="L12" i="23" s="1"/>
  <c r="AJ11" i="18"/>
  <c r="L11" i="23" s="1"/>
  <c r="AJ10" i="18"/>
  <c r="L10" i="23" s="1"/>
  <c r="AJ9" i="18"/>
  <c r="L9" i="23" s="1"/>
  <c r="AJ8" i="18"/>
  <c r="L8" i="23"/>
  <c r="AJ7" i="18"/>
  <c r="L7" i="23" s="1"/>
  <c r="AJ6" i="18"/>
  <c r="L6" i="23"/>
  <c r="AJ5" i="18"/>
  <c r="L5" i="23" s="1"/>
  <c r="AF40" i="18"/>
  <c r="H40" i="23" s="1"/>
  <c r="AF39" i="18"/>
  <c r="H39" i="23" s="1"/>
  <c r="AF38" i="18"/>
  <c r="H38" i="23" s="1"/>
  <c r="AF37" i="18"/>
  <c r="H37" i="23" s="1"/>
  <c r="AF36" i="18"/>
  <c r="H36" i="23" s="1"/>
  <c r="AF35" i="18"/>
  <c r="H35" i="23" s="1"/>
  <c r="AF34" i="18"/>
  <c r="H34" i="23" s="1"/>
  <c r="AF33" i="18"/>
  <c r="H33" i="23" s="1"/>
  <c r="AF32" i="18"/>
  <c r="H32" i="23" s="1"/>
  <c r="AF31" i="18"/>
  <c r="H31" i="23" s="1"/>
  <c r="AF30" i="18"/>
  <c r="H30" i="23" s="1"/>
  <c r="AF29" i="18"/>
  <c r="H29" i="23" s="1"/>
  <c r="AF28" i="18"/>
  <c r="H28" i="23" s="1"/>
  <c r="AF27" i="18"/>
  <c r="H27" i="23" s="1"/>
  <c r="AF26" i="18"/>
  <c r="H26" i="23" s="1"/>
  <c r="AF24" i="18"/>
  <c r="H24" i="23" s="1"/>
  <c r="AF23" i="18"/>
  <c r="H23" i="23" s="1"/>
  <c r="AF22" i="18"/>
  <c r="H22" i="23" s="1"/>
  <c r="AF21" i="18"/>
  <c r="H21" i="23" s="1"/>
  <c r="AF20" i="18"/>
  <c r="H20" i="23" s="1"/>
  <c r="AF19" i="18"/>
  <c r="H19" i="23" s="1"/>
  <c r="AF18" i="18"/>
  <c r="H18" i="23" s="1"/>
  <c r="AF17" i="18"/>
  <c r="H17" i="23" s="1"/>
  <c r="AF16" i="18"/>
  <c r="H16" i="23" s="1"/>
  <c r="AF15" i="18"/>
  <c r="H15" i="23" s="1"/>
  <c r="AF14" i="18"/>
  <c r="H14" i="23" s="1"/>
  <c r="AF13" i="18"/>
  <c r="H13" i="23" s="1"/>
  <c r="AF12" i="18"/>
  <c r="H12" i="23" s="1"/>
  <c r="AF11" i="18"/>
  <c r="H11" i="23" s="1"/>
  <c r="AF10" i="18"/>
  <c r="H10" i="23" s="1"/>
  <c r="AF9" i="18"/>
  <c r="H9" i="23" s="1"/>
  <c r="AF8" i="18"/>
  <c r="H8" i="23" s="1"/>
  <c r="AF7" i="18"/>
  <c r="H7" i="23" s="1"/>
  <c r="AF6" i="18"/>
  <c r="H6" i="23" s="1"/>
  <c r="AF5" i="18"/>
  <c r="V41" i="18"/>
  <c r="V40" i="18"/>
  <c r="V39" i="18"/>
  <c r="V38" i="18"/>
  <c r="V37" i="18"/>
  <c r="V36" i="18"/>
  <c r="V35" i="18"/>
  <c r="V34" i="18"/>
  <c r="V33" i="18"/>
  <c r="V32" i="18"/>
  <c r="V31" i="18"/>
  <c r="V30" i="18"/>
  <c r="V29" i="18"/>
  <c r="V28" i="18"/>
  <c r="V27" i="18"/>
  <c r="V26" i="18"/>
  <c r="V25" i="18"/>
  <c r="V24" i="18"/>
  <c r="V23" i="18"/>
  <c r="V22" i="18"/>
  <c r="V21" i="18"/>
  <c r="V20" i="18"/>
  <c r="V19" i="18"/>
  <c r="V18" i="18"/>
  <c r="V17" i="18"/>
  <c r="V16" i="18"/>
  <c r="V15" i="18"/>
  <c r="V13" i="18"/>
  <c r="V12" i="18"/>
  <c r="V11" i="18"/>
  <c r="V10" i="18"/>
  <c r="V9" i="18"/>
  <c r="V8" i="18"/>
  <c r="V7" i="18"/>
  <c r="V5" i="18"/>
  <c r="N41" i="18"/>
  <c r="N40" i="18"/>
  <c r="N39" i="18"/>
  <c r="N38" i="18"/>
  <c r="N37" i="18"/>
  <c r="N36" i="18"/>
  <c r="N35" i="18"/>
  <c r="N34" i="18"/>
  <c r="N33" i="18"/>
  <c r="N32" i="18"/>
  <c r="N31" i="18"/>
  <c r="N30" i="18"/>
  <c r="N29" i="18"/>
  <c r="N28" i="18"/>
  <c r="N27" i="18"/>
  <c r="N26" i="18"/>
  <c r="N25" i="18"/>
  <c r="N24" i="18"/>
  <c r="N23" i="18"/>
  <c r="N22" i="18"/>
  <c r="N21" i="18"/>
  <c r="N20" i="18"/>
  <c r="N19" i="18"/>
  <c r="N18" i="18"/>
  <c r="N17" i="18"/>
  <c r="N16" i="18"/>
  <c r="N15" i="18"/>
  <c r="N14" i="18"/>
  <c r="N13" i="18"/>
  <c r="N12" i="18"/>
  <c r="N11" i="18"/>
  <c r="N10" i="18"/>
  <c r="N9" i="18"/>
  <c r="N8" i="18"/>
  <c r="N7" i="18"/>
  <c r="N6" i="18"/>
  <c r="N5" i="18"/>
  <c r="P1" i="12"/>
  <c r="T80" i="15"/>
  <c r="T79" i="15"/>
  <c r="T78" i="15"/>
  <c r="T77" i="15"/>
  <c r="T76" i="15"/>
  <c r="T75" i="15"/>
  <c r="T74" i="15"/>
  <c r="T73" i="15"/>
  <c r="T72" i="15"/>
  <c r="T71" i="15"/>
  <c r="T70" i="15"/>
  <c r="T69" i="15"/>
  <c r="T68" i="15"/>
  <c r="T67" i="15"/>
  <c r="T66" i="15"/>
  <c r="T65" i="15"/>
  <c r="T64" i="15"/>
  <c r="T63" i="15"/>
  <c r="T62" i="15"/>
  <c r="T61" i="15"/>
  <c r="T60" i="15"/>
  <c r="T59" i="15"/>
  <c r="T58" i="15"/>
  <c r="T57" i="15"/>
  <c r="T56" i="15"/>
  <c r="T55" i="15"/>
  <c r="T54" i="15"/>
  <c r="T53" i="15"/>
  <c r="T52" i="15"/>
  <c r="T51" i="15"/>
  <c r="T50" i="15"/>
  <c r="T49" i="15"/>
  <c r="T48" i="15"/>
  <c r="T47" i="15"/>
  <c r="T46" i="15"/>
  <c r="T45" i="15"/>
  <c r="T44" i="15"/>
  <c r="T43" i="15"/>
  <c r="T42" i="15"/>
  <c r="T41" i="15"/>
  <c r="T40" i="15"/>
  <c r="T39" i="15"/>
  <c r="T37" i="15"/>
  <c r="T36" i="15"/>
  <c r="T35" i="15"/>
  <c r="T34" i="15"/>
  <c r="T33" i="15"/>
  <c r="T32" i="15"/>
  <c r="T31" i="15"/>
  <c r="T30" i="15"/>
  <c r="T29" i="15"/>
  <c r="T28" i="15"/>
  <c r="T27" i="15"/>
  <c r="T26" i="15"/>
  <c r="T25" i="15"/>
  <c r="T24" i="15"/>
  <c r="T23" i="15"/>
  <c r="T22" i="15"/>
  <c r="T21" i="15"/>
  <c r="T20" i="15"/>
  <c r="T19" i="15"/>
  <c r="T18" i="15"/>
  <c r="T17" i="15"/>
  <c r="T16" i="15"/>
  <c r="T15" i="15"/>
  <c r="T14" i="15"/>
  <c r="T13" i="15"/>
  <c r="T12" i="15"/>
  <c r="T11" i="15"/>
  <c r="T10" i="15"/>
  <c r="T9" i="15"/>
  <c r="P8" i="12"/>
  <c r="O8" i="12"/>
  <c r="N8" i="12"/>
  <c r="M8" i="12"/>
  <c r="P7" i="12"/>
  <c r="O7" i="12"/>
  <c r="N7" i="12"/>
  <c r="M7" i="12"/>
  <c r="P6" i="12"/>
  <c r="O6" i="12"/>
  <c r="N6" i="12"/>
  <c r="M6" i="12"/>
  <c r="P5" i="12"/>
  <c r="O5" i="12"/>
  <c r="N5" i="12"/>
  <c r="M5" i="12"/>
  <c r="M3" i="12"/>
  <c r="V42" i="18" l="1"/>
  <c r="E41" i="18"/>
  <c r="E37" i="18"/>
  <c r="H37" i="18" s="1"/>
  <c r="E33" i="18"/>
  <c r="E29" i="18"/>
  <c r="H29" i="18" s="1"/>
  <c r="E25" i="18"/>
  <c r="E21" i="18"/>
  <c r="E17" i="18"/>
  <c r="H17" i="18" s="1"/>
  <c r="E13" i="18"/>
  <c r="H13" i="18" s="1"/>
  <c r="E9" i="18"/>
  <c r="E5" i="18"/>
  <c r="H5" i="18" s="1"/>
  <c r="E30" i="18"/>
  <c r="H30" i="18" s="1"/>
  <c r="E18" i="18"/>
  <c r="H18" i="18" s="1"/>
  <c r="E6" i="18"/>
  <c r="E40" i="18"/>
  <c r="H40" i="18" s="1"/>
  <c r="E36" i="18"/>
  <c r="H36" i="18" s="1"/>
  <c r="E32" i="18"/>
  <c r="H32" i="18" s="1"/>
  <c r="E28" i="18"/>
  <c r="E24" i="18"/>
  <c r="E20" i="18"/>
  <c r="H20" i="18" s="1"/>
  <c r="E16" i="18"/>
  <c r="H16" i="18" s="1"/>
  <c r="E12" i="18"/>
  <c r="E34" i="18"/>
  <c r="H34" i="18" s="1"/>
  <c r="E22" i="18"/>
  <c r="H22" i="18" s="1"/>
  <c r="E10" i="18"/>
  <c r="H10" i="18" s="1"/>
  <c r="E39" i="18"/>
  <c r="E35" i="18"/>
  <c r="H35" i="18" s="1"/>
  <c r="E31" i="18"/>
  <c r="H31" i="18" s="1"/>
  <c r="E27" i="18"/>
  <c r="H27" i="18" s="1"/>
  <c r="E23" i="18"/>
  <c r="E19" i="18"/>
  <c r="H19" i="18" s="1"/>
  <c r="E15" i="18"/>
  <c r="H15" i="18" s="1"/>
  <c r="E11" i="18"/>
  <c r="H11" i="18" s="1"/>
  <c r="E7" i="18"/>
  <c r="H7" i="18" s="1"/>
  <c r="E38" i="18"/>
  <c r="H38" i="18" s="1"/>
  <c r="E26" i="18"/>
  <c r="H26" i="18" s="1"/>
  <c r="E14" i="18"/>
  <c r="H14" i="18" s="1"/>
  <c r="H41" i="18"/>
  <c r="H21" i="18"/>
  <c r="H33" i="18"/>
  <c r="H23" i="18"/>
  <c r="H25" i="18"/>
  <c r="H6" i="18"/>
  <c r="H8" i="18"/>
  <c r="H39" i="18"/>
  <c r="H9" i="18"/>
  <c r="H24" i="18"/>
  <c r="H28" i="18"/>
  <c r="H12" i="18"/>
  <c r="T8" i="23"/>
  <c r="P10" i="23"/>
  <c r="L2" i="22"/>
  <c r="C25" i="23"/>
  <c r="C42" i="23" s="1"/>
  <c r="AJ25" i="18"/>
  <c r="AN25" i="18"/>
  <c r="P25" i="23" s="1"/>
  <c r="P42" i="23" s="1"/>
  <c r="AF25" i="18"/>
  <c r="H25" i="23" s="1"/>
  <c r="C42" i="18"/>
  <c r="AR25" i="18"/>
  <c r="T25" i="23" s="1"/>
  <c r="F3" i="12"/>
  <c r="F5" i="12"/>
  <c r="H5" i="23"/>
  <c r="AF42" i="18" l="1"/>
  <c r="F10" i="6" s="1"/>
  <c r="H42" i="23"/>
  <c r="AN42" i="18"/>
  <c r="B7" i="22" s="1"/>
  <c r="E42" i="18"/>
  <c r="I6" i="22" s="1"/>
  <c r="AR42" i="18"/>
  <c r="L25" i="23"/>
  <c r="L42" i="23" s="1"/>
  <c r="AJ42" i="18"/>
  <c r="J5" i="18" a="1"/>
  <c r="H42" i="18"/>
  <c r="T42" i="23"/>
  <c r="F6" i="12" l="1"/>
  <c r="O6" i="22"/>
  <c r="O7" i="22"/>
  <c r="F7" i="12"/>
  <c r="F11" i="6"/>
  <c r="F8" i="12"/>
  <c r="B9" i="22"/>
  <c r="J21" i="18"/>
  <c r="J40" i="18"/>
  <c r="J25" i="18"/>
  <c r="J18" i="18"/>
  <c r="J30" i="18"/>
  <c r="J14" i="18"/>
  <c r="J11" i="18"/>
  <c r="J39" i="18"/>
  <c r="J26" i="18"/>
  <c r="J36" i="18"/>
  <c r="J31" i="18"/>
  <c r="J12" i="18"/>
  <c r="J17" i="18"/>
  <c r="J41" i="18"/>
  <c r="J32" i="18"/>
  <c r="J9" i="18"/>
  <c r="J38" i="18"/>
  <c r="J19" i="18"/>
  <c r="J22" i="18"/>
  <c r="J34" i="18"/>
  <c r="J20" i="18"/>
  <c r="J35" i="18"/>
  <c r="J10" i="18"/>
  <c r="J37" i="18"/>
  <c r="J28" i="18"/>
  <c r="J24" i="18"/>
  <c r="J7" i="18"/>
  <c r="J27" i="18"/>
  <c r="J13" i="18"/>
  <c r="J8" i="18"/>
  <c r="J5" i="18"/>
  <c r="J29" i="18"/>
  <c r="J6" i="18"/>
  <c r="J16" i="18"/>
  <c r="J15" i="18"/>
  <c r="J23" i="18"/>
  <c r="J33" i="18"/>
  <c r="H10" i="22"/>
  <c r="AK23" i="18" l="1"/>
  <c r="M23" i="23" s="1"/>
  <c r="AS23" i="18"/>
  <c r="U23" i="23" s="1"/>
  <c r="AG23" i="18"/>
  <c r="I23" i="23" s="1"/>
  <c r="L23" i="18"/>
  <c r="D23" i="23"/>
  <c r="AO23" i="18"/>
  <c r="Q23" i="23" s="1"/>
  <c r="L29" i="18"/>
  <c r="D29" i="23"/>
  <c r="AO29" i="18"/>
  <c r="Q29" i="23" s="1"/>
  <c r="AK29" i="18"/>
  <c r="M29" i="23" s="1"/>
  <c r="AG29" i="18"/>
  <c r="I29" i="23" s="1"/>
  <c r="AS29" i="18"/>
  <c r="U29" i="23" s="1"/>
  <c r="AS27" i="18"/>
  <c r="U27" i="23" s="1"/>
  <c r="AG27" i="18"/>
  <c r="I27" i="23" s="1"/>
  <c r="AO27" i="18"/>
  <c r="Q27" i="23" s="1"/>
  <c r="AK27" i="18"/>
  <c r="M27" i="23" s="1"/>
  <c r="D27" i="23"/>
  <c r="L27" i="18"/>
  <c r="AS34" i="18"/>
  <c r="U34" i="23" s="1"/>
  <c r="D34" i="23"/>
  <c r="L34" i="18"/>
  <c r="AK34" i="18"/>
  <c r="M34" i="23" s="1"/>
  <c r="AG34" i="18"/>
  <c r="I34" i="23" s="1"/>
  <c r="AO34" i="18"/>
  <c r="Q34" i="23" s="1"/>
  <c r="AO9" i="18"/>
  <c r="Q9" i="23" s="1"/>
  <c r="AG9" i="18"/>
  <c r="I9" i="23" s="1"/>
  <c r="D9" i="23"/>
  <c r="L9" i="18"/>
  <c r="AK9" i="18"/>
  <c r="M9" i="23" s="1"/>
  <c r="AS9" i="18"/>
  <c r="U9" i="23" s="1"/>
  <c r="AK39" i="18"/>
  <c r="M39" i="23" s="1"/>
  <c r="D39" i="23"/>
  <c r="AO39" i="18"/>
  <c r="Q39" i="23" s="1"/>
  <c r="AS39" i="18"/>
  <c r="U39" i="23" s="1"/>
  <c r="L39" i="18"/>
  <c r="AG39" i="18"/>
  <c r="I39" i="23" s="1"/>
  <c r="L15" i="18"/>
  <c r="AK15" i="18"/>
  <c r="M15" i="23" s="1"/>
  <c r="AO15" i="18"/>
  <c r="Q15" i="23" s="1"/>
  <c r="D15" i="23"/>
  <c r="AG15" i="18"/>
  <c r="I15" i="23" s="1"/>
  <c r="AS15" i="18"/>
  <c r="U15" i="23" s="1"/>
  <c r="AG7" i="18"/>
  <c r="I7" i="23" s="1"/>
  <c r="AK7" i="18"/>
  <c r="M7" i="23" s="1"/>
  <c r="AO7" i="18"/>
  <c r="Q7" i="23" s="1"/>
  <c r="L7" i="18"/>
  <c r="AS7" i="18"/>
  <c r="U7" i="23" s="1"/>
  <c r="D7" i="23"/>
  <c r="D10" i="23"/>
  <c r="AO10" i="18"/>
  <c r="Q10" i="23" s="1"/>
  <c r="AG10" i="18"/>
  <c r="I10" i="23" s="1"/>
  <c r="AK10" i="18"/>
  <c r="M10" i="23" s="1"/>
  <c r="L10" i="18"/>
  <c r="AS10" i="18"/>
  <c r="U10" i="23" s="1"/>
  <c r="L22" i="18"/>
  <c r="AO22" i="18"/>
  <c r="Q22" i="23" s="1"/>
  <c r="AG22" i="18"/>
  <c r="I22" i="23" s="1"/>
  <c r="AK22" i="18"/>
  <c r="M22" i="23" s="1"/>
  <c r="D22" i="23"/>
  <c r="AS22" i="18"/>
  <c r="U22" i="23" s="1"/>
  <c r="AO32" i="18"/>
  <c r="Q32" i="23" s="1"/>
  <c r="AS32" i="18"/>
  <c r="U32" i="23" s="1"/>
  <c r="D32" i="23"/>
  <c r="L32" i="18"/>
  <c r="AK32" i="18"/>
  <c r="M32" i="23" s="1"/>
  <c r="AG32" i="18"/>
  <c r="I32" i="23" s="1"/>
  <c r="D11" i="23"/>
  <c r="AS11" i="18"/>
  <c r="U11" i="23" s="1"/>
  <c r="AK11" i="18"/>
  <c r="M11" i="23" s="1"/>
  <c r="L11" i="18"/>
  <c r="AG11" i="18"/>
  <c r="I11" i="23" s="1"/>
  <c r="AO11" i="18"/>
  <c r="Q11" i="23" s="1"/>
  <c r="AO25" i="18"/>
  <c r="Q25" i="23" s="1"/>
  <c r="AS25" i="18"/>
  <c r="U25" i="23" s="1"/>
  <c r="AG25" i="18"/>
  <c r="I25" i="23" s="1"/>
  <c r="D25" i="23"/>
  <c r="AK25" i="18"/>
  <c r="M25" i="23" s="1"/>
  <c r="L25" i="18"/>
  <c r="AS37" i="18"/>
  <c r="U37" i="23" s="1"/>
  <c r="D37" i="23"/>
  <c r="AK37" i="18"/>
  <c r="M37" i="23" s="1"/>
  <c r="L37" i="18"/>
  <c r="AG37" i="18"/>
  <c r="I37" i="23" s="1"/>
  <c r="AO37" i="18"/>
  <c r="Q37" i="23" s="1"/>
  <c r="AK12" i="18"/>
  <c r="M12" i="23" s="1"/>
  <c r="D12" i="23"/>
  <c r="AO12" i="18"/>
  <c r="Q12" i="23" s="1"/>
  <c r="AS12" i="18"/>
  <c r="U12" i="23" s="1"/>
  <c r="L12" i="18"/>
  <c r="AG12" i="18"/>
  <c r="I12" i="23" s="1"/>
  <c r="AG18" i="18"/>
  <c r="I18" i="23" s="1"/>
  <c r="AK18" i="18"/>
  <c r="M18" i="23" s="1"/>
  <c r="D18" i="23"/>
  <c r="AS18" i="18"/>
  <c r="U18" i="23" s="1"/>
  <c r="L18" i="18"/>
  <c r="AO18" i="18"/>
  <c r="Q18" i="23" s="1"/>
  <c r="AS5" i="18"/>
  <c r="AK5" i="18"/>
  <c r="J42" i="18"/>
  <c r="L5" i="18"/>
  <c r="AO5" i="18"/>
  <c r="AG5" i="18"/>
  <c r="D5" i="23"/>
  <c r="D31" i="23"/>
  <c r="AK31" i="18"/>
  <c r="M31" i="23" s="1"/>
  <c r="AG31" i="18"/>
  <c r="I31" i="23" s="1"/>
  <c r="AO31" i="18"/>
  <c r="Q31" i="23" s="1"/>
  <c r="L31" i="18"/>
  <c r="AS31" i="18"/>
  <c r="U31" i="23" s="1"/>
  <c r="D16" i="23"/>
  <c r="AG16" i="18"/>
  <c r="I16" i="23" s="1"/>
  <c r="L16" i="18"/>
  <c r="AK16" i="18"/>
  <c r="M16" i="23" s="1"/>
  <c r="AO16" i="18"/>
  <c r="Q16" i="23" s="1"/>
  <c r="AS16" i="18"/>
  <c r="U16" i="23" s="1"/>
  <c r="AO8" i="18"/>
  <c r="Q8" i="23" s="1"/>
  <c r="AK8" i="18"/>
  <c r="M8" i="23" s="1"/>
  <c r="D8" i="23"/>
  <c r="L8" i="18"/>
  <c r="AG8" i="18"/>
  <c r="I8" i="23" s="1"/>
  <c r="AS8" i="18"/>
  <c r="U8" i="23" s="1"/>
  <c r="AO24" i="18"/>
  <c r="Q24" i="23" s="1"/>
  <c r="AK24" i="18"/>
  <c r="M24" i="23" s="1"/>
  <c r="AG24" i="18"/>
  <c r="I24" i="23" s="1"/>
  <c r="AS24" i="18"/>
  <c r="U24" i="23" s="1"/>
  <c r="L24" i="18"/>
  <c r="D24" i="23"/>
  <c r="AG35" i="18"/>
  <c r="I35" i="23" s="1"/>
  <c r="AK35" i="18"/>
  <c r="M35" i="23" s="1"/>
  <c r="AS35" i="18"/>
  <c r="U35" i="23" s="1"/>
  <c r="L35" i="18"/>
  <c r="D35" i="23"/>
  <c r="AO35" i="18"/>
  <c r="Q35" i="23" s="1"/>
  <c r="AG19" i="18"/>
  <c r="I19" i="23" s="1"/>
  <c r="AK19" i="18"/>
  <c r="M19" i="23" s="1"/>
  <c r="AO19" i="18"/>
  <c r="Q19" i="23" s="1"/>
  <c r="D19" i="23"/>
  <c r="L19" i="18"/>
  <c r="AS19" i="18"/>
  <c r="U19" i="23" s="1"/>
  <c r="L41" i="18"/>
  <c r="AS41" i="18"/>
  <c r="U41" i="23" s="1"/>
  <c r="AO41" i="18"/>
  <c r="Q41" i="23" s="1"/>
  <c r="AG41" i="18"/>
  <c r="I41" i="23" s="1"/>
  <c r="D41" i="23"/>
  <c r="AK41" i="18"/>
  <c r="M41" i="23" s="1"/>
  <c r="D36" i="23"/>
  <c r="AG36" i="18"/>
  <c r="I36" i="23" s="1"/>
  <c r="L36" i="18"/>
  <c r="AS36" i="18"/>
  <c r="U36" i="23" s="1"/>
  <c r="AK36" i="18"/>
  <c r="M36" i="23" s="1"/>
  <c r="AO36" i="18"/>
  <c r="Q36" i="23" s="1"/>
  <c r="D14" i="23"/>
  <c r="AG14" i="18"/>
  <c r="I14" i="23" s="1"/>
  <c r="AK14" i="18"/>
  <c r="M14" i="23" s="1"/>
  <c r="L14" i="18"/>
  <c r="AO14" i="18"/>
  <c r="Q14" i="23" s="1"/>
  <c r="AS14" i="18"/>
  <c r="U14" i="23" s="1"/>
  <c r="AO40" i="18"/>
  <c r="Q40" i="23" s="1"/>
  <c r="L40" i="18"/>
  <c r="AS40" i="18"/>
  <c r="U40" i="23" s="1"/>
  <c r="AK40" i="18"/>
  <c r="M40" i="23" s="1"/>
  <c r="D40" i="23"/>
  <c r="AG40" i="18"/>
  <c r="I40" i="23" s="1"/>
  <c r="L33" i="18"/>
  <c r="AK33" i="18"/>
  <c r="M33" i="23" s="1"/>
  <c r="D33" i="23"/>
  <c r="AO33" i="18"/>
  <c r="Q33" i="23" s="1"/>
  <c r="AS33" i="18"/>
  <c r="U33" i="23" s="1"/>
  <c r="AG33" i="18"/>
  <c r="I33" i="23" s="1"/>
  <c r="AS6" i="18"/>
  <c r="U6" i="23" s="1"/>
  <c r="AK6" i="18"/>
  <c r="M6" i="23" s="1"/>
  <c r="L6" i="18"/>
  <c r="AO6" i="18"/>
  <c r="Q6" i="23" s="1"/>
  <c r="AG6" i="18"/>
  <c r="I6" i="23" s="1"/>
  <c r="D6" i="23"/>
  <c r="AO13" i="18"/>
  <c r="Q13" i="23" s="1"/>
  <c r="AK13" i="18"/>
  <c r="M13" i="23" s="1"/>
  <c r="AG13" i="18"/>
  <c r="I13" i="23" s="1"/>
  <c r="L13" i="18"/>
  <c r="D13" i="23"/>
  <c r="AS13" i="18"/>
  <c r="U13" i="23" s="1"/>
  <c r="AO28" i="18"/>
  <c r="Q28" i="23" s="1"/>
  <c r="AS28" i="18"/>
  <c r="U28" i="23" s="1"/>
  <c r="D28" i="23"/>
  <c r="AK28" i="18"/>
  <c r="M28" i="23" s="1"/>
  <c r="AG28" i="18"/>
  <c r="I28" i="23" s="1"/>
  <c r="L28" i="18"/>
  <c r="AS20" i="18"/>
  <c r="U20" i="23" s="1"/>
  <c r="AO20" i="18"/>
  <c r="Q20" i="23" s="1"/>
  <c r="D20" i="23"/>
  <c r="AK20" i="18"/>
  <c r="M20" i="23" s="1"/>
  <c r="AG20" i="18"/>
  <c r="I20" i="23" s="1"/>
  <c r="L20" i="18"/>
  <c r="L38" i="18"/>
  <c r="D38" i="23"/>
  <c r="AS38" i="18"/>
  <c r="U38" i="23" s="1"/>
  <c r="AG38" i="18"/>
  <c r="I38" i="23" s="1"/>
  <c r="AO38" i="18"/>
  <c r="Q38" i="23" s="1"/>
  <c r="AK38" i="18"/>
  <c r="M38" i="23" s="1"/>
  <c r="D17" i="23"/>
  <c r="AS17" i="18"/>
  <c r="U17" i="23" s="1"/>
  <c r="AK17" i="18"/>
  <c r="M17" i="23" s="1"/>
  <c r="AG17" i="18"/>
  <c r="I17" i="23" s="1"/>
  <c r="L17" i="18"/>
  <c r="AO17" i="18"/>
  <c r="Q17" i="23" s="1"/>
  <c r="AO26" i="18"/>
  <c r="Q26" i="23" s="1"/>
  <c r="D26" i="23"/>
  <c r="AS26" i="18"/>
  <c r="U26" i="23" s="1"/>
  <c r="L26" i="18"/>
  <c r="AK26" i="18"/>
  <c r="M26" i="23" s="1"/>
  <c r="AG26" i="18"/>
  <c r="I26" i="23" s="1"/>
  <c r="AG30" i="18"/>
  <c r="I30" i="23" s="1"/>
  <c r="AS30" i="18"/>
  <c r="U30" i="23" s="1"/>
  <c r="AK30" i="18"/>
  <c r="M30" i="23" s="1"/>
  <c r="D30" i="23"/>
  <c r="AO30" i="18"/>
  <c r="Q30" i="23" s="1"/>
  <c r="L30" i="18"/>
  <c r="AG21" i="18"/>
  <c r="I21" i="23" s="1"/>
  <c r="AO21" i="18"/>
  <c r="Q21" i="23" s="1"/>
  <c r="L21" i="18"/>
  <c r="AK21" i="18"/>
  <c r="M21" i="23" s="1"/>
  <c r="D21" i="23"/>
  <c r="AS21" i="18"/>
  <c r="U21" i="23" s="1"/>
  <c r="P30" i="18" l="1"/>
  <c r="P26" i="18"/>
  <c r="P20" i="18"/>
  <c r="AG42" i="18"/>
  <c r="I5" i="23"/>
  <c r="I42" i="23" s="1"/>
  <c r="M5" i="23"/>
  <c r="M42" i="23" s="1"/>
  <c r="AK42" i="18"/>
  <c r="P32" i="18"/>
  <c r="P9" i="18"/>
  <c r="P23" i="18"/>
  <c r="P17" i="18"/>
  <c r="P36" i="18"/>
  <c r="P41" i="18"/>
  <c r="P16" i="18"/>
  <c r="U5" i="23"/>
  <c r="U42" i="23" s="1"/>
  <c r="AS42" i="18"/>
  <c r="P37" i="18"/>
  <c r="P22" i="18"/>
  <c r="P39" i="18"/>
  <c r="P29" i="18"/>
  <c r="P28" i="18"/>
  <c r="P13" i="18"/>
  <c r="P40" i="18"/>
  <c r="P14" i="18"/>
  <c r="P35" i="18"/>
  <c r="P8" i="18"/>
  <c r="P31" i="18"/>
  <c r="L42" i="18"/>
  <c r="P5" i="18"/>
  <c r="P12" i="18"/>
  <c r="P25" i="18"/>
  <c r="P11" i="18"/>
  <c r="P7" i="18"/>
  <c r="P27" i="18"/>
  <c r="P18" i="18"/>
  <c r="P21" i="18"/>
  <c r="P6" i="18"/>
  <c r="P33" i="18"/>
  <c r="Q5" i="23"/>
  <c r="Q42" i="23" s="1"/>
  <c r="AO42" i="18"/>
  <c r="B16" i="22" s="1"/>
  <c r="P38" i="18"/>
  <c r="P19" i="18"/>
  <c r="P24" i="18"/>
  <c r="D42" i="23"/>
  <c r="H15" i="22"/>
  <c r="G9" i="6"/>
  <c r="G5" i="12"/>
  <c r="P10" i="18"/>
  <c r="P15" i="18"/>
  <c r="P34" i="18"/>
  <c r="G6" i="12" l="1"/>
  <c r="M15" i="22"/>
  <c r="G10" i="6"/>
  <c r="P42" i="18"/>
  <c r="B18" i="22"/>
  <c r="G8" i="12"/>
  <c r="M16" i="22"/>
  <c r="G7" i="12"/>
  <c r="G11" i="6"/>
  <c r="H18" i="22" l="1"/>
  <c r="T42" i="18"/>
  <c r="X31" i="18" l="1"/>
  <c r="Z31" i="18" s="1"/>
  <c r="X5" i="18"/>
  <c r="X37" i="18"/>
  <c r="Z37" i="18" s="1"/>
  <c r="X30" i="18"/>
  <c r="Z30" i="18" s="1"/>
  <c r="X11" i="18"/>
  <c r="Z11" i="18" s="1"/>
  <c r="X10" i="18"/>
  <c r="Z10" i="18" s="1"/>
  <c r="X21" i="18"/>
  <c r="Z21" i="18" s="1"/>
  <c r="X25" i="18"/>
  <c r="Z25" i="18" s="1"/>
  <c r="X13" i="18"/>
  <c r="Z13" i="18" s="1"/>
  <c r="X27" i="18"/>
  <c r="Z27" i="18" s="1"/>
  <c r="X20" i="18"/>
  <c r="Z20" i="18" s="1"/>
  <c r="X35" i="18"/>
  <c r="Z35" i="18" s="1"/>
  <c r="X22" i="18"/>
  <c r="Z22" i="18" s="1"/>
  <c r="X26" i="18"/>
  <c r="Z26" i="18" s="1"/>
  <c r="X41" i="18"/>
  <c r="Z41" i="18" s="1"/>
  <c r="X16" i="18"/>
  <c r="Z16" i="18" s="1"/>
  <c r="X12" i="18"/>
  <c r="Z12" i="18" s="1"/>
  <c r="X36" i="18"/>
  <c r="Z36" i="18" s="1"/>
  <c r="X38" i="18"/>
  <c r="Z38" i="18" s="1"/>
  <c r="X6" i="18"/>
  <c r="Z6" i="18" s="1"/>
  <c r="X17" i="18"/>
  <c r="Z17" i="18" s="1"/>
  <c r="H21" i="22"/>
  <c r="X9" i="18"/>
  <c r="Z9" i="18" s="1"/>
  <c r="X34" i="18"/>
  <c r="Z34" i="18" s="1"/>
  <c r="X29" i="18"/>
  <c r="Z29" i="18" s="1"/>
  <c r="X15" i="18"/>
  <c r="Z15" i="18" s="1"/>
  <c r="X14" i="18"/>
  <c r="Z14" i="18" s="1"/>
  <c r="X19" i="18"/>
  <c r="Z19" i="18" s="1"/>
  <c r="X28" i="18"/>
  <c r="Z28" i="18" s="1"/>
  <c r="X8" i="18"/>
  <c r="Z8" i="18" s="1"/>
  <c r="X24" i="18"/>
  <c r="Z24" i="18" s="1"/>
  <c r="X32" i="18"/>
  <c r="Z32" i="18" s="1"/>
  <c r="X7" i="18"/>
  <c r="Z7" i="18" s="1"/>
  <c r="X39" i="18"/>
  <c r="Z39" i="18" s="1"/>
  <c r="X23" i="18"/>
  <c r="Z23" i="18" s="1"/>
  <c r="X33" i="18"/>
  <c r="Z33" i="18" s="1"/>
  <c r="X40" i="18"/>
  <c r="Z40" i="18" s="1"/>
  <c r="X18" i="18"/>
  <c r="Z18" i="18" s="1"/>
  <c r="X42" i="18" l="1"/>
  <c r="Z5" i="18"/>
  <c r="AB5" i="18" l="1" a="1"/>
  <c r="Z42" i="18"/>
  <c r="H24" i="22" s="1"/>
  <c r="AB32" i="18" l="1"/>
  <c r="AB25" i="18"/>
  <c r="AB11" i="18"/>
  <c r="AB8" i="18"/>
  <c r="AB18" i="18"/>
  <c r="AB20" i="18"/>
  <c r="AB21" i="18"/>
  <c r="AB39" i="18"/>
  <c r="AB31" i="18"/>
  <c r="AB24" i="18"/>
  <c r="AB22" i="18"/>
  <c r="AB36" i="18"/>
  <c r="AB15" i="18"/>
  <c r="AB13" i="18"/>
  <c r="AB40" i="18"/>
  <c r="AB6" i="18"/>
  <c r="AB12" i="18"/>
  <c r="AB5" i="18"/>
  <c r="AB28" i="18"/>
  <c r="AB27" i="18"/>
  <c r="AB38" i="18"/>
  <c r="AB30" i="18"/>
  <c r="AB16" i="18"/>
  <c r="AB41" i="18"/>
  <c r="AB35" i="18"/>
  <c r="AB19" i="18"/>
  <c r="AB26" i="18"/>
  <c r="AB29" i="18"/>
  <c r="AB23" i="18"/>
  <c r="AB9" i="18"/>
  <c r="AB33" i="18"/>
  <c r="AB17" i="18"/>
  <c r="AB37" i="18"/>
  <c r="AB34" i="18"/>
  <c r="AB7" i="18"/>
  <c r="AB10" i="18"/>
  <c r="AB14" i="18"/>
  <c r="AL17" i="18" l="1"/>
  <c r="N17" i="23" s="1"/>
  <c r="AH17" i="18"/>
  <c r="J17" i="23" s="1"/>
  <c r="AT17" i="18"/>
  <c r="V17" i="23" s="1"/>
  <c r="AP17" i="18"/>
  <c r="R17" i="23" s="1"/>
  <c r="E17" i="23"/>
  <c r="AD17" i="18"/>
  <c r="F17" i="23" s="1"/>
  <c r="AP41" i="18"/>
  <c r="R41" i="23" s="1"/>
  <c r="AH41" i="18"/>
  <c r="J41" i="23" s="1"/>
  <c r="AT41" i="18"/>
  <c r="V41" i="23" s="1"/>
  <c r="E41" i="23"/>
  <c r="AL41" i="18"/>
  <c r="N41" i="23" s="1"/>
  <c r="AD41" i="18"/>
  <c r="F41" i="23" s="1"/>
  <c r="AT6" i="18"/>
  <c r="V6" i="23" s="1"/>
  <c r="AL6" i="18"/>
  <c r="N6" i="23" s="1"/>
  <c r="E6" i="23"/>
  <c r="AP6" i="18"/>
  <c r="R6" i="23" s="1"/>
  <c r="AH6" i="18"/>
  <c r="J6" i="23" s="1"/>
  <c r="AD6" i="18"/>
  <c r="F6" i="23" s="1"/>
  <c r="AH8" i="18"/>
  <c r="J8" i="23" s="1"/>
  <c r="AP8" i="18"/>
  <c r="R8" i="23" s="1"/>
  <c r="E8" i="23"/>
  <c r="AL8" i="18"/>
  <c r="N8" i="23" s="1"/>
  <c r="AT8" i="18"/>
  <c r="V8" i="23" s="1"/>
  <c r="AD8" i="18"/>
  <c r="F8" i="23" s="1"/>
  <c r="AP7" i="18"/>
  <c r="R7" i="23" s="1"/>
  <c r="AT7" i="18"/>
  <c r="V7" i="23" s="1"/>
  <c r="E7" i="23"/>
  <c r="AH7" i="18"/>
  <c r="J7" i="23" s="1"/>
  <c r="AL7" i="18"/>
  <c r="N7" i="23" s="1"/>
  <c r="AD7" i="18"/>
  <c r="F7" i="23" s="1"/>
  <c r="AT26" i="18"/>
  <c r="V26" i="23" s="1"/>
  <c r="AL26" i="18"/>
  <c r="N26" i="23" s="1"/>
  <c r="AH26" i="18"/>
  <c r="J26" i="23" s="1"/>
  <c r="AP26" i="18"/>
  <c r="R26" i="23" s="1"/>
  <c r="E26" i="23"/>
  <c r="AD26" i="18"/>
  <c r="F26" i="23" s="1"/>
  <c r="AL28" i="18"/>
  <c r="N28" i="23" s="1"/>
  <c r="AT28" i="18"/>
  <c r="V28" i="23" s="1"/>
  <c r="AP28" i="18"/>
  <c r="R28" i="23" s="1"/>
  <c r="AH28" i="18"/>
  <c r="J28" i="23" s="1"/>
  <c r="E28" i="23"/>
  <c r="AD28" i="18"/>
  <c r="F28" i="23" s="1"/>
  <c r="AH40" i="18"/>
  <c r="J40" i="23" s="1"/>
  <c r="AP40" i="18"/>
  <c r="R40" i="23" s="1"/>
  <c r="E40" i="23"/>
  <c r="AT40" i="18"/>
  <c r="V40" i="23" s="1"/>
  <c r="AL40" i="18"/>
  <c r="N40" i="23" s="1"/>
  <c r="AD40" i="18"/>
  <c r="F40" i="23" s="1"/>
  <c r="E11" i="23"/>
  <c r="AT11" i="18"/>
  <c r="V11" i="23" s="1"/>
  <c r="AH11" i="18"/>
  <c r="J11" i="23" s="1"/>
  <c r="AP11" i="18"/>
  <c r="R11" i="23" s="1"/>
  <c r="AL11" i="18"/>
  <c r="N11" i="23" s="1"/>
  <c r="AD11" i="18"/>
  <c r="F11" i="23" s="1"/>
  <c r="AP10" i="18"/>
  <c r="R10" i="23" s="1"/>
  <c r="AT10" i="18"/>
  <c r="V10" i="23" s="1"/>
  <c r="AH10" i="18"/>
  <c r="J10" i="23" s="1"/>
  <c r="E10" i="23"/>
  <c r="AL10" i="18"/>
  <c r="N10" i="23" s="1"/>
  <c r="AD10" i="18"/>
  <c r="F10" i="23" s="1"/>
  <c r="AH29" i="18"/>
  <c r="J29" i="23" s="1"/>
  <c r="AT29" i="18"/>
  <c r="V29" i="23" s="1"/>
  <c r="AL29" i="18"/>
  <c r="N29" i="23" s="1"/>
  <c r="AP29" i="18"/>
  <c r="R29" i="23" s="1"/>
  <c r="E29" i="23"/>
  <c r="AD29" i="18"/>
  <c r="F29" i="23" s="1"/>
  <c r="AT27" i="18"/>
  <c r="V27" i="23" s="1"/>
  <c r="E27" i="23"/>
  <c r="AH27" i="18"/>
  <c r="J27" i="23" s="1"/>
  <c r="AL27" i="18"/>
  <c r="N27" i="23" s="1"/>
  <c r="AP27" i="18"/>
  <c r="R27" i="23" s="1"/>
  <c r="AD27" i="18"/>
  <c r="F27" i="23" s="1"/>
  <c r="AP36" i="18"/>
  <c r="R36" i="23" s="1"/>
  <c r="AH36" i="18"/>
  <c r="J36" i="23" s="1"/>
  <c r="AL36" i="18"/>
  <c r="N36" i="23" s="1"/>
  <c r="E36" i="23"/>
  <c r="AT36" i="18"/>
  <c r="V36" i="23" s="1"/>
  <c r="AD36" i="18"/>
  <c r="F36" i="23" s="1"/>
  <c r="E39" i="23"/>
  <c r="AT39" i="18"/>
  <c r="V39" i="23" s="1"/>
  <c r="AP39" i="18"/>
  <c r="R39" i="23" s="1"/>
  <c r="AH39" i="18"/>
  <c r="J39" i="23" s="1"/>
  <c r="AL39" i="18"/>
  <c r="N39" i="23" s="1"/>
  <c r="AD39" i="18"/>
  <c r="F39" i="23" s="1"/>
  <c r="AP33" i="18"/>
  <c r="R33" i="23" s="1"/>
  <c r="AH33" i="18"/>
  <c r="J33" i="23" s="1"/>
  <c r="AT33" i="18"/>
  <c r="V33" i="23" s="1"/>
  <c r="E33" i="23"/>
  <c r="AL33" i="18"/>
  <c r="N33" i="23" s="1"/>
  <c r="AD33" i="18"/>
  <c r="F33" i="23" s="1"/>
  <c r="AL16" i="18"/>
  <c r="N16" i="23" s="1"/>
  <c r="AP16" i="18"/>
  <c r="R16" i="23" s="1"/>
  <c r="AT16" i="18"/>
  <c r="V16" i="23" s="1"/>
  <c r="E16" i="23"/>
  <c r="AH16" i="18"/>
  <c r="J16" i="23" s="1"/>
  <c r="AD16" i="18"/>
  <c r="F16" i="23" s="1"/>
  <c r="AP22" i="18"/>
  <c r="R22" i="23" s="1"/>
  <c r="AH22" i="18"/>
  <c r="J22" i="23" s="1"/>
  <c r="E22" i="23"/>
  <c r="AT22" i="18"/>
  <c r="V22" i="23" s="1"/>
  <c r="AL22" i="18"/>
  <c r="N22" i="23" s="1"/>
  <c r="AD22" i="18"/>
  <c r="F22" i="23" s="1"/>
  <c r="AT34" i="18"/>
  <c r="V34" i="23" s="1"/>
  <c r="AP34" i="18"/>
  <c r="R34" i="23" s="1"/>
  <c r="AH34" i="18"/>
  <c r="J34" i="23" s="1"/>
  <c r="E34" i="23"/>
  <c r="AL34" i="18"/>
  <c r="N34" i="23" s="1"/>
  <c r="AD34" i="18"/>
  <c r="F34" i="23" s="1"/>
  <c r="AH9" i="18"/>
  <c r="J9" i="23" s="1"/>
  <c r="E9" i="23"/>
  <c r="AT9" i="18"/>
  <c r="V9" i="23" s="1"/>
  <c r="AL9" i="18"/>
  <c r="N9" i="23" s="1"/>
  <c r="AP9" i="18"/>
  <c r="R9" i="23" s="1"/>
  <c r="AD9" i="18"/>
  <c r="F9" i="23" s="1"/>
  <c r="E19" i="23"/>
  <c r="AH19" i="18"/>
  <c r="J19" i="23" s="1"/>
  <c r="AP19" i="18"/>
  <c r="R19" i="23" s="1"/>
  <c r="AL19" i="18"/>
  <c r="N19" i="23" s="1"/>
  <c r="AT19" i="18"/>
  <c r="V19" i="23" s="1"/>
  <c r="AD19" i="18"/>
  <c r="F19" i="23" s="1"/>
  <c r="AT30" i="18"/>
  <c r="V30" i="23" s="1"/>
  <c r="AL30" i="18"/>
  <c r="N30" i="23" s="1"/>
  <c r="AP30" i="18"/>
  <c r="R30" i="23" s="1"/>
  <c r="E30" i="23"/>
  <c r="AH30" i="18"/>
  <c r="J30" i="23" s="1"/>
  <c r="AD30" i="18"/>
  <c r="F30" i="23" s="1"/>
  <c r="AP5" i="18"/>
  <c r="AT5" i="18"/>
  <c r="AH5" i="18"/>
  <c r="AL5" i="18"/>
  <c r="AB42" i="18"/>
  <c r="E5" i="23"/>
  <c r="AD5" i="18"/>
  <c r="E13" i="23"/>
  <c r="AH13" i="18"/>
  <c r="J13" i="23" s="1"/>
  <c r="AP13" i="18"/>
  <c r="R13" i="23" s="1"/>
  <c r="AL13" i="18"/>
  <c r="N13" i="23" s="1"/>
  <c r="AT13" i="18"/>
  <c r="V13" i="23" s="1"/>
  <c r="AD13" i="18"/>
  <c r="F13" i="23" s="1"/>
  <c r="E24" i="23"/>
  <c r="AP24" i="18"/>
  <c r="R24" i="23" s="1"/>
  <c r="AT24" i="18"/>
  <c r="V24" i="23" s="1"/>
  <c r="AH24" i="18"/>
  <c r="J24" i="23" s="1"/>
  <c r="AL24" i="18"/>
  <c r="N24" i="23" s="1"/>
  <c r="AD24" i="18"/>
  <c r="F24" i="23" s="1"/>
  <c r="E20" i="23"/>
  <c r="AH20" i="18"/>
  <c r="J20" i="23" s="1"/>
  <c r="AP20" i="18"/>
  <c r="R20" i="23" s="1"/>
  <c r="AL20" i="18"/>
  <c r="N20" i="23" s="1"/>
  <c r="AT20" i="18"/>
  <c r="V20" i="23" s="1"/>
  <c r="AD20" i="18"/>
  <c r="F20" i="23" s="1"/>
  <c r="AH25" i="18"/>
  <c r="J25" i="23" s="1"/>
  <c r="E25" i="23"/>
  <c r="AP25" i="18"/>
  <c r="R25" i="23" s="1"/>
  <c r="AT25" i="18"/>
  <c r="V25" i="23" s="1"/>
  <c r="AL25" i="18"/>
  <c r="N25" i="23" s="1"/>
  <c r="AD25" i="18"/>
  <c r="F25" i="23" s="1"/>
  <c r="E21" i="23"/>
  <c r="AT21" i="18"/>
  <c r="V21" i="23" s="1"/>
  <c r="AL21" i="18"/>
  <c r="N21" i="23" s="1"/>
  <c r="AP21" i="18"/>
  <c r="R21" i="23" s="1"/>
  <c r="AH21" i="18"/>
  <c r="J21" i="23" s="1"/>
  <c r="AD21" i="18"/>
  <c r="F21" i="23" s="1"/>
  <c r="AP14" i="18"/>
  <c r="R14" i="23" s="1"/>
  <c r="AH14" i="18"/>
  <c r="J14" i="23" s="1"/>
  <c r="AT14" i="18"/>
  <c r="V14" i="23" s="1"/>
  <c r="AL14" i="18"/>
  <c r="N14" i="23" s="1"/>
  <c r="E14" i="23"/>
  <c r="AD14" i="18"/>
  <c r="F14" i="23" s="1"/>
  <c r="AP37" i="18"/>
  <c r="R37" i="23" s="1"/>
  <c r="AH37" i="18"/>
  <c r="J37" i="23" s="1"/>
  <c r="E37" i="23"/>
  <c r="AL37" i="18"/>
  <c r="N37" i="23" s="1"/>
  <c r="AT37" i="18"/>
  <c r="V37" i="23" s="1"/>
  <c r="AD37" i="18"/>
  <c r="F37" i="23" s="1"/>
  <c r="AP23" i="18"/>
  <c r="R23" i="23" s="1"/>
  <c r="AL23" i="18"/>
  <c r="N23" i="23" s="1"/>
  <c r="AH23" i="18"/>
  <c r="J23" i="23" s="1"/>
  <c r="AT23" i="18"/>
  <c r="V23" i="23" s="1"/>
  <c r="E23" i="23"/>
  <c r="AD23" i="18"/>
  <c r="F23" i="23" s="1"/>
  <c r="AP35" i="18"/>
  <c r="R35" i="23" s="1"/>
  <c r="AH35" i="18"/>
  <c r="J35" i="23" s="1"/>
  <c r="E35" i="23"/>
  <c r="AL35" i="18"/>
  <c r="N35" i="23" s="1"/>
  <c r="AT35" i="18"/>
  <c r="V35" i="23" s="1"/>
  <c r="AD35" i="18"/>
  <c r="F35" i="23" s="1"/>
  <c r="AT38" i="18"/>
  <c r="V38" i="23" s="1"/>
  <c r="AL38" i="18"/>
  <c r="N38" i="23" s="1"/>
  <c r="AH38" i="18"/>
  <c r="J38" i="23" s="1"/>
  <c r="AP38" i="18"/>
  <c r="R38" i="23" s="1"/>
  <c r="E38" i="23"/>
  <c r="AD38" i="18"/>
  <c r="F38" i="23" s="1"/>
  <c r="AL12" i="18"/>
  <c r="N12" i="23" s="1"/>
  <c r="AP12" i="18"/>
  <c r="R12" i="23" s="1"/>
  <c r="E12" i="23"/>
  <c r="AH12" i="18"/>
  <c r="J12" i="23" s="1"/>
  <c r="AT12" i="18"/>
  <c r="V12" i="23" s="1"/>
  <c r="AD12" i="18"/>
  <c r="F12" i="23" s="1"/>
  <c r="AL15" i="18"/>
  <c r="N15" i="23" s="1"/>
  <c r="AP15" i="18"/>
  <c r="R15" i="23" s="1"/>
  <c r="AT15" i="18"/>
  <c r="V15" i="23" s="1"/>
  <c r="E15" i="23"/>
  <c r="AH15" i="18"/>
  <c r="J15" i="23" s="1"/>
  <c r="AD15" i="18"/>
  <c r="F15" i="23" s="1"/>
  <c r="AP31" i="18"/>
  <c r="R31" i="23" s="1"/>
  <c r="AL31" i="18"/>
  <c r="N31" i="23" s="1"/>
  <c r="AT31" i="18"/>
  <c r="V31" i="23" s="1"/>
  <c r="AH31" i="18"/>
  <c r="J31" i="23" s="1"/>
  <c r="E31" i="23"/>
  <c r="AD31" i="18"/>
  <c r="F31" i="23" s="1"/>
  <c r="AL18" i="18"/>
  <c r="N18" i="23" s="1"/>
  <c r="AP18" i="18"/>
  <c r="R18" i="23" s="1"/>
  <c r="E18" i="23"/>
  <c r="AT18" i="18"/>
  <c r="V18" i="23" s="1"/>
  <c r="AH18" i="18"/>
  <c r="J18" i="23" s="1"/>
  <c r="AD18" i="18"/>
  <c r="F18" i="23" s="1"/>
  <c r="AH32" i="18"/>
  <c r="J32" i="23" s="1"/>
  <c r="E32" i="23"/>
  <c r="AL32" i="18"/>
  <c r="N32" i="23" s="1"/>
  <c r="AT32" i="18"/>
  <c r="V32" i="23" s="1"/>
  <c r="AP32" i="18"/>
  <c r="R32" i="23" s="1"/>
  <c r="AD32" i="18"/>
  <c r="F32" i="23" s="1"/>
  <c r="E42" i="23" l="1"/>
  <c r="H28" i="22"/>
  <c r="H9" i="6"/>
  <c r="E9" i="6" s="1"/>
  <c r="H5" i="12"/>
  <c r="E5" i="12" s="1"/>
  <c r="AP42" i="18"/>
  <c r="B29" i="22" s="1"/>
  <c r="R5" i="23"/>
  <c r="R42" i="23" s="1"/>
  <c r="N5" i="23"/>
  <c r="N42" i="23" s="1"/>
  <c r="AL42" i="18"/>
  <c r="V5" i="23"/>
  <c r="V42" i="23" s="1"/>
  <c r="AT42" i="18"/>
  <c r="AD42" i="18"/>
  <c r="F5" i="23"/>
  <c r="F42" i="23" s="1"/>
  <c r="AH42" i="18"/>
  <c r="J5" i="23"/>
  <c r="J42" i="23" s="1"/>
  <c r="E16" i="6" l="1"/>
  <c r="H8" i="12"/>
  <c r="E8" i="12" s="1"/>
  <c r="B31" i="22"/>
  <c r="B19" i="6"/>
  <c r="M29" i="22"/>
  <c r="H7" i="12"/>
  <c r="E7" i="12" s="1"/>
  <c r="H11" i="6"/>
  <c r="E11" i="6" s="1"/>
  <c r="H6" i="12"/>
  <c r="E6" i="12" s="1"/>
  <c r="M28" i="22"/>
  <c r="H10" i="6"/>
  <c r="E10" i="6" s="1"/>
</calcChain>
</file>

<file path=xl/comments1.xml><?xml version="1.0" encoding="utf-8"?>
<comments xmlns="http://schemas.openxmlformats.org/spreadsheetml/2006/main">
  <authors>
    <author>千葉県</author>
  </authors>
  <commentList>
    <comment ref="F15" authorId="0" shapeId="0">
      <text>
        <r>
          <rPr>
            <b/>
            <sz val="9"/>
            <color indexed="81"/>
            <rFont val="ＭＳ Ｐゴシック"/>
            <family val="3"/>
            <charset val="128"/>
          </rPr>
          <t>位置！
説明など。</t>
        </r>
      </text>
    </comment>
  </commentList>
</comments>
</file>

<file path=xl/sharedStrings.xml><?xml version="1.0" encoding="utf-8"?>
<sst xmlns="http://schemas.openxmlformats.org/spreadsheetml/2006/main" count="1676" uniqueCount="845">
  <si>
    <t>（単位：百万円）</t>
  </si>
  <si>
    <t>01</t>
  </si>
  <si>
    <t>06</t>
  </si>
  <si>
    <t>鉱業</t>
  </si>
  <si>
    <t>繊維製品</t>
  </si>
  <si>
    <t>パルプ・紙・木製品</t>
  </si>
  <si>
    <t>化学製品</t>
  </si>
  <si>
    <t>石油・石炭製品</t>
  </si>
  <si>
    <t>窯業・土石製品</t>
  </si>
  <si>
    <t>鉄鋼</t>
  </si>
  <si>
    <t>非鉄金属</t>
  </si>
  <si>
    <t>金属製品</t>
  </si>
  <si>
    <t>電気機械</t>
  </si>
  <si>
    <t>分類不明</t>
  </si>
  <si>
    <t>内生部門計</t>
  </si>
  <si>
    <t>家計外消費支出（列）</t>
  </si>
  <si>
    <t>民間消費支出</t>
  </si>
  <si>
    <t>一般政府消費支出</t>
  </si>
  <si>
    <t>在庫純増</t>
  </si>
  <si>
    <t>最終需要計</t>
  </si>
  <si>
    <t>需要合計</t>
  </si>
  <si>
    <t>最終需要部門計</t>
  </si>
  <si>
    <t>家計外消費支出（行）</t>
  </si>
  <si>
    <t>雇用者所得</t>
  </si>
  <si>
    <t>営業余剰</t>
  </si>
  <si>
    <t>資本減耗引当</t>
  </si>
  <si>
    <t>（控除）経常補助金</t>
  </si>
  <si>
    <t>粗付加価値部門計</t>
  </si>
  <si>
    <t>その他の製造工業製品</t>
  </si>
  <si>
    <t>建設</t>
  </si>
  <si>
    <t>電力・ガス・熱供給</t>
  </si>
  <si>
    <t>商業</t>
  </si>
  <si>
    <t>金融・保険</t>
  </si>
  <si>
    <t>不動産</t>
  </si>
  <si>
    <t>公務</t>
  </si>
  <si>
    <t>教育・研究</t>
  </si>
  <si>
    <t>対事業所サービス</t>
  </si>
  <si>
    <t>対個人サービス</t>
  </si>
  <si>
    <t>事務用品</t>
  </si>
  <si>
    <t>輸送機械</t>
  </si>
  <si>
    <t>列和</t>
  </si>
  <si>
    <t>影響力係数</t>
  </si>
  <si>
    <t>自給率</t>
    <rPh sb="0" eb="3">
      <t>ジキュウリツ</t>
    </rPh>
    <phoneticPr fontId="1"/>
  </si>
  <si>
    <t>雇用者所得率</t>
    <rPh sb="0" eb="3">
      <t>コヨウシャ</t>
    </rPh>
    <rPh sb="3" eb="6">
      <t>ショトクリツ</t>
    </rPh>
    <phoneticPr fontId="1"/>
  </si>
  <si>
    <t>雇用者所得誘発額</t>
    <rPh sb="0" eb="3">
      <t>コヨウシャ</t>
    </rPh>
    <rPh sb="3" eb="5">
      <t>ショトク</t>
    </rPh>
    <rPh sb="5" eb="7">
      <t>ユウハツ</t>
    </rPh>
    <rPh sb="7" eb="8">
      <t>ガク</t>
    </rPh>
    <phoneticPr fontId="1"/>
  </si>
  <si>
    <t>部門別消費誘発額</t>
    <rPh sb="0" eb="2">
      <t>ブモン</t>
    </rPh>
    <rPh sb="2" eb="3">
      <t>ベツ</t>
    </rPh>
    <rPh sb="3" eb="5">
      <t>ショウヒ</t>
    </rPh>
    <rPh sb="5" eb="8">
      <t>ユウハツガク</t>
    </rPh>
    <phoneticPr fontId="3"/>
  </si>
  <si>
    <t>県内消費誘発額</t>
    <rPh sb="0" eb="2">
      <t>ケンナイ</t>
    </rPh>
    <rPh sb="2" eb="4">
      <t>ショウヒ</t>
    </rPh>
    <rPh sb="4" eb="6">
      <t>ユウハツ</t>
    </rPh>
    <rPh sb="6" eb="7">
      <t>ガク</t>
    </rPh>
    <phoneticPr fontId="1"/>
  </si>
  <si>
    <t>需要増加額</t>
    <rPh sb="0" eb="2">
      <t>ジュヨウ</t>
    </rPh>
    <rPh sb="2" eb="4">
      <t>ゾウカ</t>
    </rPh>
    <rPh sb="4" eb="5">
      <t>ガク</t>
    </rPh>
    <phoneticPr fontId="1"/>
  </si>
  <si>
    <t xml:space="preserve">１　最終需要増加額（初期投資額） </t>
    <rPh sb="2" eb="4">
      <t>サイシュウ</t>
    </rPh>
    <rPh sb="4" eb="6">
      <t>ジュヨウ</t>
    </rPh>
    <rPh sb="6" eb="8">
      <t>ゾウカ</t>
    </rPh>
    <rPh sb="8" eb="9">
      <t>ガク</t>
    </rPh>
    <rPh sb="10" eb="12">
      <t>ショキ</t>
    </rPh>
    <rPh sb="12" eb="15">
      <t>トウシガク</t>
    </rPh>
    <phoneticPr fontId="1"/>
  </si>
  <si>
    <t>２　分析結果</t>
    <rPh sb="2" eb="4">
      <t>ブンセキ</t>
    </rPh>
    <rPh sb="4" eb="6">
      <t>ケッカ</t>
    </rPh>
    <phoneticPr fontId="1"/>
  </si>
  <si>
    <t>合計</t>
    <rPh sb="0" eb="2">
      <t>ゴウケイ</t>
    </rPh>
    <phoneticPr fontId="1"/>
  </si>
  <si>
    <t>直接効果</t>
  </si>
  <si>
    <t>第1次間接効果</t>
  </si>
  <si>
    <t>第2次間接効果</t>
  </si>
  <si>
    <t>生産誘発額</t>
    <rPh sb="0" eb="2">
      <t>セイサン</t>
    </rPh>
    <rPh sb="2" eb="4">
      <t>ユウハツ</t>
    </rPh>
    <rPh sb="4" eb="5">
      <t>ガク</t>
    </rPh>
    <phoneticPr fontId="1"/>
  </si>
  <si>
    <t>粗付加価値誘発額</t>
    <phoneticPr fontId="1"/>
  </si>
  <si>
    <t>雇用者所得誘発額</t>
    <phoneticPr fontId="1"/>
  </si>
  <si>
    <t>３　波及効果倍率</t>
    <rPh sb="2" eb="6">
      <t>ハキュウコウカ</t>
    </rPh>
    <rPh sb="6" eb="8">
      <t>バイリツ</t>
    </rPh>
    <phoneticPr fontId="1"/>
  </si>
  <si>
    <t>（単位：倍）</t>
    <rPh sb="1" eb="3">
      <t>タンイ</t>
    </rPh>
    <rPh sb="4" eb="5">
      <t>バイ</t>
    </rPh>
    <phoneticPr fontId="1"/>
  </si>
  <si>
    <t>生産誘発額計÷需要増加額</t>
    <rPh sb="0" eb="2">
      <t>セイサン</t>
    </rPh>
    <rPh sb="2" eb="4">
      <t>ユウハツ</t>
    </rPh>
    <rPh sb="4" eb="5">
      <t>ガク</t>
    </rPh>
    <rPh sb="5" eb="6">
      <t>ケイ</t>
    </rPh>
    <rPh sb="7" eb="9">
      <t>ジュヨウ</t>
    </rPh>
    <rPh sb="9" eb="11">
      <t>ゾウカ</t>
    </rPh>
    <rPh sb="11" eb="12">
      <t>ガク</t>
    </rPh>
    <phoneticPr fontId="1"/>
  </si>
  <si>
    <t>４　雇用誘発者数</t>
    <rPh sb="2" eb="4">
      <t>コヨウ</t>
    </rPh>
    <rPh sb="4" eb="6">
      <t>ユウハツ</t>
    </rPh>
    <rPh sb="6" eb="7">
      <t>シャ</t>
    </rPh>
    <rPh sb="7" eb="8">
      <t>スウ</t>
    </rPh>
    <phoneticPr fontId="1"/>
  </si>
  <si>
    <t>人</t>
    <rPh sb="0" eb="1">
      <t>ニン</t>
    </rPh>
    <phoneticPr fontId="1"/>
  </si>
  <si>
    <t>（注）</t>
    <rPh sb="1" eb="2">
      <t>チュウ</t>
    </rPh>
    <phoneticPr fontId="1"/>
  </si>
  <si>
    <t>直接効果</t>
    <rPh sb="0" eb="2">
      <t>チョクセツ</t>
    </rPh>
    <rPh sb="2" eb="4">
      <t>コウカ</t>
    </rPh>
    <phoneticPr fontId="1"/>
  </si>
  <si>
    <t>粗付加価値率</t>
    <rPh sb="0" eb="5">
      <t>ソフカカチ</t>
    </rPh>
    <rPh sb="5" eb="6">
      <t>リツ</t>
    </rPh>
    <phoneticPr fontId="1"/>
  </si>
  <si>
    <t>粗付加価値額／生産額</t>
    <rPh sb="0" eb="5">
      <t>ソフカカチ</t>
    </rPh>
    <rPh sb="5" eb="6">
      <t>ガク</t>
    </rPh>
    <rPh sb="7" eb="10">
      <t>セイサンガク</t>
    </rPh>
    <phoneticPr fontId="1"/>
  </si>
  <si>
    <t>粗付加価値誘発額</t>
    <rPh sb="0" eb="1">
      <t>ソ</t>
    </rPh>
    <rPh sb="5" eb="7">
      <t>ユウハツ</t>
    </rPh>
    <rPh sb="7" eb="8">
      <t>ガク</t>
    </rPh>
    <phoneticPr fontId="1"/>
  </si>
  <si>
    <t>直接</t>
    <rPh sb="0" eb="2">
      <t>チョクセツ</t>
    </rPh>
    <phoneticPr fontId="1"/>
  </si>
  <si>
    <t>１次</t>
    <rPh sb="1" eb="2">
      <t>ジ</t>
    </rPh>
    <phoneticPr fontId="1"/>
  </si>
  <si>
    <t>２次</t>
    <rPh sb="1" eb="2">
      <t>ジ</t>
    </rPh>
    <phoneticPr fontId="1"/>
  </si>
  <si>
    <t>雇用者所得率</t>
    <rPh sb="0" eb="3">
      <t>コヨウシャ</t>
    </rPh>
    <rPh sb="3" eb="5">
      <t>ショトク</t>
    </rPh>
    <rPh sb="5" eb="6">
      <t>リツ</t>
    </rPh>
    <phoneticPr fontId="1"/>
  </si>
  <si>
    <t>雇用者所得額／生産額</t>
    <rPh sb="0" eb="3">
      <t>コヨウシャ</t>
    </rPh>
    <rPh sb="3" eb="5">
      <t>ショトク</t>
    </rPh>
    <rPh sb="5" eb="6">
      <t>ガク</t>
    </rPh>
    <rPh sb="7" eb="10">
      <t>セイサンガク</t>
    </rPh>
    <phoneticPr fontId="1"/>
  </si>
  <si>
    <t>雇用誘発者数（人）</t>
    <rPh sb="0" eb="2">
      <t>コヨウ</t>
    </rPh>
    <rPh sb="2" eb="4">
      <t>ユウハツ</t>
    </rPh>
    <rPh sb="4" eb="5">
      <t>シャ</t>
    </rPh>
    <rPh sb="5" eb="6">
      <t>スウ</t>
    </rPh>
    <rPh sb="7" eb="8">
      <t>ニン</t>
    </rPh>
    <phoneticPr fontId="1"/>
  </si>
  <si>
    <t>雇用係数</t>
    <rPh sb="0" eb="2">
      <t>コヨウ</t>
    </rPh>
    <rPh sb="2" eb="4">
      <t>ケイスウ</t>
    </rPh>
    <phoneticPr fontId="1"/>
  </si>
  <si>
    <t>民間消費
構成比</t>
    <rPh sb="0" eb="2">
      <t>ミンカン</t>
    </rPh>
    <rPh sb="2" eb="4">
      <t>ショウヒ</t>
    </rPh>
    <rPh sb="5" eb="8">
      <t>コウセイヒ</t>
    </rPh>
    <phoneticPr fontId="1"/>
  </si>
  <si>
    <t>消費
誘発額</t>
    <rPh sb="0" eb="2">
      <t>ショウヒ</t>
    </rPh>
    <rPh sb="3" eb="6">
      <t>ユウハツガク</t>
    </rPh>
    <phoneticPr fontId="1"/>
  </si>
  <si>
    <t>就業誘発者数（人）</t>
    <rPh sb="0" eb="2">
      <t>シュウギョウ</t>
    </rPh>
    <rPh sb="2" eb="4">
      <t>ユウハツ</t>
    </rPh>
    <rPh sb="4" eb="5">
      <t>シャ</t>
    </rPh>
    <rPh sb="5" eb="6">
      <t>スウ</t>
    </rPh>
    <rPh sb="7" eb="8">
      <t>ニン</t>
    </rPh>
    <phoneticPr fontId="1"/>
  </si>
  <si>
    <t>就業係数</t>
    <rPh sb="0" eb="2">
      <t>シュウギョウ</t>
    </rPh>
    <rPh sb="2" eb="4">
      <t>ケイスウ</t>
    </rPh>
    <phoneticPr fontId="1"/>
  </si>
  <si>
    <t>×建設投入係数</t>
    <rPh sb="1" eb="3">
      <t>ケンセツ</t>
    </rPh>
    <rPh sb="3" eb="5">
      <t>トウニュウ</t>
    </rPh>
    <rPh sb="5" eb="7">
      <t>ケイスウ</t>
    </rPh>
    <phoneticPr fontId="1"/>
  </si>
  <si>
    <t>(単位:百万円)</t>
    <phoneticPr fontId="1"/>
  </si>
  <si>
    <t>事業分類</t>
  </si>
  <si>
    <t>初期投資額</t>
    <rPh sb="0" eb="2">
      <t>ショキ</t>
    </rPh>
    <rPh sb="2" eb="5">
      <t>トウシガク</t>
    </rPh>
    <phoneticPr fontId="1"/>
  </si>
  <si>
    <t>建設部門分析用IO表の分類</t>
    <rPh sb="0" eb="2">
      <t>ケンセツ</t>
    </rPh>
    <rPh sb="2" eb="4">
      <t>ブモン</t>
    </rPh>
    <rPh sb="4" eb="7">
      <t>ブンセキヨウ</t>
    </rPh>
    <rPh sb="9" eb="10">
      <t>ヒョウ</t>
    </rPh>
    <rPh sb="11" eb="13">
      <t>ブンルイ</t>
    </rPh>
    <phoneticPr fontId="1"/>
  </si>
  <si>
    <t>木造事務所</t>
  </si>
  <si>
    <t>港湾・漁港</t>
  </si>
  <si>
    <t>初期投資額</t>
    <rPh sb="0" eb="2">
      <t>ショキ</t>
    </rPh>
    <rPh sb="2" eb="4">
      <t>トウシ</t>
    </rPh>
    <rPh sb="4" eb="5">
      <t>ガク</t>
    </rPh>
    <phoneticPr fontId="1"/>
  </si>
  <si>
    <t>A</t>
    <phoneticPr fontId="1"/>
  </si>
  <si>
    <t>B</t>
    <phoneticPr fontId="1"/>
  </si>
  <si>
    <t>C</t>
    <phoneticPr fontId="1"/>
  </si>
  <si>
    <t>11</t>
  </si>
  <si>
    <t>15</t>
  </si>
  <si>
    <t>16</t>
  </si>
  <si>
    <t>20</t>
  </si>
  <si>
    <t>21</t>
  </si>
  <si>
    <t>22</t>
  </si>
  <si>
    <t>25</t>
  </si>
  <si>
    <t>26</t>
  </si>
  <si>
    <t>27</t>
  </si>
  <si>
    <t>28</t>
  </si>
  <si>
    <t>29</t>
  </si>
  <si>
    <t>30</t>
  </si>
  <si>
    <t>31</t>
  </si>
  <si>
    <t>32</t>
  </si>
  <si>
    <t>33</t>
  </si>
  <si>
    <t>34</t>
  </si>
  <si>
    <t>35</t>
  </si>
  <si>
    <t>39</t>
  </si>
  <si>
    <t>41</t>
  </si>
  <si>
    <t>46</t>
  </si>
  <si>
    <t>47</t>
  </si>
  <si>
    <t>48</t>
  </si>
  <si>
    <t>51</t>
  </si>
  <si>
    <t>53</t>
  </si>
  <si>
    <t>55</t>
  </si>
  <si>
    <t>57</t>
  </si>
  <si>
    <t>59</t>
  </si>
  <si>
    <t>61</t>
  </si>
  <si>
    <t>63</t>
  </si>
  <si>
    <t>64</t>
  </si>
  <si>
    <t>65</t>
  </si>
  <si>
    <t>66</t>
  </si>
  <si>
    <t>67</t>
  </si>
  <si>
    <t>68</t>
  </si>
  <si>
    <t>69</t>
  </si>
  <si>
    <t>70</t>
  </si>
  <si>
    <t>71</t>
  </si>
  <si>
    <t>72</t>
  </si>
  <si>
    <t>73</t>
  </si>
  <si>
    <t>74</t>
  </si>
  <si>
    <t>75</t>
  </si>
  <si>
    <t>76</t>
  </si>
  <si>
    <t>78</t>
  </si>
  <si>
    <t>79</t>
  </si>
  <si>
    <t>82</t>
  </si>
  <si>
    <t>83</t>
  </si>
  <si>
    <t>97</t>
  </si>
  <si>
    <t>飲食料品</t>
  </si>
  <si>
    <t>はん用機械</t>
  </si>
  <si>
    <t>生産用機械</t>
  </si>
  <si>
    <t>業務用機械</t>
  </si>
  <si>
    <t>電子部品</t>
  </si>
  <si>
    <t>水道</t>
  </si>
  <si>
    <t>廃棄物処理</t>
  </si>
  <si>
    <t>運輸・郵便</t>
  </si>
  <si>
    <t>情報通信</t>
  </si>
  <si>
    <t>医療・福祉</t>
  </si>
  <si>
    <t>県内生産額</t>
    <rPh sb="0" eb="1">
      <t>ケン</t>
    </rPh>
    <phoneticPr fontId="13"/>
  </si>
  <si>
    <t>91</t>
  </si>
  <si>
    <t>92</t>
  </si>
  <si>
    <t>93</t>
  </si>
  <si>
    <t>94</t>
  </si>
  <si>
    <t>間接税（関税・輸入品商品税を除く。）</t>
  </si>
  <si>
    <t>95</t>
  </si>
  <si>
    <t>96</t>
  </si>
  <si>
    <t>粗付加価値計／県内生産額</t>
    <rPh sb="0" eb="5">
      <t>ソフカカチ</t>
    </rPh>
    <rPh sb="5" eb="6">
      <t>ケイ</t>
    </rPh>
    <rPh sb="7" eb="8">
      <t>ケン</t>
    </rPh>
    <rPh sb="8" eb="9">
      <t>ナイ</t>
    </rPh>
    <rPh sb="9" eb="12">
      <t>セイサンガク</t>
    </rPh>
    <phoneticPr fontId="1"/>
  </si>
  <si>
    <t>雇用者所得／県内生産額</t>
    <rPh sb="0" eb="3">
      <t>コヨウシャ</t>
    </rPh>
    <rPh sb="3" eb="5">
      <t>ショトク</t>
    </rPh>
    <rPh sb="6" eb="7">
      <t>ケン</t>
    </rPh>
    <rPh sb="7" eb="8">
      <t>ナイ</t>
    </rPh>
    <rPh sb="8" eb="11">
      <t>セイサンガク</t>
    </rPh>
    <phoneticPr fontId="1"/>
  </si>
  <si>
    <t>大分類</t>
    <rPh sb="0" eb="1">
      <t>ダイ</t>
    </rPh>
    <rPh sb="1" eb="3">
      <t>ブンルイ</t>
    </rPh>
    <phoneticPr fontId="15"/>
  </si>
  <si>
    <t>建　　　築</t>
  </si>
  <si>
    <t>ＳＲＣ住宅</t>
  </si>
  <si>
    <t>Ｒ Ｃ 住 宅</t>
  </si>
  <si>
    <t>Ｓ  住  宅</t>
  </si>
  <si>
    <t>Ｓ在来住宅</t>
  </si>
  <si>
    <t>Ｓ量産住宅</t>
  </si>
  <si>
    <t>Ｃ Ｂ 住 宅</t>
  </si>
  <si>
    <t>非住宅建築</t>
  </si>
  <si>
    <t>木 造 工 場</t>
  </si>
  <si>
    <t>非住宅建築
（非木造）</t>
  </si>
  <si>
    <t>ＳＲＣ工場</t>
  </si>
  <si>
    <t>Ｒ Ｃ 工 場</t>
  </si>
  <si>
    <t>Ｒ Ｃ 学 校</t>
  </si>
  <si>
    <t>ＲＣ事務所</t>
  </si>
  <si>
    <t>Ｓ  工  場</t>
  </si>
  <si>
    <t>Ｓ 事 務 所</t>
  </si>
  <si>
    <t>ＣＢ非住宅</t>
  </si>
  <si>
    <t>土    木</t>
  </si>
  <si>
    <t>公 共 事 業</t>
  </si>
  <si>
    <t>道    路</t>
  </si>
  <si>
    <t>一 般 道 路</t>
  </si>
  <si>
    <t>道 路 改 良</t>
  </si>
  <si>
    <t>道 路 舗 装</t>
  </si>
  <si>
    <t>道 路 橋 梁</t>
  </si>
  <si>
    <t>道 路 補 修</t>
  </si>
  <si>
    <t>街 路 改 良</t>
  </si>
  <si>
    <t>街 路 舗 装</t>
  </si>
  <si>
    <t>街 路 橋 梁</t>
  </si>
  <si>
    <t>有 料 道 路</t>
  </si>
  <si>
    <t>区 画 整 理</t>
  </si>
  <si>
    <t>治     水</t>
  </si>
  <si>
    <t>河 川 改 修</t>
  </si>
  <si>
    <t>海     岸</t>
  </si>
  <si>
    <t>砂     防</t>
  </si>
  <si>
    <t>下 水 道</t>
  </si>
  <si>
    <t>空     港</t>
  </si>
  <si>
    <t>公     園</t>
  </si>
  <si>
    <t>災 害 復 旧</t>
  </si>
  <si>
    <t>農 林 関 係
公 共 事 業</t>
  </si>
  <si>
    <t>土 地 造 成</t>
  </si>
  <si>
    <t>建設部門分析用　統合大分類　投入係数表（国交省資料による）</t>
    <rPh sb="0" eb="2">
      <t>ケンセツ</t>
    </rPh>
    <rPh sb="2" eb="4">
      <t>ブモン</t>
    </rPh>
    <rPh sb="4" eb="7">
      <t>ブンセキヨウ</t>
    </rPh>
    <rPh sb="8" eb="10">
      <t>トウゴウ</t>
    </rPh>
    <rPh sb="10" eb="13">
      <t>ダイブンルイ</t>
    </rPh>
    <rPh sb="14" eb="16">
      <t>トウニュウ</t>
    </rPh>
    <rPh sb="16" eb="18">
      <t>ケイスウ</t>
    </rPh>
    <rPh sb="18" eb="19">
      <t>ヒョウ</t>
    </rPh>
    <rPh sb="20" eb="23">
      <t>コッコウショウ</t>
    </rPh>
    <rPh sb="23" eb="25">
      <t>シリョウ</t>
    </rPh>
    <phoneticPr fontId="1"/>
  </si>
  <si>
    <t>【直接効果】</t>
    <phoneticPr fontId="1"/>
  </si>
  <si>
    <t>×就業係数</t>
    <rPh sb="1" eb="3">
      <t>シュウギョウ</t>
    </rPh>
    <rPh sb="3" eb="5">
      <t>ケイスウ</t>
    </rPh>
    <phoneticPr fontId="1"/>
  </si>
  <si>
    <t>×雇用係数</t>
    <rPh sb="1" eb="3">
      <t>コヨウ</t>
    </rPh>
    <rPh sb="3" eb="5">
      <t>ケイスウ</t>
    </rPh>
    <phoneticPr fontId="1"/>
  </si>
  <si>
    <t>×自給率</t>
    <rPh sb="1" eb="4">
      <t>ジキュウリツ</t>
    </rPh>
    <phoneticPr fontId="1"/>
  </si>
  <si>
    <t>×逆行列係数</t>
    <rPh sb="1" eb="4">
      <t>ギャクギョウレツ</t>
    </rPh>
    <rPh sb="4" eb="6">
      <t>ケイスウ</t>
    </rPh>
    <phoneticPr fontId="1"/>
  </si>
  <si>
    <t>　　　　　</t>
    <phoneticPr fontId="1"/>
  </si>
  <si>
    <t>　×雇用者所得率</t>
    <rPh sb="2" eb="5">
      <t>コヨウシャ</t>
    </rPh>
    <rPh sb="5" eb="8">
      <t>ショトクリツ</t>
    </rPh>
    <phoneticPr fontId="1"/>
  </si>
  <si>
    <t>　×粗付加価値率</t>
    <rPh sb="2" eb="3">
      <t>ソ</t>
    </rPh>
    <rPh sb="3" eb="5">
      <t>フカ</t>
    </rPh>
    <rPh sb="5" eb="7">
      <t>カチ</t>
    </rPh>
    <rPh sb="7" eb="8">
      <t>リツ</t>
    </rPh>
    <phoneticPr fontId="1"/>
  </si>
  <si>
    <t>リンク</t>
    <phoneticPr fontId="1"/>
  </si>
  <si>
    <t>建設部門事業種類別波及効果一覧</t>
    <rPh sb="0" eb="2">
      <t>ケンセツ</t>
    </rPh>
    <rPh sb="2" eb="4">
      <t>ブモン</t>
    </rPh>
    <rPh sb="4" eb="6">
      <t>ジギョウ</t>
    </rPh>
    <rPh sb="6" eb="9">
      <t>シュルイベツ</t>
    </rPh>
    <rPh sb="9" eb="13">
      <t>ハキュウコウカ</t>
    </rPh>
    <rPh sb="13" eb="15">
      <t>イチラン</t>
    </rPh>
    <phoneticPr fontId="1"/>
  </si>
  <si>
    <t>建設事業の種類</t>
    <rPh sb="0" eb="2">
      <t>ケンセツ</t>
    </rPh>
    <rPh sb="2" eb="4">
      <t>ジギョウ</t>
    </rPh>
    <rPh sb="5" eb="7">
      <t>シュルイ</t>
    </rPh>
    <phoneticPr fontId="1"/>
  </si>
  <si>
    <t>初期投資額</t>
  </si>
  <si>
    <t>建設部門合計</t>
    <rPh sb="0" eb="2">
      <t>ケンセツ</t>
    </rPh>
    <rPh sb="2" eb="4">
      <t>ブモン</t>
    </rPh>
    <rPh sb="4" eb="6">
      <t>ゴウケイ</t>
    </rPh>
    <phoneticPr fontId="1"/>
  </si>
  <si>
    <t>第1次間接効果</t>
    <rPh sb="0" eb="1">
      <t>ダイ</t>
    </rPh>
    <rPh sb="2" eb="3">
      <t>ジ</t>
    </rPh>
    <rPh sb="3" eb="5">
      <t>カンセツ</t>
    </rPh>
    <rPh sb="5" eb="7">
      <t>コウカ</t>
    </rPh>
    <phoneticPr fontId="1"/>
  </si>
  <si>
    <t>第2次間接効果</t>
    <rPh sb="0" eb="1">
      <t>ダイ</t>
    </rPh>
    <rPh sb="2" eb="3">
      <t>ジ</t>
    </rPh>
    <rPh sb="3" eb="5">
      <t>カンセツ</t>
    </rPh>
    <rPh sb="5" eb="7">
      <t>コウカ</t>
    </rPh>
    <phoneticPr fontId="1"/>
  </si>
  <si>
    <t>生産誘発額</t>
    <rPh sb="0" eb="2">
      <t>セイサン</t>
    </rPh>
    <rPh sb="2" eb="5">
      <t>ユウハツガク</t>
    </rPh>
    <phoneticPr fontId="2"/>
  </si>
  <si>
    <t>粗付加価値誘発額</t>
    <rPh sb="0" eb="3">
      <t>ソフカ</t>
    </rPh>
    <rPh sb="3" eb="5">
      <t>カチ</t>
    </rPh>
    <rPh sb="5" eb="8">
      <t>ユウハツガク</t>
    </rPh>
    <phoneticPr fontId="2"/>
  </si>
  <si>
    <t>雇用者所得誘発額</t>
    <rPh sb="0" eb="3">
      <t>コヨウシャ</t>
    </rPh>
    <rPh sb="3" eb="5">
      <t>ショトク</t>
    </rPh>
    <rPh sb="5" eb="8">
      <t>ユウハツガク</t>
    </rPh>
    <phoneticPr fontId="2"/>
  </si>
  <si>
    <t>雇用誘発者数（人）</t>
    <rPh sb="0" eb="2">
      <t>コヨウ</t>
    </rPh>
    <rPh sb="2" eb="4">
      <t>ユウハツ</t>
    </rPh>
    <rPh sb="4" eb="5">
      <t>シャ</t>
    </rPh>
    <rPh sb="5" eb="6">
      <t>スウ</t>
    </rPh>
    <rPh sb="7" eb="8">
      <t>ニン</t>
    </rPh>
    <phoneticPr fontId="2"/>
  </si>
  <si>
    <t>（内訳）</t>
    <rPh sb="1" eb="3">
      <t>ウチワケ</t>
    </rPh>
    <phoneticPr fontId="1"/>
  </si>
  <si>
    <t>　上記表は測定結果がリンクされていますので、建設事業種類ごとに測定結果を複写して、右欄内訳の①から順に記録してください。各事業種類の合計が右上欄に計算されます。</t>
    <rPh sb="1" eb="3">
      <t>ジョウキ</t>
    </rPh>
    <rPh sb="3" eb="4">
      <t>ヒョウ</t>
    </rPh>
    <rPh sb="5" eb="7">
      <t>ソクテイ</t>
    </rPh>
    <rPh sb="7" eb="9">
      <t>ケッカ</t>
    </rPh>
    <rPh sb="22" eb="24">
      <t>ケンセツ</t>
    </rPh>
    <rPh sb="24" eb="26">
      <t>ジギョウ</t>
    </rPh>
    <rPh sb="26" eb="28">
      <t>シュルイ</t>
    </rPh>
    <rPh sb="31" eb="33">
      <t>ソクテイ</t>
    </rPh>
    <rPh sb="33" eb="35">
      <t>ケッカ</t>
    </rPh>
    <rPh sb="36" eb="38">
      <t>フクシャ</t>
    </rPh>
    <rPh sb="41" eb="42">
      <t>ミギ</t>
    </rPh>
    <rPh sb="42" eb="43">
      <t>ラン</t>
    </rPh>
    <rPh sb="43" eb="45">
      <t>ウチワケ</t>
    </rPh>
    <rPh sb="49" eb="50">
      <t>ジュン</t>
    </rPh>
    <rPh sb="51" eb="53">
      <t>キロク</t>
    </rPh>
    <rPh sb="60" eb="61">
      <t>カク</t>
    </rPh>
    <rPh sb="61" eb="63">
      <t>ジギョウ</t>
    </rPh>
    <rPh sb="63" eb="65">
      <t>シュルイ</t>
    </rPh>
    <rPh sb="66" eb="68">
      <t>ゴウケイ</t>
    </rPh>
    <rPh sb="69" eb="70">
      <t>ミギ</t>
    </rPh>
    <rPh sb="70" eb="71">
      <t>ウエ</t>
    </rPh>
    <rPh sb="71" eb="72">
      <t>ラン</t>
    </rPh>
    <rPh sb="73" eb="75">
      <t>ケイサン</t>
    </rPh>
    <phoneticPr fontId="1"/>
  </si>
  <si>
    <t>①建設事業の種類</t>
    <rPh sb="1" eb="3">
      <t>ケンセツ</t>
    </rPh>
    <rPh sb="3" eb="5">
      <t>ジギョウ</t>
    </rPh>
    <rPh sb="6" eb="8">
      <t>シュルイ</t>
    </rPh>
    <phoneticPr fontId="1"/>
  </si>
  <si>
    <t>④建設事業の種類</t>
    <rPh sb="1" eb="3">
      <t>ケンセツ</t>
    </rPh>
    <rPh sb="3" eb="5">
      <t>ジギョウ</t>
    </rPh>
    <rPh sb="6" eb="8">
      <t>シュルイ</t>
    </rPh>
    <phoneticPr fontId="1"/>
  </si>
  <si>
    <t>　なお、複写に当たっては、以下のとおりとしてください。</t>
    <rPh sb="4" eb="6">
      <t>フクシャ</t>
    </rPh>
    <rPh sb="7" eb="8">
      <t>ア</t>
    </rPh>
    <rPh sb="13" eb="15">
      <t>イカ</t>
    </rPh>
    <phoneticPr fontId="1"/>
  </si>
  <si>
    <t>②建設事業の種類</t>
    <rPh sb="1" eb="3">
      <t>ケンセツ</t>
    </rPh>
    <rPh sb="3" eb="5">
      <t>ジギョウ</t>
    </rPh>
    <rPh sb="6" eb="8">
      <t>シュルイ</t>
    </rPh>
    <phoneticPr fontId="1"/>
  </si>
  <si>
    <t>⑤建設事業の種類</t>
    <rPh sb="1" eb="3">
      <t>ケンセツ</t>
    </rPh>
    <rPh sb="3" eb="5">
      <t>ジギョウ</t>
    </rPh>
    <rPh sb="6" eb="8">
      <t>シュルイ</t>
    </rPh>
    <phoneticPr fontId="1"/>
  </si>
  <si>
    <t>③建設事業の種類</t>
    <rPh sb="1" eb="3">
      <t>ケンセツ</t>
    </rPh>
    <rPh sb="3" eb="5">
      <t>ジギョウ</t>
    </rPh>
    <rPh sb="6" eb="8">
      <t>シュルイ</t>
    </rPh>
    <phoneticPr fontId="1"/>
  </si>
  <si>
    <t>⑥建設事業の種類</t>
    <rPh sb="1" eb="3">
      <t>ケンセツ</t>
    </rPh>
    <rPh sb="3" eb="5">
      <t>ジギョウ</t>
    </rPh>
    <rPh sb="6" eb="8">
      <t>シュルイ</t>
    </rPh>
    <phoneticPr fontId="1"/>
  </si>
  <si>
    <t>C 県内中間需要額</t>
    <rPh sb="2" eb="4">
      <t>ケンナイ</t>
    </rPh>
    <rPh sb="4" eb="6">
      <t>チュウカン</t>
    </rPh>
    <rPh sb="6" eb="8">
      <t>ジュヨウ</t>
    </rPh>
    <rPh sb="8" eb="9">
      <t>ガク</t>
    </rPh>
    <phoneticPr fontId="1"/>
  </si>
  <si>
    <t>消費転換率の設定（オプション）</t>
    <rPh sb="0" eb="2">
      <t>ショウヒ</t>
    </rPh>
    <rPh sb="2" eb="5">
      <t>テンカンリツ</t>
    </rPh>
    <rPh sb="6" eb="8">
      <t>セッテイ</t>
    </rPh>
    <phoneticPr fontId="1"/>
  </si>
  <si>
    <t>採用する数値</t>
    <rPh sb="0" eb="2">
      <t>サイヨウ</t>
    </rPh>
    <rPh sb="4" eb="6">
      <t>スウチ</t>
    </rPh>
    <phoneticPr fontId="1"/>
  </si>
  <si>
    <t>↑上のセルをクリックし、ドロップダウンリストから数値を選択してください。</t>
    <rPh sb="1" eb="2">
      <t>ウエ</t>
    </rPh>
    <rPh sb="24" eb="26">
      <t>スウチ</t>
    </rPh>
    <rPh sb="27" eb="29">
      <t>センタク</t>
    </rPh>
    <phoneticPr fontId="1"/>
  </si>
  <si>
    <t>項目</t>
    <rPh sb="0" eb="2">
      <t>コウモク</t>
    </rPh>
    <phoneticPr fontId="1"/>
  </si>
  <si>
    <t>数値</t>
    <rPh sb="0" eb="2">
      <t>スウチ</t>
    </rPh>
    <phoneticPr fontId="1"/>
  </si>
  <si>
    <t>備考</t>
    <rPh sb="0" eb="2">
      <t>ビコウ</t>
    </rPh>
    <phoneticPr fontId="1"/>
  </si>
  <si>
    <t>ユーザー定義</t>
    <rPh sb="4" eb="6">
      <t>テイギ</t>
    </rPh>
    <phoneticPr fontId="1"/>
  </si>
  <si>
    <t>←設定したい数値がある場合はこちらへ入力し、上記二重線のセルから選択してください。</t>
    <rPh sb="1" eb="3">
      <t>セッテイ</t>
    </rPh>
    <rPh sb="6" eb="8">
      <t>スウチ</t>
    </rPh>
    <rPh sb="11" eb="13">
      <t>バアイ</t>
    </rPh>
    <rPh sb="18" eb="20">
      <t>ニュウリョク</t>
    </rPh>
    <rPh sb="22" eb="24">
      <t>ジョウキ</t>
    </rPh>
    <rPh sb="24" eb="26">
      <t>ニジュウ</t>
    </rPh>
    <rPh sb="26" eb="27">
      <t>セン</t>
    </rPh>
    <rPh sb="32" eb="34">
      <t>センタク</t>
    </rPh>
    <phoneticPr fontId="1"/>
  </si>
  <si>
    <t>（参考）</t>
    <rPh sb="1" eb="3">
      <t>サンコウ</t>
    </rPh>
    <phoneticPr fontId="1"/>
  </si>
  <si>
    <t>※家計調査年報の千葉県値は、統計的に平均値とするには調査対象件数が少ないため、掲載していません。千葉市分は参考までに掲載しています。</t>
    <rPh sb="1" eb="3">
      <t>カケイ</t>
    </rPh>
    <rPh sb="3" eb="5">
      <t>チョウサ</t>
    </rPh>
    <rPh sb="5" eb="7">
      <t>ネンポウ</t>
    </rPh>
    <rPh sb="8" eb="11">
      <t>チバケン</t>
    </rPh>
    <rPh sb="11" eb="12">
      <t>チ</t>
    </rPh>
    <rPh sb="26" eb="28">
      <t>チョウサ</t>
    </rPh>
    <rPh sb="28" eb="30">
      <t>タイショウ</t>
    </rPh>
    <rPh sb="30" eb="32">
      <t>ケンスウ</t>
    </rPh>
    <rPh sb="33" eb="34">
      <t>スク</t>
    </rPh>
    <rPh sb="39" eb="41">
      <t>ケイサイ</t>
    </rPh>
    <rPh sb="48" eb="51">
      <t>チバシ</t>
    </rPh>
    <rPh sb="51" eb="52">
      <t>ブン</t>
    </rPh>
    <rPh sb="53" eb="55">
      <t>サンコウ</t>
    </rPh>
    <rPh sb="58" eb="60">
      <t>ケイサイ</t>
    </rPh>
    <phoneticPr fontId="1"/>
  </si>
  <si>
    <t>建      設</t>
  </si>
  <si>
    <t>【留意事項】</t>
    <rPh sb="1" eb="3">
      <t>リュウイ</t>
    </rPh>
    <rPh sb="3" eb="5">
      <t>ジコウ</t>
    </rPh>
    <phoneticPr fontId="1"/>
  </si>
  <si>
    <t>＜産業連関分析モデルの主な前提条件＞</t>
    <rPh sb="1" eb="3">
      <t>サンギョウ</t>
    </rPh>
    <rPh sb="3" eb="5">
      <t>レンカン</t>
    </rPh>
    <rPh sb="5" eb="7">
      <t>ブンセキ</t>
    </rPh>
    <rPh sb="11" eb="12">
      <t>オモ</t>
    </rPh>
    <rPh sb="13" eb="15">
      <t>ゼンテイ</t>
    </rPh>
    <rPh sb="15" eb="17">
      <t>ジョウケン</t>
    </rPh>
    <phoneticPr fontId="1"/>
  </si>
  <si>
    <t>①</t>
    <phoneticPr fontId="1"/>
  </si>
  <si>
    <t>全ての「生産」は、「最終需要」を満たすために行われる。</t>
    <rPh sb="0" eb="1">
      <t>スベ</t>
    </rPh>
    <rPh sb="4" eb="6">
      <t>セイサン</t>
    </rPh>
    <rPh sb="10" eb="12">
      <t>サイシュウ</t>
    </rPh>
    <rPh sb="12" eb="14">
      <t>ジュヨウ</t>
    </rPh>
    <rPh sb="16" eb="17">
      <t>ミ</t>
    </rPh>
    <rPh sb="22" eb="23">
      <t>オコナ</t>
    </rPh>
    <phoneticPr fontId="1"/>
  </si>
  <si>
    <t>②</t>
    <phoneticPr fontId="1"/>
  </si>
  <si>
    <t>生産を行う上での「制約条件（ボトルネック）」は、一切無いものと仮定する。（生産の限界はない）</t>
    <rPh sb="0" eb="2">
      <t>セイサン</t>
    </rPh>
    <rPh sb="3" eb="4">
      <t>オコナ</t>
    </rPh>
    <rPh sb="5" eb="6">
      <t>ウエ</t>
    </rPh>
    <rPh sb="9" eb="11">
      <t>セイヤク</t>
    </rPh>
    <rPh sb="11" eb="13">
      <t>ジョウケン</t>
    </rPh>
    <rPh sb="24" eb="26">
      <t>イッサイ</t>
    </rPh>
    <rPh sb="26" eb="27">
      <t>ナ</t>
    </rPh>
    <rPh sb="31" eb="33">
      <t>カテイ</t>
    </rPh>
    <rPh sb="37" eb="39">
      <t>セイサン</t>
    </rPh>
    <rPh sb="40" eb="42">
      <t>ゲンカイ</t>
    </rPh>
    <phoneticPr fontId="1"/>
  </si>
  <si>
    <t>③</t>
    <phoneticPr fontId="1"/>
  </si>
  <si>
    <t>商品の生産に必要な「投入構造」は、商品ごとに固有であり、かつ、短期的には変化せず「一定」であると仮定する。</t>
    <rPh sb="0" eb="2">
      <t>ショウヒン</t>
    </rPh>
    <rPh sb="3" eb="5">
      <t>セイサン</t>
    </rPh>
    <rPh sb="6" eb="8">
      <t>ヒツヨウ</t>
    </rPh>
    <rPh sb="10" eb="12">
      <t>トウニュウ</t>
    </rPh>
    <rPh sb="12" eb="14">
      <t>コウゾウ</t>
    </rPh>
    <rPh sb="17" eb="19">
      <t>ショウヒン</t>
    </rPh>
    <rPh sb="22" eb="24">
      <t>コユウ</t>
    </rPh>
    <rPh sb="31" eb="33">
      <t>タンキ</t>
    </rPh>
    <rPh sb="33" eb="34">
      <t>テキ</t>
    </rPh>
    <rPh sb="36" eb="38">
      <t>ヘンカ</t>
    </rPh>
    <rPh sb="41" eb="43">
      <t>イッテイ</t>
    </rPh>
    <rPh sb="48" eb="50">
      <t>カテイ</t>
    </rPh>
    <phoneticPr fontId="1"/>
  </si>
  <si>
    <t>④</t>
    <phoneticPr fontId="1"/>
  </si>
  <si>
    <t>各部門が使用する投入量は、その部門の生産水準に比例し、生産水準が２倍になれば、使用される原材料等の投入量も２倍になるという「線形的な比例関係」を仮定する（「規模の経済性はないものと仮定する」）。</t>
    <rPh sb="0" eb="1">
      <t>カク</t>
    </rPh>
    <rPh sb="1" eb="3">
      <t>ブモン</t>
    </rPh>
    <rPh sb="4" eb="6">
      <t>シヨウ</t>
    </rPh>
    <rPh sb="8" eb="10">
      <t>トウニュウ</t>
    </rPh>
    <rPh sb="10" eb="11">
      <t>リョウ</t>
    </rPh>
    <rPh sb="15" eb="17">
      <t>ブモン</t>
    </rPh>
    <rPh sb="18" eb="20">
      <t>セイサン</t>
    </rPh>
    <rPh sb="20" eb="22">
      <t>スイジュン</t>
    </rPh>
    <rPh sb="23" eb="25">
      <t>ヒレイ</t>
    </rPh>
    <rPh sb="27" eb="29">
      <t>セイサン</t>
    </rPh>
    <rPh sb="29" eb="31">
      <t>スイジュン</t>
    </rPh>
    <rPh sb="33" eb="34">
      <t>バイ</t>
    </rPh>
    <rPh sb="39" eb="41">
      <t>シヨウ</t>
    </rPh>
    <rPh sb="44" eb="47">
      <t>ゲンザイリョウ</t>
    </rPh>
    <rPh sb="47" eb="48">
      <t>トウ</t>
    </rPh>
    <rPh sb="49" eb="51">
      <t>トウニュウ</t>
    </rPh>
    <rPh sb="51" eb="52">
      <t>リョウ</t>
    </rPh>
    <rPh sb="54" eb="55">
      <t>バイ</t>
    </rPh>
    <rPh sb="62" eb="64">
      <t>センケイ</t>
    </rPh>
    <rPh sb="64" eb="65">
      <t>テキ</t>
    </rPh>
    <rPh sb="66" eb="68">
      <t>ヒレイ</t>
    </rPh>
    <rPh sb="68" eb="70">
      <t>カンケイ</t>
    </rPh>
    <rPh sb="72" eb="74">
      <t>カテイ</t>
    </rPh>
    <rPh sb="78" eb="80">
      <t>キボ</t>
    </rPh>
    <rPh sb="81" eb="84">
      <t>ケイザイセイ</t>
    </rPh>
    <rPh sb="90" eb="92">
      <t>カテイ</t>
    </rPh>
    <phoneticPr fontId="1"/>
  </si>
  <si>
    <t>⑤</t>
    <phoneticPr fontId="1"/>
  </si>
  <si>
    <t>生産波及は、途中段階で中断することなく、最後まで波及するものと仮定する（追加需要の増加には全て生産増で対応し、在庫取り崩し等による波及の中断はない）。よって波及効果が過大になりがちである。</t>
    <rPh sb="0" eb="2">
      <t>セイサン</t>
    </rPh>
    <rPh sb="2" eb="4">
      <t>ハキュウ</t>
    </rPh>
    <rPh sb="6" eb="8">
      <t>トチュウ</t>
    </rPh>
    <rPh sb="8" eb="10">
      <t>ダンカイ</t>
    </rPh>
    <rPh sb="11" eb="13">
      <t>チュウダン</t>
    </rPh>
    <rPh sb="20" eb="22">
      <t>サイゴ</t>
    </rPh>
    <rPh sb="24" eb="26">
      <t>ハキュウ</t>
    </rPh>
    <rPh sb="31" eb="33">
      <t>カテイ</t>
    </rPh>
    <rPh sb="36" eb="38">
      <t>ツイカ</t>
    </rPh>
    <rPh sb="38" eb="40">
      <t>ジュヨウ</t>
    </rPh>
    <rPh sb="41" eb="43">
      <t>ゾウカ</t>
    </rPh>
    <rPh sb="45" eb="46">
      <t>スベ</t>
    </rPh>
    <rPh sb="47" eb="49">
      <t>セイサン</t>
    </rPh>
    <rPh sb="49" eb="50">
      <t>ゾウ</t>
    </rPh>
    <rPh sb="51" eb="53">
      <t>タイオウ</t>
    </rPh>
    <rPh sb="55" eb="57">
      <t>ザイコ</t>
    </rPh>
    <rPh sb="57" eb="58">
      <t>ト</t>
    </rPh>
    <rPh sb="59" eb="60">
      <t>クズ</t>
    </rPh>
    <rPh sb="61" eb="62">
      <t>トウ</t>
    </rPh>
    <rPh sb="65" eb="67">
      <t>ハキュウ</t>
    </rPh>
    <rPh sb="68" eb="70">
      <t>チュウダン</t>
    </rPh>
    <rPh sb="78" eb="82">
      <t>ハキュウコウカ</t>
    </rPh>
    <rPh sb="83" eb="85">
      <t>カダイ</t>
    </rPh>
    <phoneticPr fontId="1"/>
  </si>
  <si>
    <t>⑥</t>
    <phoneticPr fontId="1"/>
  </si>
  <si>
    <t>各部門が生産活動を個別に行った効果の和は、それらの部門が同時に行ったときの総効果に等しい（例えばある産業活動によって発生した公害が他の産業にもたらすマイナスの影響は存在しないなど、各産業の相互干渉がない）。</t>
    <rPh sb="0" eb="1">
      <t>カク</t>
    </rPh>
    <rPh sb="1" eb="3">
      <t>ブモン</t>
    </rPh>
    <rPh sb="4" eb="6">
      <t>セイサン</t>
    </rPh>
    <rPh sb="6" eb="8">
      <t>カツドウ</t>
    </rPh>
    <rPh sb="9" eb="11">
      <t>コベツ</t>
    </rPh>
    <rPh sb="12" eb="13">
      <t>オコナ</t>
    </rPh>
    <rPh sb="15" eb="17">
      <t>コウカ</t>
    </rPh>
    <rPh sb="18" eb="19">
      <t>ワ</t>
    </rPh>
    <rPh sb="25" eb="27">
      <t>ブモン</t>
    </rPh>
    <rPh sb="28" eb="30">
      <t>ドウジ</t>
    </rPh>
    <rPh sb="31" eb="32">
      <t>オコナ</t>
    </rPh>
    <rPh sb="37" eb="38">
      <t>ソウ</t>
    </rPh>
    <rPh sb="38" eb="40">
      <t>コウカ</t>
    </rPh>
    <rPh sb="41" eb="42">
      <t>ヒト</t>
    </rPh>
    <rPh sb="45" eb="46">
      <t>タト</t>
    </rPh>
    <rPh sb="50" eb="52">
      <t>サンギョウ</t>
    </rPh>
    <rPh sb="52" eb="54">
      <t>カツドウ</t>
    </rPh>
    <rPh sb="58" eb="60">
      <t>ハッセイ</t>
    </rPh>
    <rPh sb="62" eb="64">
      <t>コウガイ</t>
    </rPh>
    <rPh sb="65" eb="66">
      <t>タ</t>
    </rPh>
    <rPh sb="67" eb="69">
      <t>サンギョウ</t>
    </rPh>
    <rPh sb="79" eb="81">
      <t>エイキョウ</t>
    </rPh>
    <rPh sb="82" eb="84">
      <t>ソンザイ</t>
    </rPh>
    <phoneticPr fontId="1"/>
  </si>
  <si>
    <t>⑦</t>
    <phoneticPr fontId="1"/>
  </si>
  <si>
    <t>このツールでは２次波及効果（雇用者所得の消費需要による波及効果）まで分析を行っているが、その算出に当たっては、「必ず一定の割合を消費に回す」という前提にたっている。また、この雇用者所得には自営業者などの所得が含まれていないことから、その分、波及効果が過小となっている。</t>
    <rPh sb="9" eb="11">
      <t>ハキュウ</t>
    </rPh>
    <rPh sb="11" eb="13">
      <t>コウカ</t>
    </rPh>
    <rPh sb="14" eb="17">
      <t>コヨウシャ</t>
    </rPh>
    <rPh sb="17" eb="19">
      <t>ショトク</t>
    </rPh>
    <rPh sb="20" eb="22">
      <t>ショウヒ</t>
    </rPh>
    <rPh sb="22" eb="24">
      <t>ジュヨウ</t>
    </rPh>
    <rPh sb="27" eb="29">
      <t>ハキュウ</t>
    </rPh>
    <rPh sb="29" eb="31">
      <t>コウカ</t>
    </rPh>
    <rPh sb="34" eb="36">
      <t>ブンセキ</t>
    </rPh>
    <rPh sb="37" eb="38">
      <t>オコナ</t>
    </rPh>
    <rPh sb="46" eb="48">
      <t>サンシュツ</t>
    </rPh>
    <rPh sb="49" eb="50">
      <t>ア</t>
    </rPh>
    <rPh sb="56" eb="57">
      <t>カナラ</t>
    </rPh>
    <rPh sb="58" eb="60">
      <t>イッテイ</t>
    </rPh>
    <rPh sb="61" eb="63">
      <t>ワリアイ</t>
    </rPh>
    <rPh sb="64" eb="66">
      <t>ショウヒ</t>
    </rPh>
    <rPh sb="67" eb="68">
      <t>マワ</t>
    </rPh>
    <rPh sb="73" eb="75">
      <t>ゼンテイ</t>
    </rPh>
    <rPh sb="87" eb="90">
      <t>コヨウシャ</t>
    </rPh>
    <rPh sb="90" eb="92">
      <t>ショトク</t>
    </rPh>
    <rPh sb="94" eb="97">
      <t>ジエイギョウ</t>
    </rPh>
    <rPh sb="97" eb="98">
      <t>シャ</t>
    </rPh>
    <rPh sb="101" eb="103">
      <t>ショトク</t>
    </rPh>
    <rPh sb="104" eb="105">
      <t>フク</t>
    </rPh>
    <rPh sb="118" eb="119">
      <t>ブン</t>
    </rPh>
    <rPh sb="120" eb="124">
      <t>ハキュウコウカ</t>
    </rPh>
    <rPh sb="125" eb="127">
      <t>カショウ</t>
    </rPh>
    <phoneticPr fontId="1"/>
  </si>
  <si>
    <t>⑧</t>
    <phoneticPr fontId="1"/>
  </si>
  <si>
    <t>産業連関分析には時間の概念がないため、波及効果がいつ現れるかは不明である。</t>
    <rPh sb="0" eb="2">
      <t>サンギョウ</t>
    </rPh>
    <rPh sb="2" eb="4">
      <t>レンカン</t>
    </rPh>
    <rPh sb="4" eb="6">
      <t>ブンセキ</t>
    </rPh>
    <rPh sb="8" eb="10">
      <t>ジカン</t>
    </rPh>
    <rPh sb="11" eb="13">
      <t>ガイネン</t>
    </rPh>
    <rPh sb="19" eb="21">
      <t>ハキュウ</t>
    </rPh>
    <rPh sb="21" eb="23">
      <t>コウカ</t>
    </rPh>
    <rPh sb="26" eb="27">
      <t>アラワ</t>
    </rPh>
    <rPh sb="31" eb="33">
      <t>フメイ</t>
    </rPh>
    <phoneticPr fontId="1"/>
  </si>
  <si>
    <t>⑨</t>
    <phoneticPr fontId="1"/>
  </si>
  <si>
    <t>雇用誘発者数は、生産誘発額を満たすために理論上必要となる労働力であり（新規雇用者数ではない）、雇用調整や就業者数に上限のある就業者（医師などの資格を有する職業）について考慮できないなど現実とは乖離がある。</t>
    <rPh sb="0" eb="2">
      <t>コヨウ</t>
    </rPh>
    <rPh sb="2" eb="4">
      <t>ユウハツ</t>
    </rPh>
    <rPh sb="4" eb="5">
      <t>シャ</t>
    </rPh>
    <rPh sb="5" eb="6">
      <t>スウ</t>
    </rPh>
    <rPh sb="8" eb="10">
      <t>セイサン</t>
    </rPh>
    <rPh sb="10" eb="12">
      <t>ユウハツ</t>
    </rPh>
    <rPh sb="12" eb="13">
      <t>ガク</t>
    </rPh>
    <rPh sb="14" eb="15">
      <t>ミ</t>
    </rPh>
    <rPh sb="20" eb="23">
      <t>リロンジョウ</t>
    </rPh>
    <rPh sb="23" eb="25">
      <t>ヒツヨウ</t>
    </rPh>
    <rPh sb="28" eb="31">
      <t>ロウドウリョク</t>
    </rPh>
    <rPh sb="35" eb="37">
      <t>シンキ</t>
    </rPh>
    <rPh sb="37" eb="40">
      <t>コヨウシャ</t>
    </rPh>
    <rPh sb="40" eb="41">
      <t>スウ</t>
    </rPh>
    <rPh sb="47" eb="49">
      <t>コヨウ</t>
    </rPh>
    <rPh sb="49" eb="51">
      <t>チョウセイ</t>
    </rPh>
    <rPh sb="52" eb="55">
      <t>シュウギョウシャ</t>
    </rPh>
    <rPh sb="55" eb="56">
      <t>スウ</t>
    </rPh>
    <rPh sb="57" eb="59">
      <t>ジョウゲン</t>
    </rPh>
    <rPh sb="62" eb="65">
      <t>シュウギョウシャ</t>
    </rPh>
    <rPh sb="66" eb="68">
      <t>イシ</t>
    </rPh>
    <rPh sb="71" eb="73">
      <t>シカク</t>
    </rPh>
    <rPh sb="74" eb="75">
      <t>ユウ</t>
    </rPh>
    <rPh sb="77" eb="79">
      <t>ショクギョウ</t>
    </rPh>
    <rPh sb="84" eb="86">
      <t>コウリョ</t>
    </rPh>
    <rPh sb="92" eb="94">
      <t>ゲンジツ</t>
    </rPh>
    <rPh sb="96" eb="98">
      <t>カイリ</t>
    </rPh>
    <phoneticPr fontId="1"/>
  </si>
  <si>
    <t>生産誘発額×粗付加価値率</t>
    <rPh sb="0" eb="2">
      <t>セイサン</t>
    </rPh>
    <rPh sb="2" eb="4">
      <t>ユウハツ</t>
    </rPh>
    <rPh sb="4" eb="5">
      <t>ガク</t>
    </rPh>
    <rPh sb="6" eb="11">
      <t>ソフカカチ</t>
    </rPh>
    <rPh sb="11" eb="12">
      <t>リツ</t>
    </rPh>
    <phoneticPr fontId="1"/>
  </si>
  <si>
    <t>生産誘発額×雇用者所得率</t>
    <rPh sb="0" eb="2">
      <t>セイサン</t>
    </rPh>
    <rPh sb="2" eb="4">
      <t>ユウハツ</t>
    </rPh>
    <rPh sb="4" eb="5">
      <t>ガク</t>
    </rPh>
    <rPh sb="6" eb="9">
      <t>コヨウシャ</t>
    </rPh>
    <rPh sb="9" eb="11">
      <t>ショトク</t>
    </rPh>
    <rPh sb="11" eb="12">
      <t>リツ</t>
    </rPh>
    <phoneticPr fontId="1"/>
  </si>
  <si>
    <t>生産誘発額×就業係数</t>
    <rPh sb="0" eb="2">
      <t>セイサン</t>
    </rPh>
    <rPh sb="2" eb="4">
      <t>ユウハツ</t>
    </rPh>
    <rPh sb="4" eb="5">
      <t>ガク</t>
    </rPh>
    <rPh sb="6" eb="8">
      <t>シュウギョウ</t>
    </rPh>
    <rPh sb="8" eb="10">
      <t>ケイスウ</t>
    </rPh>
    <phoneticPr fontId="1"/>
  </si>
  <si>
    <t>生産誘発額×雇用係数</t>
    <rPh sb="0" eb="2">
      <t>セイサン</t>
    </rPh>
    <rPh sb="2" eb="4">
      <t>ユウハツ</t>
    </rPh>
    <rPh sb="4" eb="5">
      <t>ガク</t>
    </rPh>
    <rPh sb="6" eb="8">
      <t>コヨウ</t>
    </rPh>
    <rPh sb="8" eb="10">
      <t>ケイスウ</t>
    </rPh>
    <phoneticPr fontId="1"/>
  </si>
  <si>
    <t>消費転換率</t>
    <rPh sb="0" eb="2">
      <t>ショウヒ</t>
    </rPh>
    <rPh sb="2" eb="4">
      <t>テンカン</t>
    </rPh>
    <rPh sb="4" eb="5">
      <t>リツ</t>
    </rPh>
    <phoneticPr fontId="1"/>
  </si>
  <si>
    <t>(注）</t>
    <rPh sb="1" eb="2">
      <t>チュウ</t>
    </rPh>
    <phoneticPr fontId="1"/>
  </si>
  <si>
    <t>　１　直接効果、１次生産誘発額及び2次生産誘発額は、逆行列係数</t>
    <rPh sb="5" eb="7">
      <t>コウカ</t>
    </rPh>
    <rPh sb="10" eb="12">
      <t>セイサン</t>
    </rPh>
    <rPh sb="14" eb="15">
      <t>ガク</t>
    </rPh>
    <rPh sb="15" eb="16">
      <t>オヨ</t>
    </rPh>
    <rPh sb="18" eb="19">
      <t>ジ</t>
    </rPh>
    <rPh sb="19" eb="21">
      <t>セイサン</t>
    </rPh>
    <rPh sb="21" eb="23">
      <t>ユウハツ</t>
    </rPh>
    <rPh sb="23" eb="24">
      <t>ガク</t>
    </rPh>
    <rPh sb="26" eb="29">
      <t>ギャクギョウレツ</t>
    </rPh>
    <rPh sb="29" eb="31">
      <t>ケイスウ</t>
    </rPh>
    <phoneticPr fontId="21"/>
  </si>
  <si>
    <t>　　　　　　　　　　　　　　　　　の　均衡産出高モデルにより算出している。</t>
    <phoneticPr fontId="1"/>
  </si>
  <si>
    <t>　　</t>
    <phoneticPr fontId="1"/>
  </si>
  <si>
    <t>　２ 　２次生産誘発額は、次の経路による。</t>
    <rPh sb="6" eb="8">
      <t>セイサン</t>
    </rPh>
    <rPh sb="10" eb="11">
      <t>ガク</t>
    </rPh>
    <phoneticPr fontId="1"/>
  </si>
  <si>
    <t>　　生産増加（直接及び１次誘発）→雇用者所得増加→</t>
    <rPh sb="13" eb="15">
      <t>ユウハツ</t>
    </rPh>
    <phoneticPr fontId="1"/>
  </si>
  <si>
    <t>　　→民間消費支出増加（新規最終需要の発生）</t>
    <phoneticPr fontId="1"/>
  </si>
  <si>
    <t>　　　→生産増加（２次生産誘発額）</t>
    <rPh sb="11" eb="13">
      <t>セイサン</t>
    </rPh>
    <rPh sb="13" eb="15">
      <t>ユウハツ</t>
    </rPh>
    <rPh sb="15" eb="16">
      <t>ガク</t>
    </rPh>
    <phoneticPr fontId="1"/>
  </si>
  <si>
    <t>　３  　２次生産誘発額に係る消費ベクトルは、</t>
    <rPh sb="6" eb="7">
      <t>ジ</t>
    </rPh>
    <rPh sb="7" eb="9">
      <t>セイサン</t>
    </rPh>
    <rPh sb="9" eb="11">
      <t>ユウハツ</t>
    </rPh>
    <rPh sb="11" eb="12">
      <t>ガク</t>
    </rPh>
    <rPh sb="13" eb="14">
      <t>カカ</t>
    </rPh>
    <phoneticPr fontId="21"/>
  </si>
  <si>
    <t>　　直接・１次生産誘発に対応する雇用者所得誘発額に</t>
    <rPh sb="7" eb="9">
      <t>セイサン</t>
    </rPh>
    <rPh sb="12" eb="14">
      <t>タイオウ</t>
    </rPh>
    <phoneticPr fontId="1"/>
  </si>
  <si>
    <t>　　民間消費支出の構成比</t>
    <phoneticPr fontId="1"/>
  </si>
  <si>
    <t>　　(屑・副産物の発生でマイナスとなっている部門を除く）で</t>
    <phoneticPr fontId="1"/>
  </si>
  <si>
    <t>　　分割し算出している。</t>
    <phoneticPr fontId="1"/>
  </si>
  <si>
    <t>　　 　　　　雇用係数＝有給役員・雇用者数/県内生産額</t>
    <rPh sb="7" eb="9">
      <t>コヨウ</t>
    </rPh>
    <rPh sb="9" eb="11">
      <t>ケイスウ</t>
    </rPh>
    <rPh sb="12" eb="14">
      <t>ユウキュウ</t>
    </rPh>
    <rPh sb="14" eb="16">
      <t>ヤクイン</t>
    </rPh>
    <rPh sb="17" eb="20">
      <t>コヨウシャ</t>
    </rPh>
    <rPh sb="20" eb="21">
      <t>スウ</t>
    </rPh>
    <rPh sb="22" eb="24">
      <t>ケンナイ</t>
    </rPh>
    <rPh sb="24" eb="27">
      <t>セイサンガク</t>
    </rPh>
    <phoneticPr fontId="21"/>
  </si>
  <si>
    <t>合　　　計</t>
    <rPh sb="0" eb="1">
      <t>ゴウ</t>
    </rPh>
    <rPh sb="4" eb="5">
      <t>ケイ</t>
    </rPh>
    <phoneticPr fontId="1"/>
  </si>
  <si>
    <t>リスト</t>
    <phoneticPr fontId="1"/>
  </si>
  <si>
    <t>各部門の民間消費支出／民間消費支出計</t>
    <rPh sb="0" eb="3">
      <t>カクブモン</t>
    </rPh>
    <rPh sb="4" eb="6">
      <t>ミンカン</t>
    </rPh>
    <rPh sb="6" eb="8">
      <t>ショウヒ</t>
    </rPh>
    <rPh sb="8" eb="10">
      <t>シシュツ</t>
    </rPh>
    <rPh sb="11" eb="13">
      <t>ミンカン</t>
    </rPh>
    <rPh sb="13" eb="15">
      <t>ショウヒ</t>
    </rPh>
    <rPh sb="15" eb="17">
      <t>シシュツ</t>
    </rPh>
    <rPh sb="17" eb="18">
      <t>ケイ</t>
    </rPh>
    <phoneticPr fontId="1"/>
  </si>
  <si>
    <t>従業者総数／生産額</t>
    <rPh sb="0" eb="3">
      <t>ジュウギョウシャ</t>
    </rPh>
    <rPh sb="3" eb="5">
      <t>ソウスウ</t>
    </rPh>
    <rPh sb="6" eb="9">
      <t>セイサンガク</t>
    </rPh>
    <phoneticPr fontId="13"/>
  </si>
  <si>
    <t>有給役員・雇用者／生産額</t>
    <rPh sb="0" eb="2">
      <t>ユウキュウ</t>
    </rPh>
    <rPh sb="2" eb="4">
      <t>ヤクイン</t>
    </rPh>
    <rPh sb="5" eb="8">
      <t>コヨウシャ</t>
    </rPh>
    <rPh sb="9" eb="12">
      <t>セイサンガク</t>
    </rPh>
    <phoneticPr fontId="13"/>
  </si>
  <si>
    <t>第２表　都市階級・地方・都道府県庁所在市別</t>
    <rPh sb="0" eb="1">
      <t>ダイ</t>
    </rPh>
    <rPh sb="2" eb="3">
      <t>ヒョウ</t>
    </rPh>
    <rPh sb="4" eb="8">
      <t>トシカイキュウ</t>
    </rPh>
    <rPh sb="9" eb="11">
      <t>チホウ</t>
    </rPh>
    <rPh sb="12" eb="16">
      <t>トドウフケン</t>
    </rPh>
    <rPh sb="16" eb="17">
      <t>チョウ</t>
    </rPh>
    <rPh sb="17" eb="19">
      <t>ショザイ</t>
    </rPh>
    <rPh sb="19" eb="20">
      <t>シ</t>
    </rPh>
    <rPh sb="20" eb="21">
      <t>ベツ</t>
    </rPh>
    <phoneticPr fontId="26"/>
  </si>
  <si>
    <t>単位　円</t>
    <phoneticPr fontId="26"/>
  </si>
  <si>
    <t>消費支出</t>
    <rPh sb="0" eb="2">
      <t>ショウヒ</t>
    </rPh>
    <rPh sb="2" eb="4">
      <t>シシュツ</t>
    </rPh>
    <phoneticPr fontId="24"/>
  </si>
  <si>
    <t>÷　　実収入</t>
    <rPh sb="3" eb="6">
      <t>ジツシュウニュウ</t>
    </rPh>
    <phoneticPr fontId="24"/>
  </si>
  <si>
    <t>消費転換率</t>
    <rPh sb="0" eb="2">
      <t>ショウヒ</t>
    </rPh>
    <rPh sb="2" eb="4">
      <t>テンカン</t>
    </rPh>
    <rPh sb="4" eb="5">
      <t>リツ</t>
    </rPh>
    <phoneticPr fontId="24"/>
  </si>
  <si>
    <t>項      目</t>
    <rPh sb="0" eb="1">
      <t>コウ</t>
    </rPh>
    <rPh sb="7" eb="8">
      <t>モク</t>
    </rPh>
    <phoneticPr fontId="26"/>
  </si>
  <si>
    <t xml:space="preserve">地   方  </t>
    <phoneticPr fontId="26"/>
  </si>
  <si>
    <t>都道府県庁所在市</t>
    <rPh sb="0" eb="4">
      <t>トドウフケン</t>
    </rPh>
    <rPh sb="4" eb="5">
      <t>チョウ</t>
    </rPh>
    <rPh sb="5" eb="7">
      <t>ショザイ</t>
    </rPh>
    <rPh sb="7" eb="8">
      <t>シ</t>
    </rPh>
    <phoneticPr fontId="1"/>
  </si>
  <si>
    <t>関  東</t>
    <rPh sb="0" eb="4">
      <t>カントウ</t>
    </rPh>
    <phoneticPr fontId="26"/>
  </si>
  <si>
    <t>千 葉 市</t>
    <rPh sb="0" eb="5">
      <t>チバシ</t>
    </rPh>
    <phoneticPr fontId="33"/>
  </si>
  <si>
    <t>Kanto</t>
    <phoneticPr fontId="26"/>
  </si>
  <si>
    <t>集計世帯数</t>
  </si>
  <si>
    <t>世         帯         人       員(人)</t>
    <phoneticPr fontId="22"/>
  </si>
  <si>
    <t>有         業         人       員(人)</t>
    <phoneticPr fontId="22"/>
  </si>
  <si>
    <t>世    帯    主    の    年    齢(歳)</t>
    <phoneticPr fontId="22"/>
  </si>
  <si>
    <t>持             家              率(％)</t>
    <phoneticPr fontId="22"/>
  </si>
  <si>
    <t>家賃・地代を支払っている世帯の割合(％)</t>
    <phoneticPr fontId="22"/>
  </si>
  <si>
    <t>実収入</t>
  </si>
  <si>
    <t>経常収入</t>
  </si>
  <si>
    <t>勤め先収入</t>
  </si>
  <si>
    <t>世帯主収入</t>
  </si>
  <si>
    <t>うち男</t>
  </si>
  <si>
    <t>定期収入</t>
  </si>
  <si>
    <t>臨時収入</t>
  </si>
  <si>
    <t>賞与</t>
  </si>
  <si>
    <t>世帯主の配偶者の収入</t>
  </si>
  <si>
    <t>うち女</t>
  </si>
  <si>
    <t>他の世帯員収入</t>
  </si>
  <si>
    <t>事業・内職収入</t>
  </si>
  <si>
    <t>家賃収入</t>
  </si>
  <si>
    <t>他の事業収入</t>
  </si>
  <si>
    <t>内職収入</t>
  </si>
  <si>
    <t>農林漁業収入</t>
  </si>
  <si>
    <t>他の経常収入</t>
  </si>
  <si>
    <t>財産収入</t>
  </si>
  <si>
    <t>社会保障給付</t>
  </si>
  <si>
    <t>公的年金給付</t>
  </si>
  <si>
    <t>他の社会保障給付</t>
  </si>
  <si>
    <t>仕送り金</t>
  </si>
  <si>
    <t>特別収入</t>
  </si>
  <si>
    <t>受贈金</t>
  </si>
  <si>
    <t>他の特別収入</t>
    <rPh sb="0" eb="1">
      <t>タ</t>
    </rPh>
    <rPh sb="2" eb="4">
      <t>トクベツ</t>
    </rPh>
    <rPh sb="4" eb="6">
      <t>シュウニュウ</t>
    </rPh>
    <phoneticPr fontId="33"/>
  </si>
  <si>
    <t>預貯金引出</t>
  </si>
  <si>
    <t>個人・企業年金保険金</t>
  </si>
  <si>
    <t>他の保険金</t>
  </si>
  <si>
    <t>有価証券売却</t>
  </si>
  <si>
    <t>土地家屋借入金</t>
  </si>
  <si>
    <t>他の借入金</t>
  </si>
  <si>
    <t>分割払購入借入金</t>
  </si>
  <si>
    <t>一括払購入借入金</t>
  </si>
  <si>
    <t>財産売却</t>
  </si>
  <si>
    <t>実収入以外の受取のその他</t>
    <rPh sb="0" eb="1">
      <t>ジツ</t>
    </rPh>
    <rPh sb="1" eb="3">
      <t>シュウニュウ</t>
    </rPh>
    <rPh sb="3" eb="5">
      <t>イガイ</t>
    </rPh>
    <rPh sb="6" eb="8">
      <t>ウケトリ</t>
    </rPh>
    <rPh sb="11" eb="12">
      <t>タ</t>
    </rPh>
    <phoneticPr fontId="33"/>
  </si>
  <si>
    <t>繰入金</t>
  </si>
  <si>
    <t>実支出</t>
  </si>
  <si>
    <t>消費支出</t>
  </si>
  <si>
    <t>食料</t>
  </si>
  <si>
    <t>穀類</t>
  </si>
  <si>
    <t>パン</t>
  </si>
  <si>
    <t>他の穀類</t>
  </si>
  <si>
    <t>魚介類</t>
  </si>
  <si>
    <t>生鮮魚介</t>
  </si>
  <si>
    <t>塩干魚介</t>
  </si>
  <si>
    <t>魚肉練製品</t>
  </si>
  <si>
    <t>他の魚介加工品</t>
  </si>
  <si>
    <t>肉類</t>
  </si>
  <si>
    <t>生鮮肉</t>
  </si>
  <si>
    <t>加工肉</t>
  </si>
  <si>
    <t>乳卵類</t>
  </si>
  <si>
    <t>牛乳</t>
  </si>
  <si>
    <t>乳製品</t>
  </si>
  <si>
    <t>卵</t>
  </si>
  <si>
    <t>野菜・海藻</t>
  </si>
  <si>
    <t>生鮮野菜</t>
  </si>
  <si>
    <t>乾物・海藻</t>
  </si>
  <si>
    <t>大豆加工品</t>
  </si>
  <si>
    <t>他の野菜・海藻加工品</t>
  </si>
  <si>
    <t>果物</t>
  </si>
  <si>
    <t>生鮮果物</t>
  </si>
  <si>
    <t>果物加工品</t>
  </si>
  <si>
    <t>油脂・調味料</t>
  </si>
  <si>
    <t>油脂</t>
  </si>
  <si>
    <t>調味料</t>
  </si>
  <si>
    <t>菓子類</t>
  </si>
  <si>
    <t>調理食品</t>
  </si>
  <si>
    <t>主食的調理食品</t>
  </si>
  <si>
    <t>他の調理食品</t>
  </si>
  <si>
    <t>飲料</t>
  </si>
  <si>
    <t>茶類</t>
  </si>
  <si>
    <t>コーヒー・ココア</t>
  </si>
  <si>
    <t>他の飲料</t>
  </si>
  <si>
    <t>酒類</t>
  </si>
  <si>
    <t>外食</t>
  </si>
  <si>
    <t>一般外食</t>
  </si>
  <si>
    <t>学校給食</t>
  </si>
  <si>
    <t>住居</t>
  </si>
  <si>
    <t>家賃地代</t>
  </si>
  <si>
    <t>設備修繕・維持</t>
  </si>
  <si>
    <t>設備材料</t>
  </si>
  <si>
    <t>工事その他のサービス</t>
  </si>
  <si>
    <t>光熱・水道</t>
  </si>
  <si>
    <t>電気代</t>
  </si>
  <si>
    <t>ガス代</t>
  </si>
  <si>
    <t>他の光熱</t>
  </si>
  <si>
    <t>上下水道料</t>
  </si>
  <si>
    <t>家具・家事用品</t>
  </si>
  <si>
    <t>家庭用耐久財</t>
  </si>
  <si>
    <t>家事用耐久財</t>
  </si>
  <si>
    <t>冷暖房用器具</t>
  </si>
  <si>
    <t>一般家具</t>
  </si>
  <si>
    <t>室内装備・装飾品</t>
  </si>
  <si>
    <t>寝具類</t>
  </si>
  <si>
    <t>家事雑貨</t>
  </si>
  <si>
    <t>家事用消耗品</t>
  </si>
  <si>
    <t>家事サービス</t>
  </si>
  <si>
    <t>被服及び履物</t>
  </si>
  <si>
    <t>和服</t>
  </si>
  <si>
    <t>洋服</t>
  </si>
  <si>
    <t>シャツ・セーター類</t>
  </si>
  <si>
    <t>下着類</t>
  </si>
  <si>
    <t>生地・糸類</t>
  </si>
  <si>
    <t>他の被服</t>
  </si>
  <si>
    <t>履物類</t>
  </si>
  <si>
    <t>被服関連サービス</t>
  </si>
  <si>
    <t>保健医療</t>
  </si>
  <si>
    <t>医薬品</t>
  </si>
  <si>
    <t>健康保持用摂取品</t>
  </si>
  <si>
    <t>保健医療用品・器具</t>
  </si>
  <si>
    <t>保健医療サービス</t>
  </si>
  <si>
    <t>交通・通信</t>
  </si>
  <si>
    <t>交通</t>
  </si>
  <si>
    <t>自動車等関係費</t>
  </si>
  <si>
    <t>自動車等購入</t>
  </si>
  <si>
    <t>自転車購入</t>
  </si>
  <si>
    <t>自動車等維持</t>
  </si>
  <si>
    <t>通信</t>
  </si>
  <si>
    <t>教育</t>
  </si>
  <si>
    <t>教養娯楽</t>
  </si>
  <si>
    <t>教養娯楽用耐久財</t>
  </si>
  <si>
    <t>教養娯楽用品</t>
  </si>
  <si>
    <t>書籍・他の印刷物</t>
  </si>
  <si>
    <t>教養娯楽サービス</t>
  </si>
  <si>
    <t>宿泊料</t>
  </si>
  <si>
    <t>パック旅行費</t>
  </si>
  <si>
    <t>月謝類</t>
  </si>
  <si>
    <t>他の教養娯楽サービス</t>
  </si>
  <si>
    <t>その他の消費支出</t>
  </si>
  <si>
    <t>諸雑費</t>
  </si>
  <si>
    <t>理美容サービス</t>
  </si>
  <si>
    <t>理美容用品</t>
  </si>
  <si>
    <t>身の回り用品</t>
  </si>
  <si>
    <t>たばこ</t>
  </si>
  <si>
    <t>他の物品サービス</t>
  </si>
  <si>
    <t>贈与金</t>
  </si>
  <si>
    <t>他の交際費</t>
  </si>
  <si>
    <t>(再掲)</t>
    <rPh sb="1" eb="3">
      <t>サイケイ</t>
    </rPh>
    <phoneticPr fontId="26"/>
  </si>
  <si>
    <t>教育関係費</t>
    <rPh sb="0" eb="2">
      <t>キョウイク</t>
    </rPh>
    <rPh sb="2" eb="5">
      <t>カンケイヒ</t>
    </rPh>
    <phoneticPr fontId="26"/>
  </si>
  <si>
    <t>教養娯楽関係費</t>
    <rPh sb="0" eb="2">
      <t>キョウヨウ</t>
    </rPh>
    <rPh sb="2" eb="4">
      <t>ゴラク</t>
    </rPh>
    <rPh sb="4" eb="7">
      <t>カンケイヒ</t>
    </rPh>
    <phoneticPr fontId="26"/>
  </si>
  <si>
    <t>情報通信関係費</t>
    <rPh sb="0" eb="2">
      <t>ジョウホウ</t>
    </rPh>
    <rPh sb="2" eb="4">
      <t>ツウシン</t>
    </rPh>
    <rPh sb="4" eb="7">
      <t>カンケイヒ</t>
    </rPh>
    <phoneticPr fontId="26"/>
  </si>
  <si>
    <t>消費支出(除く住居等) 1)</t>
    <rPh sb="0" eb="2">
      <t>ショウヒ</t>
    </rPh>
    <rPh sb="2" eb="4">
      <t>シシュツ</t>
    </rPh>
    <rPh sb="5" eb="6">
      <t>ノゾ</t>
    </rPh>
    <rPh sb="7" eb="9">
      <t>ジュウキョ</t>
    </rPh>
    <rPh sb="9" eb="10">
      <t>トウ</t>
    </rPh>
    <phoneticPr fontId="33"/>
  </si>
  <si>
    <t>財・サービス支出計 2)</t>
    <rPh sb="0" eb="1">
      <t>ザイ</t>
    </rPh>
    <rPh sb="6" eb="8">
      <t>シシュツ</t>
    </rPh>
    <rPh sb="8" eb="9">
      <t>ケイ</t>
    </rPh>
    <phoneticPr fontId="33"/>
  </si>
  <si>
    <t>財(商品)</t>
  </si>
  <si>
    <t>非消費支出</t>
  </si>
  <si>
    <t>直接税</t>
  </si>
  <si>
    <t>勤労所得税</t>
  </si>
  <si>
    <t>個人住民税</t>
  </si>
  <si>
    <t>他の税</t>
  </si>
  <si>
    <t>社会保険料</t>
  </si>
  <si>
    <t>公的年金保険料</t>
  </si>
  <si>
    <t>健康保険料</t>
  </si>
  <si>
    <t>介護保険料</t>
    <rPh sb="0" eb="2">
      <t>カイゴ</t>
    </rPh>
    <phoneticPr fontId="33"/>
  </si>
  <si>
    <t>他の社会保険料</t>
  </si>
  <si>
    <t>他の非消費支出</t>
  </si>
  <si>
    <t>預貯金</t>
  </si>
  <si>
    <t>保険料</t>
  </si>
  <si>
    <t>個人・企業年金保険料</t>
  </si>
  <si>
    <t>他の保険料</t>
  </si>
  <si>
    <t>有価証券購入</t>
  </si>
  <si>
    <t>土地家屋借金返済</t>
  </si>
  <si>
    <t>他の借金返済</t>
  </si>
  <si>
    <t>分割払購入借入金返済</t>
  </si>
  <si>
    <t>一括払購入借入金返済</t>
  </si>
  <si>
    <t>財産購入</t>
  </si>
  <si>
    <t>実支出以外の支払のその他</t>
    <rPh sb="0" eb="3">
      <t>ジツシシュツ</t>
    </rPh>
    <rPh sb="3" eb="5">
      <t>イガイ</t>
    </rPh>
    <rPh sb="6" eb="8">
      <t>シハライ</t>
    </rPh>
    <rPh sb="11" eb="12">
      <t>タ</t>
    </rPh>
    <phoneticPr fontId="33"/>
  </si>
  <si>
    <t>繰越金</t>
  </si>
  <si>
    <t>現物総額</t>
  </si>
  <si>
    <t>自家産物</t>
  </si>
  <si>
    <t>その他</t>
  </si>
  <si>
    <t>可処分所得</t>
  </si>
  <si>
    <t>黒字</t>
  </si>
  <si>
    <t>金融資産純増</t>
  </si>
  <si>
    <t>貯蓄純増</t>
  </si>
  <si>
    <t>預貯金純増</t>
  </si>
  <si>
    <t>保険純増</t>
  </si>
  <si>
    <t>個人・企業年金保険純増</t>
  </si>
  <si>
    <t>他の保険純増</t>
  </si>
  <si>
    <t>有価証券純購入</t>
  </si>
  <si>
    <t>土地家屋借金純減</t>
  </si>
  <si>
    <t>他の借金純減</t>
  </si>
  <si>
    <t>分割払購入借入金純減</t>
  </si>
  <si>
    <t>一括払購入借入金純減</t>
  </si>
  <si>
    <t>財産純増</t>
  </si>
  <si>
    <t>その他の純増</t>
  </si>
  <si>
    <t>繰越純増</t>
  </si>
  <si>
    <t xml:space="preserve">(再掲)可処分所得に対する割合
平    均    消    費    性    向 (％) </t>
    <rPh sb="1" eb="3">
      <t>サイケイ</t>
    </rPh>
    <rPh sb="4" eb="5">
      <t>カ</t>
    </rPh>
    <rPh sb="5" eb="6">
      <t>トコロ</t>
    </rPh>
    <rPh sb="6" eb="7">
      <t>ブン</t>
    </rPh>
    <rPh sb="7" eb="8">
      <t>トコロ</t>
    </rPh>
    <rPh sb="8" eb="9">
      <t>エ</t>
    </rPh>
    <rPh sb="10" eb="11">
      <t>タイ</t>
    </rPh>
    <rPh sb="13" eb="14">
      <t>ワリ</t>
    </rPh>
    <rPh sb="14" eb="15">
      <t>ゴウ</t>
    </rPh>
    <phoneticPr fontId="22"/>
  </si>
  <si>
    <t>貯 蓄 純 増(平 均 貯 蓄 率)(％)</t>
    <rPh sb="8" eb="11">
      <t>ヘイキン</t>
    </rPh>
    <rPh sb="12" eb="17">
      <t>チョチクリツ</t>
    </rPh>
    <phoneticPr fontId="22"/>
  </si>
  <si>
    <t>年間収入(万円)</t>
    <rPh sb="0" eb="2">
      <t>ネンカン</t>
    </rPh>
    <rPh sb="2" eb="4">
      <t>シュウニュウ</t>
    </rPh>
    <rPh sb="5" eb="7">
      <t>マンエン</t>
    </rPh>
    <phoneticPr fontId="33"/>
  </si>
  <si>
    <t>...</t>
  </si>
  <si>
    <t>調整集計世帯数</t>
    <rPh sb="0" eb="2">
      <t>チョウセイ</t>
    </rPh>
    <rPh sb="2" eb="4">
      <t>シュウケイ</t>
    </rPh>
    <rPh sb="4" eb="7">
      <t>セタイスウ</t>
    </rPh>
    <phoneticPr fontId="33"/>
  </si>
  <si>
    <t>D</t>
    <phoneticPr fontId="1"/>
  </si>
  <si>
    <t>　【経済波及効果計算　フローチャート】</t>
    <rPh sb="2" eb="4">
      <t>ケイザイ</t>
    </rPh>
    <rPh sb="4" eb="6">
      <t>ハキュウ</t>
    </rPh>
    <rPh sb="6" eb="8">
      <t>コウカ</t>
    </rPh>
    <rPh sb="8" eb="10">
      <t>ケイサン</t>
    </rPh>
    <phoneticPr fontId="1"/>
  </si>
  <si>
    <t>百万円</t>
    <rPh sb="0" eb="3">
      <t>ヒャクマンエン</t>
    </rPh>
    <phoneticPr fontId="1"/>
  </si>
  <si>
    <t xml:space="preserve">  ×雇用者所得率</t>
    <rPh sb="3" eb="6">
      <t>コヨウシャ</t>
    </rPh>
    <rPh sb="6" eb="9">
      <t>ショトクリツ</t>
    </rPh>
    <phoneticPr fontId="1"/>
  </si>
  <si>
    <t>　×粗付加価値率</t>
    <phoneticPr fontId="1"/>
  </si>
  <si>
    <t>【１次波及効果】</t>
    <phoneticPr fontId="1"/>
  </si>
  <si>
    <t>×民間消費支出の構成比　×自給率</t>
    <rPh sb="1" eb="3">
      <t>ミンカン</t>
    </rPh>
    <rPh sb="3" eb="5">
      <t>ショウヒ</t>
    </rPh>
    <rPh sb="5" eb="7">
      <t>シシュツ</t>
    </rPh>
    <rPh sb="8" eb="11">
      <t>コウセイヒ</t>
    </rPh>
    <phoneticPr fontId="1"/>
  </si>
  <si>
    <t>【２次波及効果】</t>
    <phoneticPr fontId="1"/>
  </si>
  <si>
    <t>B 原材料等の中間需要額</t>
    <rPh sb="2" eb="5">
      <t>ゲンザイリョウ</t>
    </rPh>
    <rPh sb="5" eb="6">
      <t>トウ</t>
    </rPh>
    <rPh sb="7" eb="9">
      <t>チュウカン</t>
    </rPh>
    <rPh sb="9" eb="11">
      <t>ジュヨウ</t>
    </rPh>
    <rPh sb="11" eb="12">
      <t>ガク</t>
    </rPh>
    <phoneticPr fontId="1"/>
  </si>
  <si>
    <t>×粗付加価値率</t>
    <rPh sb="1" eb="2">
      <t>ソ</t>
    </rPh>
    <rPh sb="2" eb="4">
      <t>フカ</t>
    </rPh>
    <rPh sb="4" eb="6">
      <t>カチ</t>
    </rPh>
    <rPh sb="6" eb="7">
      <t>リツ</t>
    </rPh>
    <phoneticPr fontId="1"/>
  </si>
  <si>
    <t>E</t>
    <phoneticPr fontId="1"/>
  </si>
  <si>
    <t>F</t>
    <phoneticPr fontId="1"/>
  </si>
  <si>
    <t>G</t>
    <phoneticPr fontId="1"/>
  </si>
  <si>
    <t>H</t>
    <phoneticPr fontId="1"/>
  </si>
  <si>
    <t>I</t>
    <phoneticPr fontId="1"/>
  </si>
  <si>
    <t>J</t>
    <phoneticPr fontId="1"/>
  </si>
  <si>
    <t>K</t>
    <phoneticPr fontId="1"/>
  </si>
  <si>
    <t>L</t>
    <phoneticPr fontId="1"/>
  </si>
  <si>
    <t>M</t>
    <phoneticPr fontId="1"/>
  </si>
  <si>
    <t>N</t>
    <phoneticPr fontId="1"/>
  </si>
  <si>
    <t>O</t>
    <phoneticPr fontId="1"/>
  </si>
  <si>
    <t>P</t>
    <phoneticPr fontId="1"/>
  </si>
  <si>
    <t>Q</t>
    <phoneticPr fontId="1"/>
  </si>
  <si>
    <t>R</t>
    <phoneticPr fontId="1"/>
  </si>
  <si>
    <t>B×自給率</t>
    <rPh sb="2" eb="5">
      <t>ジキュウリツ</t>
    </rPh>
    <phoneticPr fontId="1"/>
  </si>
  <si>
    <t>A+D</t>
    <phoneticPr fontId="1"/>
  </si>
  <si>
    <t>E×F</t>
    <phoneticPr fontId="1"/>
  </si>
  <si>
    <t>Iの合計×J</t>
    <rPh sb="2" eb="4">
      <t>ゴウケイ</t>
    </rPh>
    <phoneticPr fontId="1"/>
  </si>
  <si>
    <t>K×自給率</t>
    <rPh sb="2" eb="5">
      <t>ジキュウリツ</t>
    </rPh>
    <phoneticPr fontId="1"/>
  </si>
  <si>
    <t>E＋M（又は
 A＋D＋M）</t>
    <rPh sb="4" eb="5">
      <t>マタ</t>
    </rPh>
    <phoneticPr fontId="1"/>
  </si>
  <si>
    <t>経済波及効果測定結果(詳細）　―測定表の再掲－</t>
    <rPh sb="0" eb="2">
      <t>ケイザイ</t>
    </rPh>
    <rPh sb="2" eb="6">
      <t>ハキュウコウカ</t>
    </rPh>
    <rPh sb="6" eb="8">
      <t>ソクテイ</t>
    </rPh>
    <rPh sb="8" eb="10">
      <t>ケッカ</t>
    </rPh>
    <rPh sb="11" eb="13">
      <t>ショウサイ</t>
    </rPh>
    <rPh sb="16" eb="18">
      <t>ソクテイ</t>
    </rPh>
    <rPh sb="18" eb="19">
      <t>ヒョウ</t>
    </rPh>
    <rPh sb="20" eb="22">
      <t>サイケイ</t>
    </rPh>
    <phoneticPr fontId="1"/>
  </si>
  <si>
    <t>合　　計</t>
    <rPh sb="0" eb="1">
      <t>ゴウ</t>
    </rPh>
    <rPh sb="3" eb="4">
      <t>ケイ</t>
    </rPh>
    <phoneticPr fontId="1"/>
  </si>
  <si>
    <t>A</t>
    <phoneticPr fontId="1"/>
  </si>
  <si>
    <t>D</t>
    <phoneticPr fontId="1"/>
  </si>
  <si>
    <t>M</t>
    <phoneticPr fontId="1"/>
  </si>
  <si>
    <t>N</t>
    <phoneticPr fontId="1"/>
  </si>
  <si>
    <t>O</t>
    <phoneticPr fontId="1"/>
  </si>
  <si>
    <t>粗付加価値誘発額</t>
  </si>
  <si>
    <t>雇用者所得誘発額</t>
  </si>
  <si>
    <t>就業誘発者数（人）</t>
  </si>
  <si>
    <t>雇用誘発者数（人）</t>
  </si>
  <si>
    <t>&lt;建設事業の選択と投資額の入力&gt;</t>
    <rPh sb="1" eb="3">
      <t>ケンセツ</t>
    </rPh>
    <rPh sb="3" eb="5">
      <t>ジギョウ</t>
    </rPh>
    <rPh sb="6" eb="8">
      <t>センタク</t>
    </rPh>
    <rPh sb="9" eb="12">
      <t>トウシガク</t>
    </rPh>
    <rPh sb="13" eb="15">
      <t>ニュウリョク</t>
    </rPh>
    <phoneticPr fontId="1"/>
  </si>
  <si>
    <t>　&lt;消費転換率の設定&gt;</t>
    <rPh sb="2" eb="4">
      <t>ショウヒ</t>
    </rPh>
    <rPh sb="4" eb="6">
      <t>テンカン</t>
    </rPh>
    <rPh sb="6" eb="7">
      <t>リツ</t>
    </rPh>
    <rPh sb="8" eb="10">
      <t>セッテイ</t>
    </rPh>
    <phoneticPr fontId="1"/>
  </si>
  <si>
    <t>金額を入力してください↓</t>
    <rPh sb="0" eb="2">
      <t>キンガク</t>
    </rPh>
    <rPh sb="3" eb="5">
      <t>ニュウリョク</t>
    </rPh>
    <phoneticPr fontId="1"/>
  </si>
  <si>
    <t>　「入力」シートで、建設事業の種類を変えると、「建設事業の種類」欄に新たな結果が表示されるので、内訳②に値複写する。</t>
    <rPh sb="2" eb="4">
      <t>ニュウリョク</t>
    </rPh>
    <rPh sb="10" eb="12">
      <t>ケンセツ</t>
    </rPh>
    <rPh sb="12" eb="14">
      <t>ジギョウ</t>
    </rPh>
    <rPh sb="15" eb="17">
      <t>シュルイ</t>
    </rPh>
    <rPh sb="18" eb="19">
      <t>カ</t>
    </rPh>
    <rPh sb="24" eb="26">
      <t>ケンセツ</t>
    </rPh>
    <rPh sb="26" eb="28">
      <t>ジギョウ</t>
    </rPh>
    <rPh sb="29" eb="31">
      <t>シュルイ</t>
    </rPh>
    <rPh sb="32" eb="33">
      <t>ラン</t>
    </rPh>
    <rPh sb="34" eb="35">
      <t>アラ</t>
    </rPh>
    <rPh sb="37" eb="39">
      <t>ケッカ</t>
    </rPh>
    <rPh sb="40" eb="42">
      <t>ヒョウジ</t>
    </rPh>
    <rPh sb="48" eb="50">
      <t>ウチワケ</t>
    </rPh>
    <rPh sb="52" eb="53">
      <t>アタイ</t>
    </rPh>
    <rPh sb="53" eb="55">
      <t>フクシャ</t>
    </rPh>
    <phoneticPr fontId="1"/>
  </si>
  <si>
    <t>　事業種類を選択し初期投資額を入力するだけで、生産誘発効果を第２次波及効果まで測定できます。</t>
    <rPh sb="1" eb="3">
      <t>ジギョウ</t>
    </rPh>
    <rPh sb="3" eb="5">
      <t>シュルイ</t>
    </rPh>
    <rPh sb="6" eb="8">
      <t>センタク</t>
    </rPh>
    <rPh sb="9" eb="11">
      <t>ショキ</t>
    </rPh>
    <rPh sb="15" eb="17">
      <t>ニュウリョク</t>
    </rPh>
    <rPh sb="23" eb="25">
      <t>セイサン</t>
    </rPh>
    <rPh sb="25" eb="27">
      <t>ユウハツ</t>
    </rPh>
    <rPh sb="27" eb="29">
      <t>コウカ</t>
    </rPh>
    <rPh sb="30" eb="31">
      <t>ダイ</t>
    </rPh>
    <rPh sb="32" eb="33">
      <t>ジ</t>
    </rPh>
    <rPh sb="33" eb="37">
      <t>ハキュウコウカ</t>
    </rPh>
    <rPh sb="39" eb="41">
      <t>ソクテイ</t>
    </rPh>
    <phoneticPr fontId="1"/>
  </si>
  <si>
    <t>　</t>
    <phoneticPr fontId="1"/>
  </si>
  <si>
    <t>【利用方法】</t>
    <phoneticPr fontId="1"/>
  </si>
  <si>
    <t>１　あらかじめ、建設部門の事業の種類と初期投資額を設定してください。</t>
    <rPh sb="8" eb="10">
      <t>ケンセツ</t>
    </rPh>
    <rPh sb="10" eb="12">
      <t>ブモン</t>
    </rPh>
    <rPh sb="13" eb="15">
      <t>ジギョウ</t>
    </rPh>
    <rPh sb="16" eb="18">
      <t>シュルイ</t>
    </rPh>
    <rPh sb="19" eb="21">
      <t>ショキ</t>
    </rPh>
    <rPh sb="21" eb="23">
      <t>トウシ</t>
    </rPh>
    <rPh sb="23" eb="24">
      <t>ガク</t>
    </rPh>
    <rPh sb="25" eb="27">
      <t>セッテイ</t>
    </rPh>
    <phoneticPr fontId="1"/>
  </si>
  <si>
    <t>１　このツールによる分析結果を千葉県が保証するものではありません。分析する方の責任において利用してください。</t>
    <rPh sb="10" eb="12">
      <t>ブンセキ</t>
    </rPh>
    <rPh sb="12" eb="14">
      <t>ケッカ</t>
    </rPh>
    <rPh sb="15" eb="18">
      <t>チバケン</t>
    </rPh>
    <rPh sb="19" eb="21">
      <t>ホショウ</t>
    </rPh>
    <rPh sb="33" eb="35">
      <t>ブンセキ</t>
    </rPh>
    <rPh sb="37" eb="38">
      <t>ホウ</t>
    </rPh>
    <rPh sb="39" eb="41">
      <t>セキニン</t>
    </rPh>
    <rPh sb="45" eb="47">
      <t>リヨウ</t>
    </rPh>
    <phoneticPr fontId="2"/>
  </si>
  <si>
    <t>２　分析方法の見直しやデータの更新等により、利用者の皆様にあらかじめ通知することなく、内容を変更することがあります。</t>
    <rPh sb="2" eb="4">
      <t>ブンセキ</t>
    </rPh>
    <rPh sb="4" eb="6">
      <t>ホウホウ</t>
    </rPh>
    <rPh sb="7" eb="9">
      <t>ミナオ</t>
    </rPh>
    <rPh sb="15" eb="17">
      <t>コウシン</t>
    </rPh>
    <rPh sb="17" eb="18">
      <t>トウ</t>
    </rPh>
    <rPh sb="22" eb="25">
      <t>リヨウシャ</t>
    </rPh>
    <rPh sb="26" eb="28">
      <t>ミナサマ</t>
    </rPh>
    <rPh sb="34" eb="36">
      <t>ツウチ</t>
    </rPh>
    <rPh sb="43" eb="45">
      <t>ナイヨウ</t>
    </rPh>
    <rPh sb="46" eb="48">
      <t>ヘンコウ</t>
    </rPh>
    <phoneticPr fontId="2"/>
  </si>
  <si>
    <t>　　（変更した場合はバージョンナンバーを更新します。）</t>
    <rPh sb="3" eb="5">
      <t>ヘンコウ</t>
    </rPh>
    <rPh sb="7" eb="9">
      <t>バアイ</t>
    </rPh>
    <rPh sb="20" eb="22">
      <t>コウシン</t>
    </rPh>
    <phoneticPr fontId="2"/>
  </si>
  <si>
    <t>※このツールを用いた分析結果を公表された場合は、お手数ですが、公表資料等を下記まで御提供くだされば幸いです。</t>
    <rPh sb="7" eb="8">
      <t>モチ</t>
    </rPh>
    <rPh sb="10" eb="12">
      <t>ブンセキ</t>
    </rPh>
    <rPh sb="12" eb="14">
      <t>ケッカ</t>
    </rPh>
    <rPh sb="15" eb="17">
      <t>コウヒョウ</t>
    </rPh>
    <rPh sb="20" eb="22">
      <t>バアイ</t>
    </rPh>
    <rPh sb="25" eb="27">
      <t>テスウ</t>
    </rPh>
    <rPh sb="31" eb="33">
      <t>コウヒョウ</t>
    </rPh>
    <rPh sb="33" eb="35">
      <t>シリョウ</t>
    </rPh>
    <rPh sb="35" eb="36">
      <t>トウ</t>
    </rPh>
    <rPh sb="36" eb="37">
      <t>クダモノ</t>
    </rPh>
    <rPh sb="37" eb="39">
      <t>カキ</t>
    </rPh>
    <rPh sb="41" eb="44">
      <t>ゴテイキョウ</t>
    </rPh>
    <rPh sb="49" eb="50">
      <t>サイワ</t>
    </rPh>
    <phoneticPr fontId="2"/>
  </si>
  <si>
    <t>５　建設種類別の事業の測定結果を合計したい場合は、「記録」シートに事業ごとの結果を複写して合計を出すことができます。</t>
    <rPh sb="2" eb="4">
      <t>ケンセツ</t>
    </rPh>
    <rPh sb="4" eb="6">
      <t>シュルイ</t>
    </rPh>
    <rPh sb="6" eb="7">
      <t>ベツ</t>
    </rPh>
    <rPh sb="8" eb="10">
      <t>ジギョウ</t>
    </rPh>
    <rPh sb="11" eb="13">
      <t>ソクテイ</t>
    </rPh>
    <rPh sb="13" eb="15">
      <t>ケッカ</t>
    </rPh>
    <rPh sb="16" eb="18">
      <t>ゴウケイ</t>
    </rPh>
    <rPh sb="21" eb="23">
      <t>バアイ</t>
    </rPh>
    <rPh sb="26" eb="28">
      <t>キロク</t>
    </rPh>
    <rPh sb="33" eb="35">
      <t>ジギョウ</t>
    </rPh>
    <rPh sb="38" eb="40">
      <t>ケッカ</t>
    </rPh>
    <rPh sb="41" eb="43">
      <t>フクシャ</t>
    </rPh>
    <rPh sb="48" eb="49">
      <t>ダ</t>
    </rPh>
    <phoneticPr fontId="1"/>
  </si>
  <si>
    <t>東日本高速道路 （株）、中日本高速道路 （株）、西日本高速道路 （株）</t>
  </si>
  <si>
    <t>治 水</t>
  </si>
  <si>
    <t>非住宅建築（木造 ）</t>
    <phoneticPr fontId="1"/>
  </si>
  <si>
    <t>道路関係公共事業</t>
    <phoneticPr fontId="1"/>
  </si>
  <si>
    <t>本州四国連絡高速道路（株）</t>
    <phoneticPr fontId="1"/>
  </si>
  <si>
    <t>一般有料道路</t>
    <phoneticPr fontId="1"/>
  </si>
  <si>
    <t>鉄道軌道建設</t>
    <phoneticPr fontId="1"/>
  </si>
  <si>
    <t>電力施設建設</t>
    <phoneticPr fontId="1"/>
  </si>
  <si>
    <t>電気通信施設建設</t>
    <phoneticPr fontId="1"/>
  </si>
  <si>
    <t>上・工業用水道</t>
    <phoneticPr fontId="1"/>
  </si>
  <si>
    <t>木造量産住宅</t>
    <phoneticPr fontId="1"/>
  </si>
  <si>
    <t>住宅建築（非木造）</t>
    <phoneticPr fontId="1"/>
  </si>
  <si>
    <t>首都高速道路（株）</t>
    <phoneticPr fontId="1"/>
  </si>
  <si>
    <t>阪神高速道路（株）</t>
    <phoneticPr fontId="1"/>
  </si>
  <si>
    <t>投入係数表　　統合大分類</t>
    <rPh sb="0" eb="2">
      <t>トウニュウ</t>
    </rPh>
    <rPh sb="2" eb="4">
      <t>ケイスウ</t>
    </rPh>
    <rPh sb="4" eb="5">
      <t>ヒョウ</t>
    </rPh>
    <rPh sb="7" eb="9">
      <t>トウゴウ</t>
    </rPh>
    <rPh sb="9" eb="12">
      <t>ダイブンルイ</t>
    </rPh>
    <phoneticPr fontId="13"/>
  </si>
  <si>
    <t>逆行列係数表　　統合大分類</t>
    <rPh sb="0" eb="3">
      <t>ギャクギョウレツ</t>
    </rPh>
    <rPh sb="3" eb="5">
      <t>ケイスウ</t>
    </rPh>
    <rPh sb="5" eb="6">
      <t>ヒョウ</t>
    </rPh>
    <rPh sb="8" eb="10">
      <t>トウゴウ</t>
    </rPh>
    <rPh sb="10" eb="13">
      <t>ダイブンルイ</t>
    </rPh>
    <phoneticPr fontId="13"/>
  </si>
  <si>
    <r>
      <t>２　「</t>
    </r>
    <r>
      <rPr>
        <sz val="10"/>
        <color indexed="10"/>
        <rFont val="HG丸ｺﾞｼｯｸM-PRO"/>
        <family val="3"/>
        <charset val="128"/>
      </rPr>
      <t>入力</t>
    </r>
    <r>
      <rPr>
        <sz val="10"/>
        <rFont val="HG丸ｺﾞｼｯｸM-PRO"/>
        <family val="3"/>
        <charset val="128"/>
      </rPr>
      <t>」シートの事業分類を選択し、初期投資額を入力してください。（単位：百万円）</t>
    </r>
    <rPh sb="3" eb="5">
      <t>ニュウリョク</t>
    </rPh>
    <rPh sb="12" eb="14">
      <t>ブンルイ</t>
    </rPh>
    <rPh sb="15" eb="17">
      <t>センタク</t>
    </rPh>
    <rPh sb="25" eb="27">
      <t>ニュウリョク</t>
    </rPh>
    <rPh sb="35" eb="37">
      <t>タンイ</t>
    </rPh>
    <rPh sb="38" eb="39">
      <t>ヒャク</t>
    </rPh>
    <rPh sb="39" eb="41">
      <t>マンエン</t>
    </rPh>
    <phoneticPr fontId="1"/>
  </si>
  <si>
    <t>県内生産額</t>
    <rPh sb="0" eb="1">
      <t>ケン</t>
    </rPh>
    <phoneticPr fontId="1"/>
  </si>
  <si>
    <t>型</t>
    <phoneticPr fontId="13"/>
  </si>
  <si>
    <t>逆行列係数×C</t>
    <rPh sb="0" eb="3">
      <t>ギャクギョウレツ</t>
    </rPh>
    <rPh sb="3" eb="5">
      <t>ケイスウ</t>
    </rPh>
    <phoneticPr fontId="1"/>
  </si>
  <si>
    <t>逆行列係数×L</t>
    <rPh sb="0" eb="3">
      <t>ギャクギョウレツ</t>
    </rPh>
    <rPh sb="3" eb="5">
      <t>ケイスウ</t>
    </rPh>
    <phoneticPr fontId="1"/>
  </si>
  <si>
    <t>A 初期投資額</t>
    <rPh sb="2" eb="4">
      <t>ショキ</t>
    </rPh>
    <rPh sb="4" eb="6">
      <t>トウシ</t>
    </rPh>
    <rPh sb="6" eb="7">
      <t>ガク</t>
    </rPh>
    <phoneticPr fontId="1"/>
  </si>
  <si>
    <t>Q 就業誘発者数(直接)</t>
    <rPh sb="2" eb="4">
      <t>シュウギョウ</t>
    </rPh>
    <rPh sb="4" eb="6">
      <t>ユウハツ</t>
    </rPh>
    <rPh sb="6" eb="7">
      <t>シャ</t>
    </rPh>
    <rPh sb="7" eb="8">
      <t>スウ</t>
    </rPh>
    <phoneticPr fontId="1"/>
  </si>
  <si>
    <t>Q 就業誘発者数(1次)</t>
    <rPh sb="2" eb="4">
      <t>シュウギョウ</t>
    </rPh>
    <rPh sb="4" eb="6">
      <t>ユウハツ</t>
    </rPh>
    <rPh sb="6" eb="7">
      <t>シャ</t>
    </rPh>
    <rPh sb="7" eb="8">
      <t>スウ</t>
    </rPh>
    <phoneticPr fontId="1"/>
  </si>
  <si>
    <t>Q 就業誘発者数(2次)</t>
    <rPh sb="2" eb="4">
      <t>シュウギョウ</t>
    </rPh>
    <rPh sb="4" eb="6">
      <t>ユウハツ</t>
    </rPh>
    <rPh sb="6" eb="7">
      <t>シャ</t>
    </rPh>
    <rPh sb="7" eb="8">
      <t>スウ</t>
    </rPh>
    <phoneticPr fontId="1"/>
  </si>
  <si>
    <t>R 雇用誘発者数(2次)</t>
    <rPh sb="2" eb="4">
      <t>コヨウ</t>
    </rPh>
    <rPh sb="4" eb="6">
      <t>ユウハツ</t>
    </rPh>
    <rPh sb="6" eb="7">
      <t>シャ</t>
    </rPh>
    <rPh sb="7" eb="8">
      <t>スウ</t>
    </rPh>
    <phoneticPr fontId="1"/>
  </si>
  <si>
    <t>R 雇用誘発者数(1次)</t>
    <rPh sb="2" eb="4">
      <t>コヨウ</t>
    </rPh>
    <rPh sb="4" eb="6">
      <t>ユウハツ</t>
    </rPh>
    <rPh sb="6" eb="7">
      <t>シャ</t>
    </rPh>
    <rPh sb="7" eb="8">
      <t>スウ</t>
    </rPh>
    <phoneticPr fontId="1"/>
  </si>
  <si>
    <t>R 雇用誘発者数(直接)</t>
    <rPh sb="2" eb="4">
      <t>コヨウ</t>
    </rPh>
    <rPh sb="4" eb="6">
      <t>ユウハツ</t>
    </rPh>
    <rPh sb="6" eb="7">
      <t>シャ</t>
    </rPh>
    <rPh sb="7" eb="8">
      <t>スウ</t>
    </rPh>
    <phoneticPr fontId="1"/>
  </si>
  <si>
    <t>D 生産誘発額（1次）</t>
    <phoneticPr fontId="1"/>
  </si>
  <si>
    <t>G 雇用者所得誘発額計</t>
    <rPh sb="2" eb="5">
      <t>コヨウシャ</t>
    </rPh>
    <rPh sb="5" eb="7">
      <t>ショトク</t>
    </rPh>
    <rPh sb="7" eb="9">
      <t>ユウハツ</t>
    </rPh>
    <rPh sb="9" eb="10">
      <t>ガク</t>
    </rPh>
    <rPh sb="10" eb="11">
      <t>ケイ</t>
    </rPh>
    <phoneticPr fontId="1"/>
  </si>
  <si>
    <t>I 消費誘発額</t>
    <rPh sb="2" eb="4">
      <t>ショウヒ</t>
    </rPh>
    <rPh sb="4" eb="6">
      <t>ユウハツ</t>
    </rPh>
    <rPh sb="6" eb="7">
      <t>ガク</t>
    </rPh>
    <phoneticPr fontId="1"/>
  </si>
  <si>
    <t>L 県内消費誘発額</t>
    <rPh sb="2" eb="4">
      <t>ケンナイ</t>
    </rPh>
    <rPh sb="4" eb="6">
      <t>ショウヒ</t>
    </rPh>
    <rPh sb="6" eb="8">
      <t>ユウハツ</t>
    </rPh>
    <rPh sb="8" eb="9">
      <t>ガク</t>
    </rPh>
    <phoneticPr fontId="1"/>
  </si>
  <si>
    <t>M 生産誘発額（2次）</t>
    <rPh sb="2" eb="4">
      <t>セイサン</t>
    </rPh>
    <rPh sb="4" eb="7">
      <t>ユウハツガク</t>
    </rPh>
    <phoneticPr fontId="1"/>
  </si>
  <si>
    <t>以下、同様に、建設事業の種類別に、①、②、③の欄へ値複写していく。</t>
    <rPh sb="0" eb="2">
      <t>イカ</t>
    </rPh>
    <rPh sb="3" eb="5">
      <t>ドウヨウ</t>
    </rPh>
    <rPh sb="7" eb="9">
      <t>ケンセツ</t>
    </rPh>
    <rPh sb="9" eb="11">
      <t>ジギョウ</t>
    </rPh>
    <rPh sb="12" eb="14">
      <t>シュルイ</t>
    </rPh>
    <rPh sb="14" eb="15">
      <t>ベツ</t>
    </rPh>
    <rPh sb="23" eb="24">
      <t>ラン</t>
    </rPh>
    <rPh sb="25" eb="26">
      <t>アタイ</t>
    </rPh>
    <rPh sb="26" eb="28">
      <t>フクシャ</t>
    </rPh>
    <phoneticPr fontId="1"/>
  </si>
  <si>
    <t>建設事業の種類：</t>
    <rPh sb="0" eb="2">
      <t>ケンセツ</t>
    </rPh>
    <rPh sb="2" eb="4">
      <t>ジギョウ</t>
    </rPh>
    <rPh sb="5" eb="7">
      <t>シュルイ</t>
    </rPh>
    <phoneticPr fontId="1"/>
  </si>
  <si>
    <t>米</t>
    <phoneticPr fontId="22"/>
  </si>
  <si>
    <t>賄い費</t>
    <phoneticPr fontId="1"/>
  </si>
  <si>
    <t>他の諸雑費</t>
    <phoneticPr fontId="33"/>
  </si>
  <si>
    <t>こ   づ   か   い (使途不明)</t>
    <phoneticPr fontId="22"/>
  </si>
  <si>
    <t>交際費</t>
    <phoneticPr fontId="22"/>
  </si>
  <si>
    <t>耐久財</t>
    <phoneticPr fontId="26"/>
  </si>
  <si>
    <t>半耐久財</t>
    <phoneticPr fontId="26"/>
  </si>
  <si>
    <t>非耐久財</t>
    <phoneticPr fontId="26"/>
  </si>
  <si>
    <t>黒             字             率(％)</t>
    <phoneticPr fontId="22"/>
  </si>
  <si>
    <t>金   融  資   産   純  増  率(％)</t>
    <phoneticPr fontId="22"/>
  </si>
  <si>
    <t>2.　産業連関分析には、波及の中断がないなどの前提条件がありますので御留意ください。</t>
    <rPh sb="3" eb="5">
      <t>サンギョウ</t>
    </rPh>
    <rPh sb="5" eb="7">
      <t>レンカン</t>
    </rPh>
    <rPh sb="7" eb="9">
      <t>ブンセキ</t>
    </rPh>
    <rPh sb="12" eb="14">
      <t>ハキュウ</t>
    </rPh>
    <rPh sb="15" eb="17">
      <t>チュウダン</t>
    </rPh>
    <rPh sb="23" eb="25">
      <t>ゼンテイ</t>
    </rPh>
    <rPh sb="25" eb="27">
      <t>ジョウケン</t>
    </rPh>
    <rPh sb="34" eb="37">
      <t>ゴリュウイ</t>
    </rPh>
    <phoneticPr fontId="1"/>
  </si>
  <si>
    <t>4.  雇用誘発者数は、上記生産誘発額を満たすために理論上必要となる労働力であり、新たに雇用者を雇わずに時間外労働で対応する場合や機械の稼働率を上げて対応するなどということは考慮されていないので注意してください。</t>
    <rPh sb="65" eb="67">
      <t>キカイ</t>
    </rPh>
    <rPh sb="68" eb="70">
      <t>カドウ</t>
    </rPh>
    <rPh sb="70" eb="71">
      <t>リツ</t>
    </rPh>
    <rPh sb="72" eb="73">
      <t>ア</t>
    </rPh>
    <rPh sb="75" eb="77">
      <t>タイオウ</t>
    </rPh>
    <phoneticPr fontId="1"/>
  </si>
  <si>
    <t>３　このツールは、産業連関表対象年（平成27年）の価格によるものであり、分析対象時点の価格を考慮していません。</t>
    <rPh sb="9" eb="11">
      <t>サンギョウ</t>
    </rPh>
    <rPh sb="11" eb="14">
      <t>レンカンヒョウ</t>
    </rPh>
    <rPh sb="14" eb="16">
      <t>タイショウ</t>
    </rPh>
    <rPh sb="16" eb="17">
      <t>ネン</t>
    </rPh>
    <rPh sb="18" eb="20">
      <t>ヘイセイ</t>
    </rPh>
    <rPh sb="22" eb="23">
      <t>ネン</t>
    </rPh>
    <rPh sb="25" eb="27">
      <t>カカク</t>
    </rPh>
    <rPh sb="36" eb="38">
      <t>ブンセキ</t>
    </rPh>
    <rPh sb="38" eb="40">
      <t>タイショウ</t>
    </rPh>
    <rPh sb="40" eb="42">
      <t>ジテン</t>
    </rPh>
    <rPh sb="43" eb="45">
      <t>カカク</t>
    </rPh>
    <rPh sb="46" eb="48">
      <t>コウリョ</t>
    </rPh>
    <phoneticPr fontId="2"/>
  </si>
  <si>
    <t>　このツールは、「平成27年千葉県産業連関表」及び「平成27年建設部門分析用産業連関表」（国土交通省）を使って、建設部門の波及効果を測定するために作成したものです。</t>
    <rPh sb="9" eb="11">
      <t>ヘイセイ</t>
    </rPh>
    <rPh sb="13" eb="14">
      <t>ネン</t>
    </rPh>
    <rPh sb="14" eb="17">
      <t>チバケン</t>
    </rPh>
    <rPh sb="17" eb="19">
      <t>サンギョウ</t>
    </rPh>
    <rPh sb="19" eb="22">
      <t>レンカンヒョウ</t>
    </rPh>
    <rPh sb="23" eb="24">
      <t>オヨ</t>
    </rPh>
    <rPh sb="52" eb="53">
      <t>ツカ</t>
    </rPh>
    <rPh sb="56" eb="58">
      <t>ケンセツ</t>
    </rPh>
    <rPh sb="58" eb="60">
      <t>ブモン</t>
    </rPh>
    <rPh sb="61" eb="65">
      <t>ハキュウコウカ</t>
    </rPh>
    <rPh sb="66" eb="68">
      <t>ソクテイ</t>
    </rPh>
    <rPh sb="73" eb="75">
      <t>サクセイ</t>
    </rPh>
    <phoneticPr fontId="1"/>
  </si>
  <si>
    <t>農林漁業</t>
  </si>
  <si>
    <t>プラスチック・ゴム製品</t>
  </si>
  <si>
    <t>情報通信機器</t>
  </si>
  <si>
    <t>他に分類されない会員制団体</t>
  </si>
  <si>
    <t>　４　 雇用係数は、平成27年千葉県産業連関表付帯表雇用表による。</t>
    <rPh sb="4" eb="6">
      <t>コヨウ</t>
    </rPh>
    <rPh sb="6" eb="8">
      <t>ケイスウ</t>
    </rPh>
    <rPh sb="10" eb="12">
      <t>ヘイセイ</t>
    </rPh>
    <rPh sb="14" eb="15">
      <t>ネン</t>
    </rPh>
    <rPh sb="15" eb="17">
      <t>チバ</t>
    </rPh>
    <rPh sb="17" eb="18">
      <t>ケン</t>
    </rPh>
    <rPh sb="18" eb="20">
      <t>サンギョウ</t>
    </rPh>
    <rPh sb="20" eb="23">
      <t>レンカンヒョウ</t>
    </rPh>
    <rPh sb="23" eb="25">
      <t>フタイ</t>
    </rPh>
    <rPh sb="25" eb="26">
      <t>ヒョウ</t>
    </rPh>
    <rPh sb="26" eb="28">
      <t>コヨウ</t>
    </rPh>
    <rPh sb="28" eb="29">
      <t>ヒョウ</t>
    </rPh>
    <phoneticPr fontId="21"/>
  </si>
  <si>
    <t>　５　 建設投入係数は、平成27年建設部門分析用産業連関表による。</t>
    <rPh sb="4" eb="6">
      <t>ケンセツ</t>
    </rPh>
    <rPh sb="6" eb="8">
      <t>トウニュウ</t>
    </rPh>
    <rPh sb="8" eb="10">
      <t>ケイスウ</t>
    </rPh>
    <phoneticPr fontId="21"/>
  </si>
  <si>
    <t>　　消費転換率を乗じて得た額を、平成27年千葉県産業連関表の</t>
    <phoneticPr fontId="1"/>
  </si>
  <si>
    <t>80</t>
  </si>
  <si>
    <t>81</t>
  </si>
  <si>
    <t>84</t>
  </si>
  <si>
    <t>85</t>
  </si>
  <si>
    <t>87</t>
  </si>
  <si>
    <t>県内総固定資本形成（公的）</t>
  </si>
  <si>
    <t>県内総固定資本形成（民間）</t>
  </si>
  <si>
    <t>県内最終需要計</t>
  </si>
  <si>
    <t>県内需要合計</t>
  </si>
  <si>
    <t>輸出</t>
  </si>
  <si>
    <t>移出</t>
    <rPh sb="0" eb="2">
      <t>イシュツ</t>
    </rPh>
    <phoneticPr fontId="5"/>
  </si>
  <si>
    <t>（控除）輸入</t>
  </si>
  <si>
    <t>（控除）移入</t>
    <rPh sb="1" eb="3">
      <t>コウジョ</t>
    </rPh>
    <rPh sb="4" eb="6">
      <t>イニュウ</t>
    </rPh>
    <phoneticPr fontId="3"/>
  </si>
  <si>
    <t>（控除）移輸入計</t>
    <rPh sb="4" eb="5">
      <t>イ</t>
    </rPh>
    <phoneticPr fontId="3"/>
  </si>
  <si>
    <t>県内生産額</t>
  </si>
  <si>
    <t>民間消費支出構成比</t>
    <rPh sb="0" eb="2">
      <t>ミンカン</t>
    </rPh>
    <rPh sb="2" eb="4">
      <t>ショウヒ</t>
    </rPh>
    <rPh sb="4" eb="6">
      <t>シシュツ</t>
    </rPh>
    <rPh sb="6" eb="9">
      <t>コウセイヒ</t>
    </rPh>
    <phoneticPr fontId="1"/>
  </si>
  <si>
    <t>粗付加価値率</t>
    <phoneticPr fontId="1"/>
  </si>
  <si>
    <t>平均</t>
    <rPh sb="0" eb="2">
      <t>ヘイキン</t>
    </rPh>
    <phoneticPr fontId="3"/>
  </si>
  <si>
    <t>行和</t>
    <rPh sb="0" eb="1">
      <t>ギョウ</t>
    </rPh>
    <rPh sb="1" eb="2">
      <t>ワ</t>
    </rPh>
    <phoneticPr fontId="4"/>
  </si>
  <si>
    <t>感応度係数</t>
    <rPh sb="0" eb="3">
      <t>カンノウド</t>
    </rPh>
    <rPh sb="3" eb="5">
      <t>ケイスウ</t>
    </rPh>
    <phoneticPr fontId="4"/>
  </si>
  <si>
    <t>https://www.e-stat.go.jp/stat-search/files?page=1&amp;layout=datalist&amp;toukei=00200561&amp;kikan=00200&amp;tstat=000000330001&amp;cycle=7&amp;year=20150&amp;month=0&amp;tclass1=000000330001&amp;tclass2=000000330019&amp;tclass3=000000330020&amp;result_back=1</t>
    <phoneticPr fontId="1"/>
  </si>
  <si>
    <t xml:space="preserve">平成27年 </t>
    <phoneticPr fontId="33"/>
  </si>
  <si>
    <t>2015</t>
    <phoneticPr fontId="33"/>
  </si>
  <si>
    <t>Chiba-shi</t>
    <phoneticPr fontId="33"/>
  </si>
  <si>
    <t>世   帯   数   分   布(抽出率調整)</t>
    <phoneticPr fontId="1"/>
  </si>
  <si>
    <t>受取</t>
    <phoneticPr fontId="33"/>
  </si>
  <si>
    <t>実収入以外の受取(繰入金を除く)</t>
    <phoneticPr fontId="33"/>
  </si>
  <si>
    <t>保険金</t>
    <phoneticPr fontId="33"/>
  </si>
  <si>
    <t>支払</t>
    <phoneticPr fontId="33"/>
  </si>
  <si>
    <t>麺類</t>
    <rPh sb="0" eb="1">
      <t>メン</t>
    </rPh>
    <phoneticPr fontId="33"/>
  </si>
  <si>
    <t>サービス　</t>
    <phoneticPr fontId="26"/>
  </si>
  <si>
    <t>実支出以外の支払(繰越金を除く)</t>
    <phoneticPr fontId="33"/>
  </si>
  <si>
    <t>エ    ン    ゲ    ル    係    数(％)</t>
    <phoneticPr fontId="22"/>
  </si>
  <si>
    <t>注：1) 「住居」のほか，「自動車等購入」，「贈与金」，「仕送り金」を除いている。</t>
    <phoneticPr fontId="1"/>
  </si>
  <si>
    <t>　　2)   財・サービス区分別消費支出は，品目分類の結果から集計しており，財・サービス支出計には，「こづかい」，</t>
    <rPh sb="13" eb="15">
      <t>クブン</t>
    </rPh>
    <rPh sb="15" eb="16">
      <t>ベツ</t>
    </rPh>
    <rPh sb="16" eb="18">
      <t>ショウヒ</t>
    </rPh>
    <rPh sb="18" eb="20">
      <t>シシュツ</t>
    </rPh>
    <rPh sb="27" eb="29">
      <t>ケッカ</t>
    </rPh>
    <rPh sb="38" eb="39">
      <t>ザイ</t>
    </rPh>
    <rPh sb="44" eb="46">
      <t>シシュツ</t>
    </rPh>
    <rPh sb="46" eb="47">
      <t>ケイ</t>
    </rPh>
    <phoneticPr fontId="33"/>
  </si>
  <si>
    <t>　　　 「贈与金」，「他の交際費」及び「仕送り金」は含まれていない。</t>
  </si>
  <si>
    <t>Note: 1)   Sum of Goods &amp; Services is obtained according to commodity classification,</t>
    <phoneticPr fontId="1"/>
  </si>
  <si>
    <t xml:space="preserve">               and does not include “Pocket money (of which, detailed uses unknown)”, “Money gifts”,</t>
    <phoneticPr fontId="1"/>
  </si>
  <si>
    <t xml:space="preserve">               “Other social expenses” and “Remittance”.</t>
    <phoneticPr fontId="1"/>
  </si>
  <si>
    <t>1-（移輸入計／県内需要合計）</t>
    <rPh sb="3" eb="4">
      <t>イ</t>
    </rPh>
    <rPh sb="4" eb="6">
      <t>ユニュウ</t>
    </rPh>
    <rPh sb="6" eb="7">
      <t>ケイ</t>
    </rPh>
    <rPh sb="8" eb="10">
      <t>ケンナイ</t>
    </rPh>
    <rPh sb="10" eb="12">
      <t>ジュヨウ</t>
    </rPh>
    <rPh sb="12" eb="14">
      <t>ゴウケイ</t>
    </rPh>
    <phoneticPr fontId="1"/>
  </si>
  <si>
    <t>住宅建築</t>
  </si>
  <si>
    <t>住宅建築
（木造）</t>
  </si>
  <si>
    <t>木造在来
住宅</t>
  </si>
  <si>
    <t>木造量産
住宅</t>
  </si>
  <si>
    <t>住宅建築
（非木造）</t>
  </si>
  <si>
    <t>Ｒ Ｃ 在 来
住       宅</t>
  </si>
  <si>
    <t>Ｒ Ｃ 量 産
住       宅</t>
  </si>
  <si>
    <t>非住宅建築
（ 木 造 ）</t>
  </si>
  <si>
    <t>Ｓ  Ｒ  Ｃ
事  務  所</t>
  </si>
  <si>
    <t>道 路 関 係
公 共 事 業</t>
  </si>
  <si>
    <t>高 速 有 料
道         路</t>
  </si>
  <si>
    <t>東日本高速
道路 （株）、
中日本高速
道路 （株）、
西日本高速
道路 （株）</t>
  </si>
  <si>
    <t>首 都 高 速
道 路 （株）</t>
  </si>
  <si>
    <t>阪 神 高 速
道 路 （株）</t>
  </si>
  <si>
    <t>本 州 四 国 
連 絡 高 速
道 路 （株）</t>
  </si>
  <si>
    <t>一 般 有 料
道         路</t>
  </si>
  <si>
    <t>河川・下水
道・その他
の公共事業</t>
  </si>
  <si>
    <t>そ の 他 の
土 木 建 設</t>
  </si>
  <si>
    <t>鉄 道 軌 道
建         設</t>
  </si>
  <si>
    <t>電 力 施 設
建         設</t>
  </si>
  <si>
    <t>電 気 通 信
施 設 建 設</t>
  </si>
  <si>
    <t>上・工業用
水       道</t>
  </si>
  <si>
    <t>建設補修</t>
    <phoneticPr fontId="1"/>
  </si>
  <si>
    <t>建設</t>
    <phoneticPr fontId="1"/>
  </si>
  <si>
    <t>建築</t>
    <phoneticPr fontId="1"/>
  </si>
  <si>
    <t>住宅建築</t>
    <phoneticPr fontId="1"/>
  </si>
  <si>
    <t>木造在来住宅</t>
    <phoneticPr fontId="1"/>
  </si>
  <si>
    <t>住宅建築（木造）</t>
    <phoneticPr fontId="1"/>
  </si>
  <si>
    <t>ＳＲＣ住宅</t>
    <phoneticPr fontId="1"/>
  </si>
  <si>
    <t>ＲＣ住宅</t>
    <phoneticPr fontId="1"/>
  </si>
  <si>
    <t>ＲＣ在来住宅</t>
    <phoneticPr fontId="1"/>
  </si>
  <si>
    <t>ＲＣ量産住宅</t>
    <phoneticPr fontId="1"/>
  </si>
  <si>
    <t>Ｓ住宅</t>
    <phoneticPr fontId="1"/>
  </si>
  <si>
    <t>Ｓ在来住宅</t>
    <phoneticPr fontId="1"/>
  </si>
  <si>
    <t>ＣＢ住宅</t>
    <phoneticPr fontId="1"/>
  </si>
  <si>
    <t>木造工場</t>
    <phoneticPr fontId="1"/>
  </si>
  <si>
    <t>木造事務所</t>
    <phoneticPr fontId="1"/>
  </si>
  <si>
    <t>非住宅建築（非木造）</t>
    <phoneticPr fontId="1"/>
  </si>
  <si>
    <t>ＳＲＣ事務所</t>
    <phoneticPr fontId="1"/>
  </si>
  <si>
    <t>ＲＣ学 校</t>
    <phoneticPr fontId="1"/>
  </si>
  <si>
    <t>ＲＣ事務所</t>
    <phoneticPr fontId="1"/>
  </si>
  <si>
    <t>Ｓ工場</t>
    <phoneticPr fontId="1"/>
  </si>
  <si>
    <t>ＲＣ工場</t>
    <phoneticPr fontId="1"/>
  </si>
  <si>
    <t>Ｓ事務所</t>
    <phoneticPr fontId="1"/>
  </si>
  <si>
    <t>ＣＢ非住宅</t>
    <phoneticPr fontId="1"/>
  </si>
  <si>
    <t>建築補修</t>
    <phoneticPr fontId="1"/>
  </si>
  <si>
    <t>土木</t>
    <phoneticPr fontId="1"/>
  </si>
  <si>
    <t>公共事業</t>
    <phoneticPr fontId="1"/>
  </si>
  <si>
    <t>道路</t>
    <phoneticPr fontId="1"/>
  </si>
  <si>
    <t>一般道路</t>
    <phoneticPr fontId="1"/>
  </si>
  <si>
    <t>道路改良</t>
    <phoneticPr fontId="1"/>
  </si>
  <si>
    <t>道路舗装</t>
    <phoneticPr fontId="1"/>
  </si>
  <si>
    <t>道路橋梁</t>
    <phoneticPr fontId="1"/>
  </si>
  <si>
    <t>道路補修</t>
    <phoneticPr fontId="1"/>
  </si>
  <si>
    <t>街路改良</t>
    <phoneticPr fontId="1"/>
  </si>
  <si>
    <t>街路舗装</t>
    <phoneticPr fontId="1"/>
  </si>
  <si>
    <t>街路橋梁</t>
    <phoneticPr fontId="1"/>
  </si>
  <si>
    <t>有料道路</t>
    <phoneticPr fontId="1"/>
  </si>
  <si>
    <t>高速有料道路</t>
    <phoneticPr fontId="1"/>
  </si>
  <si>
    <t>東日本高速道路 （株）、中日本高速道路 （株）、西日本高速道路 （株）</t>
    <phoneticPr fontId="1"/>
  </si>
  <si>
    <t>地方公社等</t>
    <phoneticPr fontId="1"/>
  </si>
  <si>
    <t>区画整理</t>
    <phoneticPr fontId="1"/>
  </si>
  <si>
    <t>河川・下水道・その他の公共事業</t>
    <phoneticPr fontId="1"/>
  </si>
  <si>
    <t>河川改修</t>
    <phoneticPr fontId="1"/>
  </si>
  <si>
    <t>河川総合開発</t>
    <phoneticPr fontId="1"/>
  </si>
  <si>
    <t>海岸</t>
    <phoneticPr fontId="1"/>
  </si>
  <si>
    <t>砂防</t>
    <phoneticPr fontId="1"/>
  </si>
  <si>
    <t>下水道</t>
    <phoneticPr fontId="1"/>
  </si>
  <si>
    <t>港湾・漁港</t>
    <phoneticPr fontId="1"/>
  </si>
  <si>
    <t>空港</t>
    <phoneticPr fontId="1"/>
  </si>
  <si>
    <t>廃棄物処理施設</t>
    <phoneticPr fontId="1"/>
  </si>
  <si>
    <t>公園</t>
    <phoneticPr fontId="1"/>
  </si>
  <si>
    <t>災害復旧</t>
    <phoneticPr fontId="1"/>
  </si>
  <si>
    <t>農林関係公共事業</t>
    <phoneticPr fontId="1"/>
  </si>
  <si>
    <t>その他の土木建設</t>
    <phoneticPr fontId="1"/>
  </si>
  <si>
    <t>その他の土木</t>
    <phoneticPr fontId="1"/>
  </si>
  <si>
    <t>※</t>
  </si>
  <si>
    <t>「1建設」には、固定資本形成への産出分のみが含まれる。</t>
    <phoneticPr fontId="1"/>
  </si>
  <si>
    <t>　　【ガス】</t>
    <phoneticPr fontId="1"/>
  </si>
  <si>
    <t>　　【その他】</t>
    <phoneticPr fontId="1"/>
  </si>
  <si>
    <t>　　【民間構築物】</t>
    <phoneticPr fontId="1"/>
  </si>
  <si>
    <t>【 】書きは、推計は行うが建設部門分析用産業連関表の部門とはしない。</t>
    <phoneticPr fontId="1"/>
  </si>
  <si>
    <t>定義</t>
    <rPh sb="0" eb="2">
      <t>テイギ</t>
    </rPh>
    <phoneticPr fontId="1"/>
  </si>
  <si>
    <t>建築基準法第2条に規定する主要構造部（以下「主要構造部」という。）が居住専用建築物、居住産業併用建築物（居住の用に供せられる部分をいう。以下同じ。）の新築、増築及び改築</t>
  </si>
  <si>
    <t>6以外の住宅</t>
  </si>
  <si>
    <t>プレハブ工法住宅及びツーバイフォー工法住宅</t>
  </si>
  <si>
    <t>主要構造部が非木造の居住専用建築物、居住産業併用建築物の新築、増築及び改築</t>
  </si>
  <si>
    <t>主要構造部が鉄骨鉄筋コンクリート造りのもの</t>
  </si>
  <si>
    <t>主要構造部が鉄筋コンクリート造りのもの</t>
  </si>
  <si>
    <t>11以外の住宅</t>
  </si>
  <si>
    <t>プレハブ工法住宅</t>
  </si>
  <si>
    <t>主要構造部が鉄骨造またはその他の金属で作られたもの</t>
  </si>
  <si>
    <t>14以外の住宅</t>
  </si>
  <si>
    <t>主要構造部がコンクリート・ブロック造及び他の分類に該当しないもの</t>
  </si>
  <si>
    <t>木造建築物のうち、4以外の建築物の新築、増築及び改築</t>
  </si>
  <si>
    <t>工場、作業場及び倉庫</t>
  </si>
  <si>
    <t>事務所、店舗、学校、病院及び他に分類されないもの</t>
  </si>
  <si>
    <t>非木造の建築物のうち、7以外の建築物の新築、増築及び改築</t>
  </si>
  <si>
    <t>主要構造部が鉄骨鉄筋コンクリート造の工場、作業場、及び倉庫</t>
  </si>
  <si>
    <t>主要構造部が鉄骨鉄筋コンクリート造の事務所、店舗、学校、病院及びその他21に該当しないもの</t>
  </si>
  <si>
    <t>主要構造部が鉄筋コンクリート造の工場、作業場、倉庫</t>
  </si>
  <si>
    <t>主要構造部が鉄筋コンクリート造の学校</t>
  </si>
  <si>
    <t>主要構造部が鉄筋コンクリート造の事務所、店舗、病院及びその他23、24に該当しないもの</t>
  </si>
  <si>
    <t>主要構造部が鉄骨またはその他の金属で作られた工場、作業場、倉庫</t>
  </si>
  <si>
    <t>主要構造部が鉄骨またはその他の金属で作られた事務所、店舗、病院、学校及びその他26に該当しないもの</t>
  </si>
  <si>
    <t>主要構造部が、コンクリートブロック造及び他の分類に該当しないもの</t>
  </si>
  <si>
    <t>建築物（住宅及び非住宅）に関する機能や耐用年数の向上を伴う改装・改修工事</t>
  </si>
  <si>
    <t>国及び地方公共団体の行う道路改良事業</t>
  </si>
  <si>
    <t>国及び地方公共団体の行う道路舗装新設事業</t>
  </si>
  <si>
    <t>国及び地方公共団体の行う道路橋梁整備事業</t>
  </si>
  <si>
    <t>国及び地方公共団体の行う道路補修事業</t>
  </si>
  <si>
    <t>国及び地方公共団体の行う街路改良事業、街路補修事業</t>
  </si>
  <si>
    <t>国及び地方公共団体の行う街路舗装新設事業</t>
  </si>
  <si>
    <t>国及び地方公共団体の行う街路橋梁整備事業</t>
  </si>
  <si>
    <t>農林関係公共事業を含む公共事業</t>
    <rPh sb="9" eb="10">
      <t>フク</t>
    </rPh>
    <phoneticPr fontId="1"/>
  </si>
  <si>
    <t>平成23年（2011年）表までの「30公共事業」には、「63農林関係公共事業」が含まれていなかったが、平成27年（2015年）表では含まれる。</t>
  </si>
  <si>
    <t>43～46の高速道路株式会社の行う高速有料道路建設事業、補修修繕事業</t>
    <phoneticPr fontId="1"/>
  </si>
  <si>
    <t>48の高速道路株式会社の行う一般有料道路建設事業、補修修繕事業</t>
    <phoneticPr fontId="1"/>
  </si>
  <si>
    <t>地方公共団体及び地方道路公社の行う一般有料道路建設事業、補修修繕事業</t>
    <phoneticPr fontId="1"/>
  </si>
  <si>
    <t>国及び地方公共団体の行う土地区画整理事業</t>
    <phoneticPr fontId="1"/>
  </si>
  <si>
    <t>国及び地方公共団体の行う河川事業</t>
  </si>
  <si>
    <t>国及び地方公共団体の行う河川総合開発事業並びに独立行政法人水資源機構の行う事業</t>
  </si>
  <si>
    <t>国及び地方公共団体の行う海岸事業</t>
  </si>
  <si>
    <t>国及び地方公共団体の行う防砂事業及び地すべり対策事業</t>
  </si>
  <si>
    <t>地方公共団体及び地方公営企業の行う下水道事業の構築物の建設事業</t>
  </si>
  <si>
    <t>国及び地方公共団体の行う港湾事業、漁港事業、沿岸漁場整備事業及び離島電気事業</t>
  </si>
  <si>
    <t>国、地方公共団体、成田国際空港株式会社、中部国際空港株式会社及び関西国際空港株式会社の行う空港整備事業</t>
  </si>
  <si>
    <t>地方公共団体の行う廃棄物処理事業</t>
  </si>
  <si>
    <t>国及び地方公共団体の行う公園及び緑地保全事業</t>
  </si>
  <si>
    <t>国及び地方公共団体の行う31～59の事業の災害復旧事業及び鉱害復旧事業</t>
  </si>
  <si>
    <t>国及び地方公共団体の行う農業土木事業、林道事業、治山事業及びこれらの事業の災害復旧事業</t>
  </si>
  <si>
    <t>JR、独立行政法人鉄道建設・運輸施設整備支援機構、公営鉄道、私鉄、東京地下鉄株式会社及び本州四国連絡高速道路株式会社の行う鉄道軌道に関する構築物の新設工事及び施設保全の取替補修工事</t>
  </si>
  <si>
    <t>10電力株式会社、電源開発株式会社、地方公営企業　その他の電気事業者の行う電気事業及び日本原子力発電株式会社の発送配電施設に関する構築物の建設及び施設保全の取替補修工事</t>
  </si>
  <si>
    <t>電気通信事業者、放送事業者の行う電気通信線路施設等に関する構築物の建設事業及び施設保全の取替補修工事</t>
  </si>
  <si>
    <t>地方公営企業等の行う上水道事業における建設事業、工業用水道事業及び簡易水道事業</t>
  </si>
  <si>
    <t>独立行政法人都市再生機構、地方公共団体、港湾整備関係等及び民間の行う土地造成、臨海部土地造成事業等</t>
  </si>
  <si>
    <t>民間企業等が行う土木構築物の建設事業</t>
  </si>
  <si>
    <t>民間ガス会社及び地方公営企業の行うガス事業の貯槽の建設工事</t>
  </si>
  <si>
    <t>駐車場建設事業及び上記以外のその他の土木</t>
  </si>
  <si>
    <t>そ の 他 の
土        木</t>
  </si>
  <si>
    <t>地 方 公 社 等</t>
    <rPh sb="4" eb="5">
      <t>コウ</t>
    </rPh>
    <rPh sb="6" eb="7">
      <t>シャ</t>
    </rPh>
    <rPh sb="8" eb="9">
      <t>トウ</t>
    </rPh>
    <phoneticPr fontId="1"/>
  </si>
  <si>
    <t>河 川 総 合 開 発</t>
    <rPh sb="8" eb="9">
      <t>カイ</t>
    </rPh>
    <rPh sb="10" eb="11">
      <t>ハツ</t>
    </rPh>
    <phoneticPr fontId="1"/>
  </si>
  <si>
    <t>建 築 補 修</t>
    <phoneticPr fontId="1"/>
  </si>
  <si>
    <t>廃棄物処理
施設</t>
    <phoneticPr fontId="1"/>
  </si>
  <si>
    <t>建 築 補 修</t>
    <phoneticPr fontId="1"/>
  </si>
  <si>
    <t>土 木 補 修</t>
    <phoneticPr fontId="1"/>
  </si>
  <si>
    <t>中間消費</t>
    <rPh sb="0" eb="2">
      <t>チュウカン</t>
    </rPh>
    <rPh sb="2" eb="4">
      <t>ショウヒ</t>
    </rPh>
    <phoneticPr fontId="1"/>
  </si>
  <si>
    <t>固定資本形成</t>
    <rPh sb="0" eb="2">
      <t>コテイ</t>
    </rPh>
    <rPh sb="2" eb="4">
      <t>シホン</t>
    </rPh>
    <rPh sb="4" eb="6">
      <t>ケイセイ</t>
    </rPh>
    <phoneticPr fontId="1"/>
  </si>
  <si>
    <t>固定資本形成</t>
    <phoneticPr fontId="1"/>
  </si>
  <si>
    <t>固定資本形成</t>
    <phoneticPr fontId="1"/>
  </si>
  <si>
    <t>固定資本形成</t>
    <phoneticPr fontId="1"/>
  </si>
  <si>
    <r>
      <t>【経済波及効果測定結果】</t>
    </r>
    <r>
      <rPr>
        <sz val="11"/>
        <rFont val="ＭＳ Ｐゴシック"/>
        <family val="3"/>
        <charset val="128"/>
      </rPr>
      <t>～平成27年千葉県産業連関表（統合大分類）～</t>
    </r>
    <rPh sb="1" eb="3">
      <t>ケイザイ</t>
    </rPh>
    <rPh sb="3" eb="7">
      <t>ハキュウコウカ</t>
    </rPh>
    <rPh sb="7" eb="9">
      <t>ソクテイ</t>
    </rPh>
    <rPh sb="9" eb="11">
      <t>ケッカ</t>
    </rPh>
    <rPh sb="13" eb="15">
      <t>ヘイセイ</t>
    </rPh>
    <rPh sb="17" eb="18">
      <t>ネン</t>
    </rPh>
    <rPh sb="18" eb="21">
      <t>チバケン</t>
    </rPh>
    <rPh sb="21" eb="23">
      <t>サンギョウ</t>
    </rPh>
    <rPh sb="23" eb="26">
      <t>レンカンヒョウ</t>
    </rPh>
    <rPh sb="27" eb="29">
      <t>トウゴウ</t>
    </rPh>
    <rPh sb="29" eb="32">
      <t>ダイブンルイ</t>
    </rPh>
    <phoneticPr fontId="1"/>
  </si>
  <si>
    <t>分類</t>
    <rPh sb="0" eb="1">
      <t>ブン</t>
    </rPh>
    <rPh sb="1" eb="2">
      <t>タグイ</t>
    </rPh>
    <phoneticPr fontId="1"/>
  </si>
  <si>
    <t>体系</t>
    <rPh sb="0" eb="2">
      <t>タイケイ</t>
    </rPh>
    <phoneticPr fontId="1"/>
  </si>
  <si>
    <t>以下のセルをクリックし、
ドロップダウンリストから選択してください↓</t>
    <rPh sb="0" eb="2">
      <t>イカ</t>
    </rPh>
    <rPh sb="25" eb="27">
      <t>センタク</t>
    </rPh>
    <phoneticPr fontId="1"/>
  </si>
  <si>
    <t>　なお、産業連関分析にはいくつかの前提条件（シート「前提」参照）がありますので、得られる結果は実際の波及効果とは異なります。産業連関表を使った分析事例として活用してください。</t>
    <rPh sb="4" eb="6">
      <t>サンギョウ</t>
    </rPh>
    <rPh sb="6" eb="8">
      <t>レンカン</t>
    </rPh>
    <rPh sb="8" eb="10">
      <t>ブンセキ</t>
    </rPh>
    <rPh sb="17" eb="19">
      <t>ゼンテイ</t>
    </rPh>
    <rPh sb="19" eb="21">
      <t>ジョウケン</t>
    </rPh>
    <rPh sb="40" eb="41">
      <t>エ</t>
    </rPh>
    <rPh sb="44" eb="46">
      <t>ケッカ</t>
    </rPh>
    <rPh sb="47" eb="49">
      <t>ジッサイ</t>
    </rPh>
    <rPh sb="50" eb="54">
      <t>ハキュウコウカ</t>
    </rPh>
    <rPh sb="56" eb="57">
      <t>コト</t>
    </rPh>
    <rPh sb="62" eb="64">
      <t>サンギョウ</t>
    </rPh>
    <rPh sb="64" eb="66">
      <t>レンカン</t>
    </rPh>
    <rPh sb="66" eb="67">
      <t>ヒョウ</t>
    </rPh>
    <rPh sb="68" eb="69">
      <t>ツカ</t>
    </rPh>
    <rPh sb="71" eb="73">
      <t>ブンセキ</t>
    </rPh>
    <rPh sb="73" eb="75">
      <t>ジレイ</t>
    </rPh>
    <rPh sb="78" eb="80">
      <t>カツヨウ</t>
    </rPh>
    <phoneticPr fontId="1"/>
  </si>
  <si>
    <r>
      <t>　　することもできます。（「</t>
    </r>
    <r>
      <rPr>
        <sz val="10"/>
        <color indexed="10"/>
        <rFont val="HG丸ｺﾞｼｯｸM-PRO"/>
        <family val="3"/>
        <charset val="128"/>
      </rPr>
      <t>消費転換率</t>
    </r>
    <r>
      <rPr>
        <sz val="10"/>
        <rFont val="HG丸ｺﾞｼｯｸM-PRO"/>
        <family val="3"/>
        <charset val="128"/>
      </rPr>
      <t>」シートを参照）</t>
    </r>
    <rPh sb="14" eb="16">
      <t>ショウヒ</t>
    </rPh>
    <rPh sb="16" eb="18">
      <t>テンカン</t>
    </rPh>
    <rPh sb="18" eb="19">
      <t>リツ</t>
    </rPh>
    <rPh sb="24" eb="26">
      <t>サンショウ</t>
    </rPh>
    <phoneticPr fontId="1"/>
  </si>
  <si>
    <t>３　２次波及効果を算出する際の消費転換率は、平成27年「家計調査」から計算した値があらかじめ設定されていますが、必要に応じて変更</t>
    <rPh sb="3" eb="4">
      <t>ジ</t>
    </rPh>
    <rPh sb="4" eb="8">
      <t>ハキュウコウカ</t>
    </rPh>
    <rPh sb="9" eb="11">
      <t>サンシュツ</t>
    </rPh>
    <rPh sb="13" eb="14">
      <t>サイ</t>
    </rPh>
    <rPh sb="15" eb="17">
      <t>ショウヒ</t>
    </rPh>
    <rPh sb="17" eb="20">
      <t>テンカンリツ</t>
    </rPh>
    <rPh sb="22" eb="24">
      <t>ヘイセイ</t>
    </rPh>
    <rPh sb="26" eb="27">
      <t>ネン</t>
    </rPh>
    <rPh sb="28" eb="30">
      <t>カケイ</t>
    </rPh>
    <rPh sb="30" eb="32">
      <t>チョウサ</t>
    </rPh>
    <rPh sb="35" eb="37">
      <t>ケイサン</t>
    </rPh>
    <rPh sb="39" eb="40">
      <t>チ</t>
    </rPh>
    <rPh sb="46" eb="48">
      <t>セッテイ</t>
    </rPh>
    <rPh sb="56" eb="58">
      <t>ヒツヨウ</t>
    </rPh>
    <rPh sb="59" eb="60">
      <t>オウ</t>
    </rPh>
    <rPh sb="62" eb="64">
      <t>ヘンコウ</t>
    </rPh>
    <phoneticPr fontId="1"/>
  </si>
  <si>
    <t>　　（その他のシートは測定に必要な係数が入力されています。）</t>
    <rPh sb="5" eb="6">
      <t>タ</t>
    </rPh>
    <rPh sb="11" eb="13">
      <t>ソクテイ</t>
    </rPh>
    <rPh sb="14" eb="16">
      <t>ヒツヨウ</t>
    </rPh>
    <rPh sb="17" eb="19">
      <t>ケイスウ</t>
    </rPh>
    <rPh sb="20" eb="22">
      <t>ニュウリョク</t>
    </rPh>
    <phoneticPr fontId="1"/>
  </si>
  <si>
    <t>４　測定の結果は「結果」シートに、計算過程は「測定表」シート及び「フローチャート」シートに出力されます。</t>
    <rPh sb="2" eb="4">
      <t>ソクテイ</t>
    </rPh>
    <rPh sb="5" eb="7">
      <t>ケッカ</t>
    </rPh>
    <rPh sb="9" eb="11">
      <t>ケッカ</t>
    </rPh>
    <rPh sb="17" eb="19">
      <t>ケイサン</t>
    </rPh>
    <rPh sb="19" eb="21">
      <t>カテイ</t>
    </rPh>
    <rPh sb="23" eb="25">
      <t>ソクテイ</t>
    </rPh>
    <rPh sb="25" eb="26">
      <t>ヒョウ</t>
    </rPh>
    <rPh sb="30" eb="31">
      <t>オヨ</t>
    </rPh>
    <rPh sb="45" eb="47">
      <t>シュツリョク</t>
    </rPh>
    <phoneticPr fontId="1"/>
  </si>
  <si>
    <t>No</t>
    <phoneticPr fontId="1"/>
  </si>
  <si>
    <t>（H27年・関東）</t>
    <rPh sb="4" eb="5">
      <t>ネン</t>
    </rPh>
    <rPh sb="6" eb="8">
      <t>カントウ</t>
    </rPh>
    <phoneticPr fontId="1"/>
  </si>
  <si>
    <t>1.　四捨五入の関係で、「合計」が、直接効果、第1次間接効果、第2次間接効果の総額と一致しない場合があります。</t>
    <phoneticPr fontId="1"/>
  </si>
  <si>
    <t>3.　粗付加価値誘発額については、家計外消費支出（行）を含んでいます。</t>
    <phoneticPr fontId="1"/>
  </si>
  <si>
    <t>分類
コード</t>
    <rPh sb="0" eb="2">
      <t>ブンルイ</t>
    </rPh>
    <phoneticPr fontId="1"/>
  </si>
  <si>
    <t>統合大分類（37部門）</t>
    <rPh sb="0" eb="2">
      <t>トウゴウ</t>
    </rPh>
    <rPh sb="2" eb="5">
      <t>ダイブンルイ</t>
    </rPh>
    <rPh sb="8" eb="10">
      <t>ブモン</t>
    </rPh>
    <phoneticPr fontId="1"/>
  </si>
  <si>
    <t>平成27年千葉県産業連関表 生産者価格評価表　　統合大分類</t>
    <rPh sb="5" eb="8">
      <t>チバケン</t>
    </rPh>
    <rPh sb="14" eb="17">
      <t>セイサンシャ</t>
    </rPh>
    <rPh sb="17" eb="19">
      <t>カカク</t>
    </rPh>
    <rPh sb="19" eb="21">
      <t>ヒョウカ</t>
    </rPh>
    <rPh sb="21" eb="22">
      <t>ヒョウ</t>
    </rPh>
    <phoneticPr fontId="13"/>
  </si>
  <si>
    <t>プラスチック・ゴム製品</t>
    <phoneticPr fontId="1"/>
  </si>
  <si>
    <t>〈その他の係数〉</t>
    <rPh sb="3" eb="4">
      <t>タ</t>
    </rPh>
    <rPh sb="5" eb="7">
      <t>ケイスウ</t>
    </rPh>
    <phoneticPr fontId="1"/>
  </si>
  <si>
    <t>原材料等の
中間需要額</t>
    <rPh sb="0" eb="3">
      <t>ゲンザイリョウ</t>
    </rPh>
    <rPh sb="3" eb="4">
      <t>トウ</t>
    </rPh>
    <rPh sb="6" eb="8">
      <t>チュウカン</t>
    </rPh>
    <rPh sb="8" eb="10">
      <t>ジュヨウ</t>
    </rPh>
    <rPh sb="10" eb="11">
      <t>ガク</t>
    </rPh>
    <phoneticPr fontId="1"/>
  </si>
  <si>
    <t>1次
生産誘発額</t>
    <rPh sb="1" eb="2">
      <t>ジ</t>
    </rPh>
    <rPh sb="3" eb="5">
      <t>セイサン</t>
    </rPh>
    <rPh sb="5" eb="8">
      <t>ユウハツガク</t>
    </rPh>
    <phoneticPr fontId="1"/>
  </si>
  <si>
    <t>直接・１次
生産誘発額</t>
    <rPh sb="0" eb="2">
      <t>チョクセツ</t>
    </rPh>
    <rPh sb="4" eb="5">
      <t>ジ</t>
    </rPh>
    <rPh sb="6" eb="8">
      <t>セイサン</t>
    </rPh>
    <rPh sb="8" eb="10">
      <t>ユウハツ</t>
    </rPh>
    <rPh sb="10" eb="11">
      <t>ガク</t>
    </rPh>
    <phoneticPr fontId="1"/>
  </si>
  <si>
    <t>消費転換率は、
必要に応じ設定
       ↓</t>
    <rPh sb="0" eb="2">
      <t>ショウヒ</t>
    </rPh>
    <rPh sb="2" eb="4">
      <t>テンカン</t>
    </rPh>
    <rPh sb="4" eb="5">
      <t>リツ</t>
    </rPh>
    <rPh sb="8" eb="10">
      <t>ヒツヨウ</t>
    </rPh>
    <rPh sb="11" eb="12">
      <t>オウ</t>
    </rPh>
    <rPh sb="13" eb="15">
      <t>セッテイ</t>
    </rPh>
    <phoneticPr fontId="1"/>
  </si>
  <si>
    <t>２次
生産誘発額</t>
    <rPh sb="1" eb="2">
      <t>ジ</t>
    </rPh>
    <rPh sb="3" eb="5">
      <t>セイサン</t>
    </rPh>
    <rPh sb="5" eb="8">
      <t>ユウハツガク</t>
    </rPh>
    <phoneticPr fontId="1"/>
  </si>
  <si>
    <t>1次
生産誘発額</t>
  </si>
  <si>
    <t>２次
生産誘発額</t>
  </si>
  <si>
    <t>総合
生産誘発額</t>
  </si>
  <si>
    <r>
      <t xml:space="preserve">【建 設 波 及 効 果 測 定 表】
 </t>
    </r>
    <r>
      <rPr>
        <sz val="10"/>
        <rFont val="ＭＳ Ｐゴシック"/>
        <family val="3"/>
        <charset val="128"/>
      </rPr>
      <t>-平成27年千葉県産業連関表-</t>
    </r>
    <rPh sb="1" eb="2">
      <t>ケン</t>
    </rPh>
    <rPh sb="3" eb="4">
      <t>セツ</t>
    </rPh>
    <rPh sb="5" eb="6">
      <t>ナミ</t>
    </rPh>
    <rPh sb="7" eb="8">
      <t>イタル</t>
    </rPh>
    <rPh sb="9" eb="10">
      <t>コウ</t>
    </rPh>
    <rPh sb="11" eb="12">
      <t>ハテ</t>
    </rPh>
    <rPh sb="13" eb="14">
      <t>ハカリ</t>
    </rPh>
    <rPh sb="15" eb="16">
      <t>サダム</t>
    </rPh>
    <rPh sb="17" eb="18">
      <t>ヒョウ</t>
    </rPh>
    <rPh sb="22" eb="24">
      <t>ヘイセイ</t>
    </rPh>
    <rPh sb="26" eb="27">
      <t>ネン</t>
    </rPh>
    <rPh sb="27" eb="30">
      <t>チバケン</t>
    </rPh>
    <rPh sb="30" eb="32">
      <t>サンギョウ</t>
    </rPh>
    <rPh sb="32" eb="34">
      <t>レンカン</t>
    </rPh>
    <rPh sb="34" eb="35">
      <t>ヒョウ</t>
    </rPh>
    <phoneticPr fontId="1"/>
  </si>
  <si>
    <t>総合
生産誘発額</t>
    <rPh sb="0" eb="2">
      <t>ソウゴウ</t>
    </rPh>
    <rPh sb="3" eb="5">
      <t>セイサン</t>
    </rPh>
    <rPh sb="5" eb="7">
      <t>ユウハツ</t>
    </rPh>
    <rPh sb="7" eb="8">
      <t>ガク</t>
    </rPh>
    <phoneticPr fontId="1"/>
  </si>
  <si>
    <t>No</t>
    <phoneticPr fontId="1"/>
  </si>
  <si>
    <t>固定資本形成とは、最終需要の「県内総固定資本形成」を指す。</t>
    <rPh sb="15" eb="17">
      <t>ケンナイ</t>
    </rPh>
    <phoneticPr fontId="1"/>
  </si>
  <si>
    <t>H(再掲）</t>
    <rPh sb="2" eb="4">
      <t>サイケイ</t>
    </rPh>
    <phoneticPr fontId="1"/>
  </si>
  <si>
    <r>
      <t>　「建設事業の種類」欄から内訳①に複写する場合は、「セルB3：H8」から「セルJ11:P16」へ、</t>
    </r>
    <r>
      <rPr>
        <u/>
        <sz val="11"/>
        <rFont val="ＭＳ Ｐゴシック"/>
        <family val="3"/>
        <charset val="128"/>
      </rPr>
      <t>値複写</t>
    </r>
    <r>
      <rPr>
        <sz val="11"/>
        <rFont val="ＭＳ Ｐゴシック"/>
        <family val="3"/>
        <charset val="128"/>
      </rPr>
      <t>する。</t>
    </r>
    <rPh sb="2" eb="4">
      <t>ケンセツ</t>
    </rPh>
    <rPh sb="4" eb="6">
      <t>ジギョウ</t>
    </rPh>
    <rPh sb="7" eb="9">
      <t>シュルイ</t>
    </rPh>
    <rPh sb="10" eb="11">
      <t>ラン</t>
    </rPh>
    <rPh sb="13" eb="15">
      <t>ウチワケ</t>
    </rPh>
    <rPh sb="17" eb="19">
      <t>フクシャ</t>
    </rPh>
    <rPh sb="21" eb="23">
      <t>バアイ</t>
    </rPh>
    <rPh sb="49" eb="50">
      <t>アタイ</t>
    </rPh>
    <rPh sb="50" eb="52">
      <t>フクシャ</t>
    </rPh>
    <phoneticPr fontId="1"/>
  </si>
  <si>
    <t>O  粗付加価値誘発額（直接）</t>
    <rPh sb="3" eb="6">
      <t>ソフカ</t>
    </rPh>
    <rPh sb="6" eb="8">
      <t>カチ</t>
    </rPh>
    <rPh sb="8" eb="10">
      <t>ユウハツ</t>
    </rPh>
    <rPh sb="10" eb="11">
      <t>ガク</t>
    </rPh>
    <rPh sb="12" eb="14">
      <t>チョクセツ</t>
    </rPh>
    <phoneticPr fontId="1"/>
  </si>
  <si>
    <t>P 雇用者所得誘発額（直接）</t>
    <rPh sb="2" eb="5">
      <t>コヨウシャ</t>
    </rPh>
    <rPh sb="5" eb="7">
      <t>ショトク</t>
    </rPh>
    <rPh sb="7" eb="9">
      <t>ユウハツ</t>
    </rPh>
    <rPh sb="9" eb="10">
      <t>ガク</t>
    </rPh>
    <rPh sb="11" eb="13">
      <t>チョクセツ</t>
    </rPh>
    <phoneticPr fontId="1"/>
  </si>
  <si>
    <t>O  粗付加価値誘発額（1次）</t>
    <rPh sb="3" eb="6">
      <t>ソフカ</t>
    </rPh>
    <rPh sb="6" eb="8">
      <t>カチ</t>
    </rPh>
    <rPh sb="8" eb="10">
      <t>ユウハツ</t>
    </rPh>
    <rPh sb="10" eb="11">
      <t>ガク</t>
    </rPh>
    <rPh sb="13" eb="14">
      <t>ジ</t>
    </rPh>
    <phoneticPr fontId="1"/>
  </si>
  <si>
    <t>P 雇用者所得誘発額（1次）</t>
    <rPh sb="2" eb="5">
      <t>コヨウシャ</t>
    </rPh>
    <rPh sb="5" eb="7">
      <t>ショトク</t>
    </rPh>
    <rPh sb="7" eb="9">
      <t>ユウハツ</t>
    </rPh>
    <rPh sb="9" eb="10">
      <t>ガク</t>
    </rPh>
    <rPh sb="12" eb="13">
      <t>ジ</t>
    </rPh>
    <phoneticPr fontId="1"/>
  </si>
  <si>
    <t>O 粗付加価値誘発額（2次）</t>
    <rPh sb="2" eb="5">
      <t>ソフカ</t>
    </rPh>
    <rPh sb="5" eb="7">
      <t>カチ</t>
    </rPh>
    <rPh sb="7" eb="9">
      <t>ユウハツ</t>
    </rPh>
    <rPh sb="9" eb="10">
      <t>ガク</t>
    </rPh>
    <rPh sb="12" eb="13">
      <t>ジ</t>
    </rPh>
    <phoneticPr fontId="1"/>
  </si>
  <si>
    <t>P 雇用者所得誘発額（2次）</t>
    <rPh sb="2" eb="5">
      <t>コヨウシャ</t>
    </rPh>
    <rPh sb="5" eb="7">
      <t>ショトク</t>
    </rPh>
    <rPh sb="7" eb="9">
      <t>ユウハツ</t>
    </rPh>
    <rPh sb="9" eb="10">
      <t>ガク</t>
    </rPh>
    <rPh sb="12" eb="13">
      <t>ジ</t>
    </rPh>
    <phoneticPr fontId="1"/>
  </si>
  <si>
    <t>県内中間需要額</t>
    <phoneticPr fontId="1"/>
  </si>
  <si>
    <t>×H 消費転換率</t>
    <rPh sb="3" eb="5">
      <t>ショウヒ</t>
    </rPh>
    <rPh sb="5" eb="7">
      <t>テンカン</t>
    </rPh>
    <rPh sb="7" eb="8">
      <t>リツ</t>
    </rPh>
    <phoneticPr fontId="1"/>
  </si>
  <si>
    <t>家計調査詳細結果表の年次　より</t>
    <phoneticPr fontId="1"/>
  </si>
  <si>
    <t>(単位 : 百万円)</t>
    <rPh sb="6" eb="7">
      <t>ヒャク</t>
    </rPh>
    <phoneticPr fontId="1"/>
  </si>
  <si>
    <t>【平成27年千葉県産業連関表による建設部門波及効果簡易分析ツールver.1.1 ☆統合大分類☆】</t>
    <rPh sb="25" eb="27">
      <t>カンイ</t>
    </rPh>
    <rPh sb="41" eb="43">
      <t>トウゴウ</t>
    </rPh>
    <rPh sb="43" eb="46">
      <t>ダイブンルイ</t>
    </rPh>
    <phoneticPr fontId="1"/>
  </si>
  <si>
    <t>（2020年・関東）</t>
    <rPh sb="5" eb="6">
      <t>ネン</t>
    </rPh>
    <rPh sb="7" eb="9">
      <t>カントウ</t>
    </rPh>
    <phoneticPr fontId="1"/>
  </si>
  <si>
    <t>（2019年・千葉県）</t>
    <rPh sb="5" eb="6">
      <t>ネン</t>
    </rPh>
    <rPh sb="6" eb="7">
      <t>ヘイネン</t>
    </rPh>
    <rPh sb="7" eb="10">
      <t>チバケン</t>
    </rPh>
    <phoneticPr fontId="1"/>
  </si>
  <si>
    <t>消費支出÷実収入（2019年全国家計構造調査家計収支に関する結果第1-1表・総世帯のうち勤労者世帯・千葉県）</t>
    <rPh sb="0" eb="2">
      <t>ショウヒ</t>
    </rPh>
    <rPh sb="2" eb="4">
      <t>シシュツ</t>
    </rPh>
    <rPh sb="5" eb="6">
      <t>ジツ</t>
    </rPh>
    <rPh sb="6" eb="8">
      <t>シュウニュウ</t>
    </rPh>
    <rPh sb="13" eb="14">
      <t>ネン</t>
    </rPh>
    <rPh sb="14" eb="16">
      <t>ゼンコク</t>
    </rPh>
    <rPh sb="16" eb="18">
      <t>カケイ</t>
    </rPh>
    <rPh sb="18" eb="20">
      <t>コウゾウ</t>
    </rPh>
    <rPh sb="20" eb="22">
      <t>チョウサ</t>
    </rPh>
    <rPh sb="22" eb="24">
      <t>カケイ</t>
    </rPh>
    <rPh sb="24" eb="26">
      <t>シュウシ</t>
    </rPh>
    <rPh sb="27" eb="28">
      <t>カン</t>
    </rPh>
    <rPh sb="30" eb="32">
      <t>ケッカ</t>
    </rPh>
    <rPh sb="32" eb="33">
      <t>ダイ</t>
    </rPh>
    <rPh sb="36" eb="37">
      <t>ヒョウ</t>
    </rPh>
    <rPh sb="38" eb="39">
      <t>ソウ</t>
    </rPh>
    <rPh sb="39" eb="41">
      <t>セタイ</t>
    </rPh>
    <rPh sb="44" eb="47">
      <t>キンロウシャ</t>
    </rPh>
    <rPh sb="47" eb="49">
      <t>セタイ</t>
    </rPh>
    <rPh sb="50" eb="53">
      <t>チバケン</t>
    </rPh>
    <phoneticPr fontId="1"/>
  </si>
  <si>
    <t>（2019年・関東）</t>
    <rPh sb="5" eb="6">
      <t>ネン</t>
    </rPh>
    <rPh sb="6" eb="7">
      <t>ヘイネン</t>
    </rPh>
    <rPh sb="7" eb="9">
      <t>カントウ</t>
    </rPh>
    <phoneticPr fontId="1"/>
  </si>
  <si>
    <t>消費支出÷実収入（2019年全国家計構造調査家計収支に関する結果第1-1表・総世帯のうち勤労者世帯・関東地方）</t>
    <rPh sb="0" eb="2">
      <t>ショウヒ</t>
    </rPh>
    <rPh sb="2" eb="4">
      <t>シシュツ</t>
    </rPh>
    <rPh sb="5" eb="6">
      <t>ジツ</t>
    </rPh>
    <rPh sb="6" eb="8">
      <t>シュウニュウ</t>
    </rPh>
    <rPh sb="13" eb="14">
      <t>ネン</t>
    </rPh>
    <rPh sb="14" eb="16">
      <t>ゼンコク</t>
    </rPh>
    <rPh sb="16" eb="18">
      <t>カケイ</t>
    </rPh>
    <rPh sb="18" eb="20">
      <t>コウゾウ</t>
    </rPh>
    <rPh sb="20" eb="22">
      <t>チョウサ</t>
    </rPh>
    <rPh sb="22" eb="24">
      <t>カケイ</t>
    </rPh>
    <rPh sb="24" eb="26">
      <t>シュウシ</t>
    </rPh>
    <rPh sb="27" eb="28">
      <t>カン</t>
    </rPh>
    <rPh sb="30" eb="32">
      <t>ケッカ</t>
    </rPh>
    <rPh sb="32" eb="33">
      <t>ダイ</t>
    </rPh>
    <rPh sb="36" eb="37">
      <t>ヒョウ</t>
    </rPh>
    <rPh sb="50" eb="52">
      <t>カントウ</t>
    </rPh>
    <rPh sb="52" eb="54">
      <t>チホウ</t>
    </rPh>
    <phoneticPr fontId="1"/>
  </si>
  <si>
    <t>消費支出÷実収入（家計調査詳細結果表の年次H27年版・関東地方・総世帯のうち勤労者世帯）</t>
    <rPh sb="0" eb="2">
      <t>ショウヒ</t>
    </rPh>
    <rPh sb="2" eb="4">
      <t>シシュツ</t>
    </rPh>
    <rPh sb="5" eb="6">
      <t>ジツ</t>
    </rPh>
    <rPh sb="6" eb="8">
      <t>シュウニュウ</t>
    </rPh>
    <rPh sb="9" eb="11">
      <t>カケイ</t>
    </rPh>
    <rPh sb="11" eb="13">
      <t>チョウサ</t>
    </rPh>
    <rPh sb="13" eb="15">
      <t>ショウサイ</t>
    </rPh>
    <rPh sb="15" eb="17">
      <t>ケッカ</t>
    </rPh>
    <rPh sb="17" eb="18">
      <t>ヒョウ</t>
    </rPh>
    <rPh sb="19" eb="21">
      <t>ネンジ</t>
    </rPh>
    <rPh sb="24" eb="25">
      <t>ネン</t>
    </rPh>
    <rPh sb="25" eb="26">
      <t>ハン</t>
    </rPh>
    <rPh sb="27" eb="29">
      <t>カントウ</t>
    </rPh>
    <rPh sb="29" eb="31">
      <t>チホウ</t>
    </rPh>
    <rPh sb="32" eb="33">
      <t>ソウ</t>
    </rPh>
    <rPh sb="33" eb="35">
      <t>セタイ</t>
    </rPh>
    <rPh sb="38" eb="40">
      <t>キンロウ</t>
    </rPh>
    <rPh sb="40" eb="41">
      <t>シャ</t>
    </rPh>
    <rPh sb="41" eb="43">
      <t>セタイ</t>
    </rPh>
    <phoneticPr fontId="1"/>
  </si>
  <si>
    <t>消費支出÷実収入（家計調査詳細結果表の年次2020年版・関東地方・総世帯のうち勤労者世帯）</t>
    <rPh sb="0" eb="2">
      <t>ショウヒ</t>
    </rPh>
    <rPh sb="2" eb="4">
      <t>シシュツ</t>
    </rPh>
    <rPh sb="5" eb="8">
      <t>ジツシュウニュウ</t>
    </rPh>
    <rPh sb="9" eb="11">
      <t>カケイ</t>
    </rPh>
    <rPh sb="11" eb="13">
      <t>チョウサ</t>
    </rPh>
    <rPh sb="13" eb="15">
      <t>ショウサイ</t>
    </rPh>
    <rPh sb="15" eb="17">
      <t>ケッカ</t>
    </rPh>
    <rPh sb="17" eb="18">
      <t>ヒョウ</t>
    </rPh>
    <rPh sb="19" eb="21">
      <t>ネンジ</t>
    </rPh>
    <rPh sb="25" eb="27">
      <t>ネンバン</t>
    </rPh>
    <rPh sb="28" eb="30">
      <t>カントウ</t>
    </rPh>
    <rPh sb="30" eb="32">
      <t>チホウ</t>
    </rPh>
    <rPh sb="33" eb="34">
      <t>ソウ</t>
    </rPh>
    <rPh sb="34" eb="36">
      <t>セタイ</t>
    </rPh>
    <rPh sb="39" eb="42">
      <t>キンロウシャ</t>
    </rPh>
    <rPh sb="42" eb="44">
      <t>セタイ</t>
    </rPh>
    <phoneticPr fontId="1"/>
  </si>
  <si>
    <t>消費支出÷実収入（家計調査詳細結果表の年次H27年版・千葉市・総世帯のうち勤労者世帯）</t>
    <rPh sb="0" eb="2">
      <t>ショウヒ</t>
    </rPh>
    <rPh sb="2" eb="4">
      <t>シシュツ</t>
    </rPh>
    <rPh sb="5" eb="6">
      <t>ジツ</t>
    </rPh>
    <rPh sb="6" eb="8">
      <t>シュウニュウ</t>
    </rPh>
    <rPh sb="9" eb="11">
      <t>カケイ</t>
    </rPh>
    <rPh sb="11" eb="13">
      <t>チョウサ</t>
    </rPh>
    <rPh sb="13" eb="15">
      <t>ショウサイ</t>
    </rPh>
    <rPh sb="15" eb="17">
      <t>ケッカ</t>
    </rPh>
    <rPh sb="17" eb="18">
      <t>ヒョウ</t>
    </rPh>
    <rPh sb="19" eb="21">
      <t>ネンジ</t>
    </rPh>
    <rPh sb="24" eb="25">
      <t>ネン</t>
    </rPh>
    <rPh sb="25" eb="26">
      <t>ハン</t>
    </rPh>
    <rPh sb="27" eb="30">
      <t>チバシ</t>
    </rPh>
    <rPh sb="31" eb="32">
      <t>ソウ</t>
    </rPh>
    <rPh sb="32" eb="34">
      <t>セタイ</t>
    </rPh>
    <rPh sb="37" eb="40">
      <t>キンロウシャ</t>
    </rPh>
    <rPh sb="40" eb="42">
      <t>セタイ</t>
    </rPh>
    <phoneticPr fontId="1"/>
  </si>
  <si>
    <t>消費支出÷実収入（家計調査詳細結果表の年次2020年版・千葉市・総世帯のうち勤労者世帯）</t>
    <rPh sb="0" eb="2">
      <t>ショウヒ</t>
    </rPh>
    <rPh sb="2" eb="4">
      <t>シシュツ</t>
    </rPh>
    <rPh sb="5" eb="6">
      <t>ジツ</t>
    </rPh>
    <rPh sb="6" eb="8">
      <t>シュウニュウ</t>
    </rPh>
    <rPh sb="9" eb="11">
      <t>カケイ</t>
    </rPh>
    <rPh sb="11" eb="13">
      <t>チョウサ</t>
    </rPh>
    <rPh sb="13" eb="15">
      <t>ショウサイ</t>
    </rPh>
    <rPh sb="15" eb="17">
      <t>ケッカ</t>
    </rPh>
    <rPh sb="17" eb="18">
      <t>ヒョウ</t>
    </rPh>
    <rPh sb="19" eb="21">
      <t>ネンジ</t>
    </rPh>
    <rPh sb="25" eb="26">
      <t>ネン</t>
    </rPh>
    <rPh sb="26" eb="27">
      <t>ハン</t>
    </rPh>
    <rPh sb="28" eb="31">
      <t>チバシ</t>
    </rPh>
    <rPh sb="32" eb="33">
      <t>ソウ</t>
    </rPh>
    <rPh sb="33" eb="35">
      <t>セタイ</t>
    </rPh>
    <rPh sb="38" eb="41">
      <t>キンロウシャ</t>
    </rPh>
    <rPh sb="41" eb="43">
      <t>セタイ</t>
    </rPh>
    <phoneticPr fontId="1"/>
  </si>
  <si>
    <t>消費支出÷実収入（平成26年全国消費実態調査報告書（第13表）・総世帯のうち勤労者世帯・千葉県）</t>
    <rPh sb="0" eb="2">
      <t>ショウヒ</t>
    </rPh>
    <rPh sb="2" eb="4">
      <t>シシュツ</t>
    </rPh>
    <rPh sb="5" eb="6">
      <t>ジツ</t>
    </rPh>
    <rPh sb="6" eb="8">
      <t>シュウニュウ</t>
    </rPh>
    <rPh sb="9" eb="11">
      <t>ヘイセイ</t>
    </rPh>
    <rPh sb="13" eb="14">
      <t>ネン</t>
    </rPh>
    <rPh sb="14" eb="16">
      <t>ゼンコク</t>
    </rPh>
    <rPh sb="16" eb="18">
      <t>ショウヒ</t>
    </rPh>
    <rPh sb="18" eb="20">
      <t>ジッタイ</t>
    </rPh>
    <rPh sb="20" eb="22">
      <t>チョウサ</t>
    </rPh>
    <rPh sb="22" eb="25">
      <t>ホウコクショ</t>
    </rPh>
    <rPh sb="26" eb="27">
      <t>ダイ</t>
    </rPh>
    <rPh sb="29" eb="30">
      <t>ヒョウ</t>
    </rPh>
    <rPh sb="32" eb="33">
      <t>ソウ</t>
    </rPh>
    <rPh sb="33" eb="35">
      <t>セタイ</t>
    </rPh>
    <rPh sb="38" eb="40">
      <t>キンロウ</t>
    </rPh>
    <rPh sb="40" eb="41">
      <t>シャ</t>
    </rPh>
    <rPh sb="41" eb="43">
      <t>セタイ</t>
    </rPh>
    <rPh sb="44" eb="47">
      <t>チバケン</t>
    </rPh>
    <phoneticPr fontId="1"/>
  </si>
  <si>
    <t>消費支出÷実収入（平成26年全国消費実態調査報告書（第13表）・総世帯のうち勤労者世帯・関東地方）</t>
    <rPh sb="0" eb="2">
      <t>ショウヒ</t>
    </rPh>
    <rPh sb="2" eb="4">
      <t>シシュツ</t>
    </rPh>
    <rPh sb="5" eb="6">
      <t>ジツ</t>
    </rPh>
    <rPh sb="6" eb="8">
      <t>シュウニュウ</t>
    </rPh>
    <rPh sb="9" eb="11">
      <t>ヘイセイ</t>
    </rPh>
    <rPh sb="13" eb="14">
      <t>ネン</t>
    </rPh>
    <rPh sb="14" eb="16">
      <t>ゼンコク</t>
    </rPh>
    <rPh sb="16" eb="18">
      <t>ショウヒ</t>
    </rPh>
    <rPh sb="18" eb="20">
      <t>ジッタイ</t>
    </rPh>
    <rPh sb="20" eb="22">
      <t>チョウサ</t>
    </rPh>
    <rPh sb="22" eb="25">
      <t>ホウコクショ</t>
    </rPh>
    <rPh sb="32" eb="33">
      <t>ソウ</t>
    </rPh>
    <rPh sb="33" eb="35">
      <t>セタイ</t>
    </rPh>
    <rPh sb="38" eb="40">
      <t>キンロウ</t>
    </rPh>
    <rPh sb="40" eb="41">
      <t>シャ</t>
    </rPh>
    <rPh sb="41" eb="43">
      <t>セタイ</t>
    </rPh>
    <rPh sb="44" eb="46">
      <t>カントウ</t>
    </rPh>
    <rPh sb="46" eb="48">
      <t>チホウ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</si>
</sst>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176" formatCode="#,##0_ "/>
    <numFmt numFmtId="177" formatCode="#,##0_);[Red]\(#,##0\)"/>
    <numFmt numFmtId="178" formatCode="0.00_ "/>
    <numFmt numFmtId="179" formatCode="#,##0.00_ ;[Red]\-#,##0.00\ "/>
    <numFmt numFmtId="180" formatCode="0.0000_ "/>
    <numFmt numFmtId="181" formatCode="0.0_ "/>
    <numFmt numFmtId="182" formatCode="0_ "/>
    <numFmt numFmtId="183" formatCode="0_);[Red]\(0\)"/>
    <numFmt numFmtId="184" formatCode="#,##0.0000"/>
    <numFmt numFmtId="185" formatCode="#,##0.0;[Red]\-#,##0.0"/>
    <numFmt numFmtId="186" formatCode="0.00000_ "/>
    <numFmt numFmtId="187" formatCode="0.0000_);[Red]\(0.0000\)"/>
    <numFmt numFmtId="188" formatCode="###,###,##0;&quot;-&quot;##,###,##0"/>
    <numFmt numFmtId="189" formatCode="#,###,###,##0;&quot; -&quot;###,###,##0"/>
    <numFmt numFmtId="190" formatCode="##,###,##0.00;&quot;-&quot;#,###,##0.00"/>
    <numFmt numFmtId="191" formatCode="###,###,##0.0;&quot;-&quot;##,###,##0.0"/>
    <numFmt numFmtId="192" formatCode="#,##0.000000"/>
    <numFmt numFmtId="193" formatCode="0.000000000000000000_ "/>
    <numFmt numFmtId="194" formatCode="#,##0.00000000000_ ;[Red]\-#,##0.00000000000\ "/>
    <numFmt numFmtId="195" formatCode="###,###,##0.000000;&quot;-&quot;##,###,##0.000000"/>
    <numFmt numFmtId="196" formatCode="0.000000_);[Red]\(0.000000\)"/>
    <numFmt numFmtId="197" formatCode="#,##0.00000_ "/>
    <numFmt numFmtId="198" formatCode="#,##0.000000_ "/>
    <numFmt numFmtId="199" formatCode="#"/>
    <numFmt numFmtId="200" formatCode="#,##0.00_ &quot;（百万円）&quot;"/>
    <numFmt numFmtId="201" formatCode="0.000000;\-0.000000_-"/>
  </numFmts>
  <fonts count="66">
    <font>
      <sz val="11"/>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sz val="14"/>
      <name val="ＭＳ Ｐゴシック"/>
      <family val="3"/>
      <charset val="128"/>
    </font>
    <font>
      <sz val="9"/>
      <name val="ＭＳ Ｐゴシック"/>
      <family val="3"/>
      <charset val="128"/>
    </font>
    <font>
      <sz val="10"/>
      <name val="ＭＳ Ｐゴシック"/>
      <family val="3"/>
      <charset val="128"/>
    </font>
    <font>
      <sz val="10"/>
      <name val="ＭＳ 明朝"/>
      <family val="1"/>
      <charset val="128"/>
    </font>
    <font>
      <sz val="10"/>
      <name val="HG創英角ｺﾞｼｯｸUB"/>
      <family val="3"/>
      <charset val="128"/>
    </font>
    <font>
      <sz val="8"/>
      <name val="ＭＳ Ｐゴシック"/>
      <family val="3"/>
      <charset val="128"/>
    </font>
    <font>
      <b/>
      <sz val="12"/>
      <name val="ＭＳ Ｐゴシック"/>
      <family val="3"/>
      <charset val="128"/>
    </font>
    <font>
      <b/>
      <sz val="11"/>
      <name val="ＭＳ Ｐゴシック"/>
      <family val="3"/>
      <charset val="128"/>
    </font>
    <font>
      <b/>
      <sz val="10"/>
      <name val="ＭＳ Ｐゴシック"/>
      <family val="3"/>
      <charset val="128"/>
    </font>
    <font>
      <sz val="6"/>
      <name val="游ゴシック"/>
      <family val="3"/>
      <charset val="128"/>
    </font>
    <font>
      <sz val="9"/>
      <name val="ＭＳ 明朝"/>
      <family val="1"/>
      <charset val="128"/>
    </font>
    <font>
      <sz val="6"/>
      <name val="ＭＳ Ｐゴシック"/>
      <family val="3"/>
      <charset val="128"/>
    </font>
    <font>
      <sz val="12"/>
      <name val="ＭＳ Ｐゴシック"/>
      <family val="3"/>
      <charset val="128"/>
    </font>
    <font>
      <sz val="11"/>
      <color indexed="10"/>
      <name val="ＭＳ Ｐゴシック"/>
      <family val="3"/>
      <charset val="128"/>
    </font>
    <font>
      <b/>
      <sz val="9"/>
      <color indexed="81"/>
      <name val="ＭＳ Ｐゴシック"/>
      <family val="3"/>
      <charset val="128"/>
    </font>
    <font>
      <b/>
      <sz val="14"/>
      <name val="ＭＳ Ｐゴシック"/>
      <family val="3"/>
      <charset val="128"/>
    </font>
    <font>
      <sz val="10"/>
      <name val="HG丸ｺﾞｼｯｸM-PRO"/>
      <family val="3"/>
      <charset val="128"/>
    </font>
    <font>
      <u/>
      <sz val="11"/>
      <color indexed="12"/>
      <name val="ＭＳ Ｐゴシック"/>
      <family val="3"/>
      <charset val="128"/>
    </font>
    <font>
      <sz val="14"/>
      <name val="ＭＳ 明朝"/>
      <family val="1"/>
      <charset val="128"/>
    </font>
    <font>
      <u/>
      <sz val="11"/>
      <color indexed="12"/>
      <name val="ＭＳ 明朝"/>
      <family val="1"/>
      <charset val="128"/>
    </font>
    <font>
      <sz val="6"/>
      <name val="ＭＳ 明朝"/>
      <family val="1"/>
      <charset val="128"/>
    </font>
    <font>
      <sz val="10"/>
      <name val="ＭＳ ゴシック"/>
      <family val="3"/>
      <charset val="128"/>
    </font>
    <font>
      <sz val="6"/>
      <name val="ＭＳ Ｐ明朝"/>
      <family val="1"/>
      <charset val="128"/>
    </font>
    <font>
      <sz val="20"/>
      <name val="ＭＳ 明朝"/>
      <family val="1"/>
      <charset val="128"/>
    </font>
    <font>
      <sz val="15"/>
      <name val="ＭＳ 明朝"/>
      <family val="1"/>
      <charset val="128"/>
    </font>
    <font>
      <sz val="9"/>
      <name val="ＭＳ ゴシック"/>
      <family val="3"/>
      <charset val="128"/>
    </font>
    <font>
      <sz val="13"/>
      <name val="Century"/>
      <family val="1"/>
    </font>
    <font>
      <sz val="12"/>
      <name val="ＭＳ 明朝"/>
      <family val="1"/>
      <charset val="128"/>
    </font>
    <font>
      <sz val="12"/>
      <name val="ＭＳ ゴシック"/>
      <family val="3"/>
      <charset val="128"/>
    </font>
    <font>
      <sz val="16"/>
      <name val="ＭＳ 明朝"/>
      <family val="1"/>
      <charset val="128"/>
    </font>
    <font>
      <sz val="12"/>
      <name val="Century"/>
      <family val="1"/>
    </font>
    <font>
      <sz val="10"/>
      <color indexed="8"/>
      <name val="ＭＳ Ｐゴシック"/>
      <family val="3"/>
      <charset val="128"/>
    </font>
    <font>
      <sz val="10"/>
      <color indexed="8"/>
      <name val="Century"/>
      <family val="1"/>
    </font>
    <font>
      <sz val="10"/>
      <name val="Century"/>
      <family val="1"/>
    </font>
    <font>
      <sz val="11"/>
      <color indexed="8"/>
      <name val="ＭＳ Ｐゴシック"/>
      <family val="3"/>
      <charset val="128"/>
    </font>
    <font>
      <b/>
      <sz val="10"/>
      <color indexed="10"/>
      <name val="ＭＳ Ｐゴシック"/>
      <family val="3"/>
      <charset val="128"/>
    </font>
    <font>
      <sz val="10"/>
      <color indexed="10"/>
      <name val="ＭＳ Ｐゴシック"/>
      <family val="3"/>
      <charset val="128"/>
    </font>
    <font>
      <sz val="10"/>
      <color indexed="53"/>
      <name val="ＭＳ Ｐゴシック"/>
      <family val="3"/>
      <charset val="128"/>
    </font>
    <font>
      <sz val="10"/>
      <color indexed="48"/>
      <name val="ＭＳ Ｐゴシック"/>
      <family val="3"/>
      <charset val="128"/>
    </font>
    <font>
      <sz val="10"/>
      <color indexed="12"/>
      <name val="ＭＳ Ｐゴシック"/>
      <family val="3"/>
      <charset val="128"/>
    </font>
    <font>
      <sz val="10"/>
      <color indexed="17"/>
      <name val="ＭＳ Ｐゴシック"/>
      <family val="3"/>
      <charset val="128"/>
    </font>
    <font>
      <sz val="10"/>
      <color indexed="20"/>
      <name val="ＭＳ Ｐゴシック"/>
      <family val="3"/>
      <charset val="128"/>
    </font>
    <font>
      <sz val="10"/>
      <color indexed="10"/>
      <name val="HG丸ｺﾞｼｯｸM-PRO"/>
      <family val="3"/>
      <charset val="128"/>
    </font>
    <font>
      <u/>
      <sz val="8"/>
      <color indexed="12"/>
      <name val="ＭＳ 明朝"/>
      <family val="1"/>
      <charset val="128"/>
    </font>
    <font>
      <sz val="11"/>
      <name val="明朝"/>
      <family val="1"/>
      <charset val="128"/>
    </font>
    <font>
      <sz val="11"/>
      <color indexed="8"/>
      <name val="ＭＳ 明朝"/>
      <family val="1"/>
      <charset val="128"/>
    </font>
    <font>
      <sz val="10.5"/>
      <name val="ＭＳ 明朝"/>
      <family val="1"/>
      <charset val="128"/>
    </font>
    <font>
      <sz val="10.5"/>
      <name val="Century"/>
      <family val="1"/>
    </font>
    <font>
      <sz val="9"/>
      <color theme="1"/>
      <name val="ＭＳ Ｐゴシック"/>
      <family val="3"/>
      <charset val="128"/>
    </font>
    <font>
      <sz val="9"/>
      <color rgb="FFFF0000"/>
      <name val="ＭＳ Ｐゴシック"/>
      <family val="3"/>
      <charset val="128"/>
    </font>
    <font>
      <sz val="11"/>
      <color theme="1"/>
      <name val="游ゴシック"/>
      <family val="3"/>
      <charset val="128"/>
      <scheme val="minor"/>
    </font>
    <font>
      <sz val="9"/>
      <color theme="4"/>
      <name val="ＭＳ Ｐ明朝"/>
      <family val="1"/>
      <charset val="128"/>
    </font>
    <font>
      <sz val="9"/>
      <color theme="4"/>
      <name val="ＭＳ Ｐゴシック"/>
      <family val="3"/>
      <charset val="128"/>
    </font>
    <font>
      <sz val="9"/>
      <name val="游ゴシック Light"/>
      <family val="3"/>
      <charset val="128"/>
      <scheme val="major"/>
    </font>
    <font>
      <sz val="8.5"/>
      <color rgb="FFFF0000"/>
      <name val="ＭＳ Ｐゴシック"/>
      <family val="3"/>
      <charset val="128"/>
    </font>
    <font>
      <sz val="14"/>
      <color theme="1"/>
      <name val="ＭＳ Ｐゴシック"/>
      <family val="3"/>
      <charset val="128"/>
    </font>
    <font>
      <b/>
      <sz val="10"/>
      <color rgb="FFFF0000"/>
      <name val="ＭＳ Ｐゴシック"/>
      <family val="3"/>
      <charset val="128"/>
    </font>
    <font>
      <sz val="10"/>
      <color rgb="FFFF0000"/>
      <name val="ＭＳ Ｐゴシック"/>
      <family val="3"/>
      <charset val="128"/>
    </font>
    <font>
      <sz val="10"/>
      <color theme="1"/>
      <name val="ＭＳ Ｐゴシック"/>
      <family val="3"/>
      <charset val="128"/>
    </font>
    <font>
      <sz val="10"/>
      <color theme="0"/>
      <name val="ＭＳ Ｐゴシック"/>
      <family val="3"/>
      <charset val="128"/>
    </font>
    <font>
      <b/>
      <sz val="9"/>
      <name val="ＭＳ Ｐゴシック"/>
      <family val="3"/>
      <charset val="128"/>
    </font>
    <font>
      <u/>
      <sz val="11"/>
      <name val="ＭＳ Ｐゴシック"/>
      <family val="3"/>
      <charset val="128"/>
    </font>
  </fonts>
  <fills count="2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1"/>
        <bgColor indexed="64"/>
      </patternFill>
    </fill>
    <fill>
      <patternFill patternType="solid">
        <fgColor indexed="13"/>
        <bgColor indexed="64"/>
      </patternFill>
    </fill>
    <fill>
      <patternFill patternType="solid">
        <fgColor indexed="54"/>
        <bgColor indexed="64"/>
      </patternFill>
    </fill>
    <fill>
      <patternFill patternType="solid">
        <fgColor indexed="51"/>
        <bgColor indexed="64"/>
      </patternFill>
    </fill>
    <fill>
      <patternFill patternType="solid">
        <fgColor indexed="50"/>
        <bgColor indexed="64"/>
      </patternFill>
    </fill>
    <fill>
      <patternFill patternType="solid">
        <fgColor indexed="57"/>
        <bgColor indexed="64"/>
      </patternFill>
    </fill>
    <fill>
      <patternFill patternType="solid">
        <fgColor indexed="4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rgb="FFFFFF00"/>
        <bgColor indexed="64"/>
      </patternFill>
    </fill>
    <fill>
      <patternFill patternType="solid">
        <fgColor rgb="FFFFFF99"/>
        <bgColor indexed="64"/>
      </patternFill>
    </fill>
    <fill>
      <patternFill patternType="solid">
        <fgColor theme="8" tint="0.79998168889431442"/>
        <bgColor indexed="64"/>
      </patternFill>
    </fill>
    <fill>
      <patternFill patternType="solid">
        <fgColor rgb="FFCCFFFF"/>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CC"/>
        <bgColor indexed="64"/>
      </patternFill>
    </fill>
    <fill>
      <patternFill patternType="solid">
        <fgColor rgb="FFEFFFFF"/>
        <bgColor indexed="64"/>
      </patternFill>
    </fill>
    <fill>
      <patternFill patternType="solid">
        <fgColor rgb="FFCCFFCC"/>
        <bgColor indexed="64"/>
      </patternFill>
    </fill>
    <fill>
      <patternFill patternType="solid">
        <fgColor rgb="FFCCCCFF"/>
        <bgColor indexed="64"/>
      </patternFill>
    </fill>
  </fills>
  <borders count="86">
    <border>
      <left/>
      <right/>
      <top/>
      <bottom/>
      <diagonal/>
    </border>
    <border>
      <left style="medium">
        <color indexed="64"/>
      </left>
      <right/>
      <top/>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top/>
      <bottom style="medium">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double">
        <color indexed="64"/>
      </left>
      <right/>
      <top/>
      <bottom style="thin">
        <color indexed="64"/>
      </bottom>
      <diagonal/>
    </border>
    <border>
      <left/>
      <right style="double">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dotted">
        <color indexed="64"/>
      </left>
      <right style="dotted">
        <color indexed="64"/>
      </right>
      <top style="dotted">
        <color indexed="64"/>
      </top>
      <bottom style="dotted">
        <color indexed="64"/>
      </bottom>
      <diagonal/>
    </border>
    <border>
      <left/>
      <right style="thin">
        <color indexed="64"/>
      </right>
      <top/>
      <bottom/>
      <diagonal/>
    </border>
    <border>
      <left/>
      <right style="dotted">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style="medium">
        <color indexed="64"/>
      </left>
      <right/>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6">
    <xf numFmtId="0" fontId="0" fillId="0" borderId="0"/>
    <xf numFmtId="9" fontId="3" fillId="0" borderId="0" applyFont="0" applyFill="0" applyBorder="0" applyAlignment="0" applyProtection="0">
      <alignment vertical="center"/>
    </xf>
    <xf numFmtId="0" fontId="23"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xf numFmtId="38" fontId="54"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6" fillId="0" borderId="0"/>
    <xf numFmtId="0" fontId="54" fillId="0" borderId="0">
      <alignment vertical="center"/>
    </xf>
    <xf numFmtId="0" fontId="3" fillId="0" borderId="0"/>
    <xf numFmtId="0" fontId="54" fillId="0" borderId="0">
      <alignment vertical="center"/>
    </xf>
    <xf numFmtId="0" fontId="14" fillId="0" borderId="0"/>
    <xf numFmtId="0" fontId="3" fillId="0" borderId="0"/>
    <xf numFmtId="0" fontId="6" fillId="0" borderId="0"/>
    <xf numFmtId="0" fontId="54" fillId="0" borderId="0">
      <alignment vertical="center"/>
    </xf>
    <xf numFmtId="0" fontId="3" fillId="0" borderId="0">
      <alignment vertical="center"/>
    </xf>
    <xf numFmtId="0" fontId="2" fillId="0" borderId="0"/>
    <xf numFmtId="0" fontId="14" fillId="0" borderId="0"/>
    <xf numFmtId="0" fontId="2" fillId="0" borderId="0"/>
    <xf numFmtId="0" fontId="3" fillId="0" borderId="0"/>
    <xf numFmtId="0" fontId="3" fillId="0" borderId="0"/>
    <xf numFmtId="0" fontId="2" fillId="0" borderId="0"/>
  </cellStyleXfs>
  <cellXfs count="996">
    <xf numFmtId="0" fontId="0" fillId="0" borderId="0" xfId="0"/>
    <xf numFmtId="0" fontId="2" fillId="0" borderId="0" xfId="0" quotePrefix="1" applyNumberFormat="1" applyFont="1" applyAlignment="1" applyProtection="1">
      <alignment horizontal="left"/>
    </xf>
    <xf numFmtId="0" fontId="2" fillId="0" borderId="0" xfId="0" applyFont="1"/>
    <xf numFmtId="0" fontId="2" fillId="0" borderId="0" xfId="0" applyFont="1" applyAlignment="1">
      <alignment horizontal="center"/>
    </xf>
    <xf numFmtId="0" fontId="0" fillId="0" borderId="0" xfId="0" applyFill="1"/>
    <xf numFmtId="0" fontId="4" fillId="2" borderId="0" xfId="0" applyFont="1" applyFill="1" applyAlignment="1">
      <alignment vertical="center"/>
    </xf>
    <xf numFmtId="0" fontId="0" fillId="2" borderId="0" xfId="0" applyFill="1" applyAlignment="1">
      <alignment vertical="center"/>
    </xf>
    <xf numFmtId="0" fontId="5" fillId="2" borderId="0" xfId="0" applyFont="1" applyFill="1" applyAlignment="1">
      <alignment horizontal="right" vertical="center"/>
    </xf>
    <xf numFmtId="0" fontId="6" fillId="0" borderId="0" xfId="0" applyFont="1"/>
    <xf numFmtId="0" fontId="6" fillId="0" borderId="0" xfId="0" applyFont="1" applyBorder="1"/>
    <xf numFmtId="0" fontId="6" fillId="0" borderId="0" xfId="0" applyFont="1" applyAlignment="1">
      <alignment vertical="center"/>
    </xf>
    <xf numFmtId="182" fontId="6" fillId="0" borderId="0" xfId="0" applyNumberFormat="1" applyFont="1"/>
    <xf numFmtId="0" fontId="6" fillId="0" borderId="0" xfId="0" applyFont="1" applyAlignment="1">
      <alignment horizontal="center"/>
    </xf>
    <xf numFmtId="0" fontId="5" fillId="2" borderId="0" xfId="0" applyFont="1" applyFill="1" applyAlignment="1"/>
    <xf numFmtId="0" fontId="0" fillId="0" borderId="0" xfId="0" applyFill="1" applyAlignment="1">
      <alignment vertical="center"/>
    </xf>
    <xf numFmtId="0" fontId="0" fillId="0" borderId="0" xfId="0" applyFill="1" applyBorder="1" applyAlignment="1">
      <alignment horizontal="center" vertical="center"/>
    </xf>
    <xf numFmtId="38" fontId="0" fillId="0" borderId="0" xfId="0" applyNumberFormat="1" applyFill="1" applyBorder="1" applyAlignment="1">
      <alignment horizontal="center" vertical="center" shrinkToFit="1"/>
    </xf>
    <xf numFmtId="0" fontId="6" fillId="2" borderId="0" xfId="0" applyFont="1" applyFill="1" applyAlignment="1">
      <alignment vertical="center"/>
    </xf>
    <xf numFmtId="0" fontId="6" fillId="2" borderId="0" xfId="0" applyFont="1" applyFill="1" applyAlignment="1">
      <alignment horizontal="left" vertical="center"/>
    </xf>
    <xf numFmtId="0" fontId="6" fillId="2" borderId="1" xfId="0" applyFont="1" applyFill="1" applyBorder="1" applyAlignment="1">
      <alignment vertical="center"/>
    </xf>
    <xf numFmtId="0" fontId="6" fillId="2" borderId="0" xfId="0" applyFont="1" applyFill="1" applyBorder="1" applyAlignment="1">
      <alignment vertical="center"/>
    </xf>
    <xf numFmtId="0" fontId="6" fillId="2" borderId="0" xfId="0" applyFont="1" applyFill="1" applyAlignment="1">
      <alignment horizontal="right" vertical="center"/>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38" fontId="6" fillId="3" borderId="6" xfId="0" applyNumberFormat="1" applyFont="1" applyFill="1" applyBorder="1" applyAlignment="1">
      <alignment vertical="center"/>
    </xf>
    <xf numFmtId="38" fontId="6" fillId="4" borderId="7" xfId="0" applyNumberFormat="1" applyFont="1" applyFill="1" applyBorder="1" applyAlignment="1">
      <alignment vertical="center" shrinkToFit="1"/>
    </xf>
    <xf numFmtId="0" fontId="6" fillId="2" borderId="0" xfId="0" applyFont="1" applyFill="1" applyBorder="1" applyAlignment="1">
      <alignment horizontal="right" vertical="center"/>
    </xf>
    <xf numFmtId="0" fontId="6" fillId="0" borderId="0" xfId="0" applyFont="1" applyFill="1" applyAlignment="1">
      <alignment vertical="center"/>
    </xf>
    <xf numFmtId="38" fontId="6" fillId="0" borderId="8" xfId="0" applyNumberFormat="1" applyFont="1" applyFill="1" applyBorder="1" applyAlignment="1">
      <alignment horizontal="center" vertical="center" shrinkToFit="1"/>
    </xf>
    <xf numFmtId="0" fontId="6" fillId="0" borderId="0" xfId="0" applyFont="1" applyFill="1" applyBorder="1" applyAlignment="1">
      <alignment horizontal="center" vertical="center"/>
    </xf>
    <xf numFmtId="0" fontId="5" fillId="0" borderId="0" xfId="0" applyFont="1"/>
    <xf numFmtId="0" fontId="53" fillId="0" borderId="0" xfId="0" applyFont="1"/>
    <xf numFmtId="0" fontId="6" fillId="0" borderId="0" xfId="0" applyFont="1" applyAlignment="1">
      <alignment horizontal="left" vertical="center"/>
    </xf>
    <xf numFmtId="0" fontId="6" fillId="11" borderId="1" xfId="0" applyFont="1" applyFill="1" applyBorder="1" applyAlignment="1">
      <alignment horizontal="center" vertical="center"/>
    </xf>
    <xf numFmtId="38" fontId="6" fillId="11" borderId="9" xfId="0" applyNumberFormat="1" applyFont="1" applyFill="1" applyBorder="1" applyAlignment="1">
      <alignment vertical="center"/>
    </xf>
    <xf numFmtId="0" fontId="5" fillId="0" borderId="0" xfId="0" applyFont="1" applyAlignment="1">
      <alignment horizontal="center" vertical="center"/>
    </xf>
    <xf numFmtId="0" fontId="5" fillId="0" borderId="0" xfId="0" applyFont="1" applyFill="1" applyAlignment="1">
      <alignment horizontal="center" vertical="center"/>
    </xf>
    <xf numFmtId="0" fontId="5" fillId="0" borderId="0" xfId="0" applyFont="1" applyAlignment="1">
      <alignment horizontal="center"/>
    </xf>
    <xf numFmtId="0" fontId="5" fillId="0" borderId="0" xfId="0" applyFont="1" applyFill="1"/>
    <xf numFmtId="0" fontId="9" fillId="0" borderId="0" xfId="0" applyFont="1" applyFill="1"/>
    <xf numFmtId="0" fontId="3" fillId="0" borderId="0" xfId="0" applyFont="1" applyAlignment="1">
      <alignment vertical="center"/>
    </xf>
    <xf numFmtId="0" fontId="3" fillId="2" borderId="0" xfId="0" applyFont="1" applyFill="1" applyBorder="1" applyAlignment="1">
      <alignment vertical="center"/>
    </xf>
    <xf numFmtId="0" fontId="3" fillId="2" borderId="0" xfId="0" applyFont="1" applyFill="1" applyAlignment="1">
      <alignment vertical="center"/>
    </xf>
    <xf numFmtId="0" fontId="10" fillId="2" borderId="0" xfId="0" applyFont="1" applyFill="1" applyBorder="1" applyAlignment="1">
      <alignment vertical="center"/>
    </xf>
    <xf numFmtId="0" fontId="11" fillId="2" borderId="10" xfId="0" applyFont="1" applyFill="1" applyBorder="1" applyAlignment="1">
      <alignment horizontal="centerContinuous" vertical="center"/>
    </xf>
    <xf numFmtId="0" fontId="6" fillId="2" borderId="11" xfId="0" applyFont="1" applyFill="1" applyBorder="1" applyAlignment="1">
      <alignment horizontal="center" vertical="center"/>
    </xf>
    <xf numFmtId="0" fontId="5" fillId="0" borderId="12" xfId="10" applyFont="1" applyBorder="1" applyAlignment="1">
      <alignment vertical="center"/>
    </xf>
    <xf numFmtId="0" fontId="5" fillId="0" borderId="0" xfId="10" applyFont="1">
      <alignment vertical="center"/>
    </xf>
    <xf numFmtId="0" fontId="5" fillId="0" borderId="0" xfId="10" applyFont="1" applyFill="1">
      <alignment vertical="center"/>
    </xf>
    <xf numFmtId="0" fontId="5" fillId="0" borderId="0" xfId="10" applyFont="1" applyFill="1" applyAlignment="1">
      <alignment horizontal="right" vertical="center"/>
    </xf>
    <xf numFmtId="0" fontId="0" fillId="0" borderId="0" xfId="10" applyFont="1">
      <alignment vertical="center"/>
    </xf>
    <xf numFmtId="38" fontId="5" fillId="0" borderId="0" xfId="3" applyFont="1" applyFill="1" applyBorder="1">
      <alignment vertical="center"/>
    </xf>
    <xf numFmtId="38" fontId="5" fillId="0" borderId="0" xfId="3" applyFont="1" applyFill="1">
      <alignment vertical="center"/>
    </xf>
    <xf numFmtId="0" fontId="0" fillId="0" borderId="0" xfId="10" applyFont="1" applyAlignment="1">
      <alignment vertical="center"/>
    </xf>
    <xf numFmtId="0" fontId="55" fillId="0" borderId="0" xfId="0" applyFont="1" applyFill="1" applyBorder="1" applyAlignment="1">
      <alignment horizontal="center" vertical="center" wrapText="1"/>
    </xf>
    <xf numFmtId="3" fontId="56" fillId="0" borderId="0" xfId="0" applyNumberFormat="1" applyFont="1"/>
    <xf numFmtId="0" fontId="56" fillId="0" borderId="0" xfId="0" applyFont="1" applyAlignment="1">
      <alignment horizontal="right"/>
    </xf>
    <xf numFmtId="0" fontId="0" fillId="0" borderId="0" xfId="0" applyBorder="1"/>
    <xf numFmtId="182" fontId="9" fillId="0" borderId="0" xfId="0" applyNumberFormat="1" applyFont="1"/>
    <xf numFmtId="0" fontId="0" fillId="0" borderId="0" xfId="0" applyAlignment="1">
      <alignment vertical="center"/>
    </xf>
    <xf numFmtId="0" fontId="10" fillId="0" borderId="0" xfId="0" applyFont="1" applyAlignment="1">
      <alignment vertical="center"/>
    </xf>
    <xf numFmtId="0" fontId="5" fillId="0" borderId="0" xfId="0" applyFont="1" applyAlignment="1">
      <alignment horizontal="right" shrinkToFit="1"/>
    </xf>
    <xf numFmtId="0" fontId="0" fillId="0" borderId="15" xfId="0"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0" borderId="4" xfId="0" applyBorder="1" applyAlignment="1">
      <alignment horizontal="center" vertical="center"/>
    </xf>
    <xf numFmtId="0" fontId="0" fillId="2" borderId="18" xfId="0" applyFill="1" applyBorder="1" applyAlignment="1">
      <alignment horizontal="center" vertical="center"/>
    </xf>
    <xf numFmtId="0" fontId="0" fillId="2" borderId="8" xfId="0" applyFill="1" applyBorder="1" applyAlignment="1">
      <alignment horizontal="center" vertical="center"/>
    </xf>
    <xf numFmtId="0" fontId="0" fillId="2" borderId="19" xfId="0" applyFill="1" applyBorder="1" applyAlignment="1">
      <alignment horizontal="center" vertical="center"/>
    </xf>
    <xf numFmtId="0" fontId="0" fillId="2" borderId="12"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0" borderId="15" xfId="0" applyBorder="1" applyAlignment="1">
      <alignment horizontal="center" vertical="center" shrinkToFit="1"/>
    </xf>
    <xf numFmtId="0" fontId="0" fillId="0" borderId="23" xfId="0" applyBorder="1" applyAlignment="1">
      <alignment horizontal="center" vertical="center" shrinkToFit="1"/>
    </xf>
    <xf numFmtId="0" fontId="0" fillId="2" borderId="24" xfId="0" applyFill="1" applyBorder="1" applyAlignment="1">
      <alignment vertical="center"/>
    </xf>
    <xf numFmtId="0" fontId="0" fillId="2" borderId="15" xfId="0" applyFill="1" applyBorder="1" applyAlignment="1">
      <alignment vertical="center"/>
    </xf>
    <xf numFmtId="0" fontId="0" fillId="2" borderId="25" xfId="0" applyFill="1" applyBorder="1" applyAlignment="1">
      <alignment vertical="center"/>
    </xf>
    <xf numFmtId="0" fontId="0" fillId="2" borderId="14" xfId="0" applyFill="1" applyBorder="1" applyAlignment="1">
      <alignment vertical="center"/>
    </xf>
    <xf numFmtId="0" fontId="0" fillId="2" borderId="1" xfId="0" applyFill="1" applyBorder="1" applyAlignment="1">
      <alignment vertical="center"/>
    </xf>
    <xf numFmtId="0" fontId="0" fillId="2" borderId="26" xfId="0" applyFill="1" applyBorder="1" applyAlignment="1">
      <alignment vertical="center"/>
    </xf>
    <xf numFmtId="0" fontId="0" fillId="2" borderId="21" xfId="0" applyFill="1" applyBorder="1" applyAlignment="1">
      <alignment vertical="center"/>
    </xf>
    <xf numFmtId="0" fontId="0" fillId="2" borderId="27" xfId="0" applyFill="1" applyBorder="1" applyAlignment="1">
      <alignment vertical="center"/>
    </xf>
    <xf numFmtId="0" fontId="0" fillId="2" borderId="15" xfId="0" applyFill="1" applyBorder="1" applyAlignment="1">
      <alignment vertical="center" shrinkToFit="1"/>
    </xf>
    <xf numFmtId="0" fontId="0" fillId="2" borderId="9" xfId="0" applyFill="1" applyBorder="1" applyAlignment="1">
      <alignment vertical="center"/>
    </xf>
    <xf numFmtId="0" fontId="0" fillId="2" borderId="28" xfId="0" applyFill="1" applyBorder="1" applyAlignment="1">
      <alignment vertical="center"/>
    </xf>
    <xf numFmtId="0" fontId="0" fillId="2" borderId="7" xfId="0" applyFill="1" applyBorder="1" applyAlignment="1">
      <alignment vertical="center" shrinkToFit="1"/>
    </xf>
    <xf numFmtId="0" fontId="11" fillId="0" borderId="2" xfId="0" applyFont="1" applyFill="1" applyBorder="1" applyAlignment="1"/>
    <xf numFmtId="0" fontId="0" fillId="0" borderId="2" xfId="0" applyFill="1" applyBorder="1" applyAlignment="1"/>
    <xf numFmtId="38" fontId="0" fillId="0" borderId="2" xfId="0" applyNumberFormat="1" applyFill="1" applyBorder="1" applyAlignment="1">
      <alignment vertical="center"/>
    </xf>
    <xf numFmtId="38" fontId="0" fillId="0" borderId="15" xfId="0" applyNumberFormat="1" applyFill="1" applyBorder="1" applyAlignment="1">
      <alignment vertical="center"/>
    </xf>
    <xf numFmtId="0" fontId="0" fillId="0" borderId="0" xfId="0" applyAlignment="1">
      <alignment vertical="top"/>
    </xf>
    <xf numFmtId="38" fontId="0" fillId="0" borderId="29" xfId="0" applyNumberFormat="1" applyFill="1" applyBorder="1" applyAlignment="1">
      <alignment vertical="center"/>
    </xf>
    <xf numFmtId="0" fontId="0" fillId="2" borderId="30" xfId="0" applyFill="1" applyBorder="1" applyAlignment="1">
      <alignment vertical="center"/>
    </xf>
    <xf numFmtId="0" fontId="0" fillId="0" borderId="0" xfId="0" applyAlignment="1">
      <alignment vertical="top" wrapText="1"/>
    </xf>
    <xf numFmtId="0" fontId="0" fillId="2" borderId="31" xfId="0" applyFill="1" applyBorder="1" applyAlignment="1">
      <alignment vertical="center"/>
    </xf>
    <xf numFmtId="0" fontId="0" fillId="2" borderId="6" xfId="0" applyFill="1" applyBorder="1" applyAlignment="1">
      <alignment vertical="center"/>
    </xf>
    <xf numFmtId="38" fontId="0" fillId="0" borderId="32" xfId="0" applyNumberFormat="1" applyFill="1" applyBorder="1" applyAlignment="1">
      <alignment vertical="center"/>
    </xf>
    <xf numFmtId="38" fontId="0" fillId="0" borderId="33" xfId="0" applyNumberFormat="1" applyFill="1" applyBorder="1" applyAlignment="1">
      <alignment vertical="center"/>
    </xf>
    <xf numFmtId="0" fontId="0" fillId="2" borderId="34" xfId="0" applyFill="1" applyBorder="1" applyAlignment="1">
      <alignment vertical="center"/>
    </xf>
    <xf numFmtId="38" fontId="0" fillId="0" borderId="24" xfId="0" applyNumberFormat="1" applyFill="1" applyBorder="1" applyAlignment="1">
      <alignment vertical="center"/>
    </xf>
    <xf numFmtId="0" fontId="0" fillId="0" borderId="35" xfId="0" applyBorder="1" applyAlignment="1">
      <alignment horizontal="center" vertical="center"/>
    </xf>
    <xf numFmtId="0" fontId="0" fillId="2" borderId="36" xfId="0" applyFill="1" applyBorder="1" applyAlignment="1">
      <alignment horizontal="center" vertical="center"/>
    </xf>
    <xf numFmtId="0" fontId="0" fillId="2" borderId="37" xfId="0" applyFill="1" applyBorder="1" applyAlignment="1">
      <alignment horizontal="center" vertical="center"/>
    </xf>
    <xf numFmtId="0" fontId="0" fillId="2" borderId="38" xfId="0" applyFill="1" applyBorder="1" applyAlignment="1">
      <alignment vertical="center"/>
    </xf>
    <xf numFmtId="38" fontId="0" fillId="0" borderId="0" xfId="0" applyNumberFormat="1" applyAlignment="1">
      <alignment vertical="center"/>
    </xf>
    <xf numFmtId="38" fontId="0" fillId="12" borderId="15" xfId="0" applyNumberFormat="1" applyFill="1" applyBorder="1" applyAlignment="1">
      <alignment vertical="center"/>
    </xf>
    <xf numFmtId="0" fontId="5" fillId="0" borderId="0" xfId="0" applyFont="1" applyAlignment="1">
      <alignment vertical="center"/>
    </xf>
    <xf numFmtId="0" fontId="5" fillId="0" borderId="39" xfId="0" applyFont="1" applyBorder="1" applyAlignment="1">
      <alignment horizontal="right" vertical="center"/>
    </xf>
    <xf numFmtId="0" fontId="5" fillId="0" borderId="15" xfId="0" applyFont="1" applyBorder="1" applyAlignment="1">
      <alignment horizontal="center" vertical="center"/>
    </xf>
    <xf numFmtId="0" fontId="5" fillId="0" borderId="15" xfId="0" applyFont="1" applyFill="1" applyBorder="1" applyAlignment="1">
      <alignment vertical="center"/>
    </xf>
    <xf numFmtId="0" fontId="5" fillId="0" borderId="15" xfId="0" applyFont="1" applyBorder="1" applyAlignment="1">
      <alignment vertical="center" wrapText="1" shrinkToFit="1"/>
    </xf>
    <xf numFmtId="0" fontId="5" fillId="0" borderId="15" xfId="0" applyFont="1" applyBorder="1" applyAlignment="1">
      <alignment vertical="center"/>
    </xf>
    <xf numFmtId="0" fontId="5" fillId="0" borderId="0" xfId="0" applyFont="1" applyBorder="1"/>
    <xf numFmtId="0" fontId="5" fillId="0" borderId="0" xfId="0" applyFont="1" applyBorder="1" applyAlignment="1">
      <alignment vertical="center"/>
    </xf>
    <xf numFmtId="0" fontId="57" fillId="0" borderId="0" xfId="0" applyFont="1" applyBorder="1" applyAlignment="1">
      <alignment vertical="center"/>
    </xf>
    <xf numFmtId="0" fontId="3" fillId="0" borderId="0" xfId="0" applyFont="1" applyFill="1" applyBorder="1" applyAlignment="1">
      <alignment vertical="center"/>
    </xf>
    <xf numFmtId="0" fontId="0" fillId="2" borderId="29" xfId="0" applyFill="1" applyBorder="1" applyAlignment="1">
      <alignment horizontal="center" vertical="center"/>
    </xf>
    <xf numFmtId="0" fontId="0" fillId="2" borderId="40" xfId="0" applyFill="1" applyBorder="1" applyAlignment="1">
      <alignment horizontal="center" vertical="center"/>
    </xf>
    <xf numFmtId="0" fontId="0" fillId="2" borderId="41" xfId="0" applyFill="1" applyBorder="1" applyAlignment="1">
      <alignment horizontal="center" vertical="center"/>
    </xf>
    <xf numFmtId="0" fontId="0" fillId="2" borderId="42" xfId="0" applyFill="1" applyBorder="1" applyAlignment="1">
      <alignment horizontal="center" vertical="center"/>
    </xf>
    <xf numFmtId="0" fontId="0" fillId="0" borderId="29" xfId="0" applyBorder="1" applyAlignment="1">
      <alignment horizontal="center" vertical="center"/>
    </xf>
    <xf numFmtId="0" fontId="0" fillId="2" borderId="0" xfId="10" applyFont="1" applyFill="1" applyAlignment="1">
      <alignment vertical="center"/>
    </xf>
    <xf numFmtId="0" fontId="19" fillId="13" borderId="10" xfId="10" applyFont="1" applyFill="1" applyBorder="1" applyAlignment="1">
      <alignment vertical="center"/>
    </xf>
    <xf numFmtId="0" fontId="3" fillId="13" borderId="19" xfId="10" applyFont="1" applyFill="1" applyBorder="1" applyAlignment="1">
      <alignment vertical="center"/>
    </xf>
    <xf numFmtId="0" fontId="19" fillId="13" borderId="1" xfId="10" applyFont="1" applyFill="1" applyBorder="1" applyAlignment="1">
      <alignment vertical="center"/>
    </xf>
    <xf numFmtId="0" fontId="3" fillId="13" borderId="43" xfId="10" applyFont="1" applyFill="1" applyBorder="1" applyAlignment="1">
      <alignment vertical="center"/>
    </xf>
    <xf numFmtId="0" fontId="3" fillId="13" borderId="1" xfId="10" applyFont="1" applyFill="1" applyBorder="1" applyAlignment="1">
      <alignment vertical="center"/>
    </xf>
    <xf numFmtId="0" fontId="20" fillId="13" borderId="1" xfId="10" applyFont="1" applyFill="1" applyBorder="1" applyAlignment="1">
      <alignment vertical="top"/>
    </xf>
    <xf numFmtId="0" fontId="20" fillId="13" borderId="43" xfId="10" applyFont="1" applyFill="1" applyBorder="1" applyAlignment="1">
      <alignment vertical="top"/>
    </xf>
    <xf numFmtId="0" fontId="20" fillId="13" borderId="43" xfId="10" applyFont="1" applyFill="1" applyBorder="1" applyAlignment="1">
      <alignment vertical="top" wrapText="1"/>
    </xf>
    <xf numFmtId="0" fontId="20" fillId="13" borderId="9" xfId="10" applyFont="1" applyFill="1" applyBorder="1" applyAlignment="1">
      <alignment vertical="center"/>
    </xf>
    <xf numFmtId="0" fontId="20" fillId="13" borderId="44" xfId="10" applyFont="1" applyFill="1" applyBorder="1" applyAlignment="1">
      <alignment vertical="center"/>
    </xf>
    <xf numFmtId="176" fontId="5" fillId="0" borderId="0" xfId="0" applyNumberFormat="1" applyFont="1" applyAlignment="1" applyProtection="1">
      <alignment horizontal="center" vertical="center"/>
    </xf>
    <xf numFmtId="0" fontId="5" fillId="0" borderId="45" xfId="0" applyFont="1" applyBorder="1" applyAlignment="1">
      <alignment horizontal="center" vertical="center"/>
    </xf>
    <xf numFmtId="0" fontId="5" fillId="0" borderId="45" xfId="0" applyFont="1" applyBorder="1" applyAlignment="1">
      <alignment horizontal="center" vertical="center" wrapText="1"/>
    </xf>
    <xf numFmtId="0" fontId="5" fillId="0" borderId="0" xfId="0" applyNumberFormat="1" applyFont="1" applyAlignment="1" applyProtection="1">
      <alignment horizontal="center"/>
    </xf>
    <xf numFmtId="176" fontId="5" fillId="0" borderId="0" xfId="0" applyNumberFormat="1" applyFont="1" applyProtection="1"/>
    <xf numFmtId="38" fontId="5" fillId="0" borderId="0" xfId="3" applyFont="1" applyBorder="1" applyAlignment="1">
      <alignment vertical="center" wrapText="1"/>
    </xf>
    <xf numFmtId="38" fontId="5" fillId="0" borderId="26" xfId="3" applyFont="1" applyBorder="1" applyAlignment="1">
      <alignment vertical="center" wrapText="1"/>
    </xf>
    <xf numFmtId="0" fontId="5" fillId="14" borderId="15" xfId="0" applyFont="1" applyFill="1" applyBorder="1" applyAlignment="1">
      <alignment horizontal="center" vertical="center" wrapText="1"/>
    </xf>
    <xf numFmtId="179" fontId="5" fillId="0" borderId="0" xfId="3" applyNumberFormat="1" applyFont="1" applyBorder="1" applyAlignment="1">
      <alignment vertical="center"/>
    </xf>
    <xf numFmtId="0" fontId="5" fillId="0" borderId="46" xfId="10" applyFont="1" applyBorder="1" applyAlignment="1">
      <alignment vertical="center" wrapText="1"/>
    </xf>
    <xf numFmtId="49" fontId="6" fillId="0" borderId="0" xfId="0" applyNumberFormat="1" applyFont="1" applyAlignment="1">
      <alignment vertical="center"/>
    </xf>
    <xf numFmtId="0" fontId="5" fillId="0" borderId="20" xfId="10" applyFont="1" applyBorder="1" applyAlignment="1">
      <alignment vertical="center" wrapText="1"/>
    </xf>
    <xf numFmtId="0" fontId="5" fillId="0" borderId="29" xfId="0" applyNumberFormat="1" applyFont="1" applyBorder="1" applyAlignment="1" applyProtection="1">
      <alignment horizontal="center"/>
    </xf>
    <xf numFmtId="176" fontId="5" fillId="0" borderId="41" xfId="0" applyNumberFormat="1" applyFont="1" applyBorder="1" applyAlignment="1" applyProtection="1">
      <alignment horizontal="center"/>
    </xf>
    <xf numFmtId="3" fontId="5" fillId="0" borderId="0" xfId="3" applyNumberFormat="1" applyFont="1" applyBorder="1" applyAlignment="1">
      <alignment vertical="center"/>
    </xf>
    <xf numFmtId="0" fontId="16" fillId="0" borderId="0" xfId="0" applyNumberFormat="1" applyFont="1" applyAlignment="1" applyProtection="1">
      <alignment horizontal="left" vertical="top"/>
    </xf>
    <xf numFmtId="0" fontId="5" fillId="0" borderId="0" xfId="0" applyNumberFormat="1" applyFont="1" applyBorder="1" applyAlignment="1" applyProtection="1">
      <alignment horizontal="center"/>
    </xf>
    <xf numFmtId="0" fontId="5" fillId="0" borderId="0" xfId="0" applyNumberFormat="1" applyFont="1" applyBorder="1" applyAlignment="1" applyProtection="1">
      <alignment horizontal="center" vertical="center" wrapText="1"/>
    </xf>
    <xf numFmtId="0" fontId="5" fillId="0" borderId="0" xfId="10" applyFont="1" applyBorder="1">
      <alignment vertical="center"/>
    </xf>
    <xf numFmtId="0" fontId="5" fillId="15" borderId="15" xfId="0" applyFont="1" applyFill="1" applyBorder="1" applyAlignment="1">
      <alignment vertical="center" wrapText="1" shrinkToFit="1"/>
    </xf>
    <xf numFmtId="187" fontId="0" fillId="0" borderId="0" xfId="0" applyNumberFormat="1"/>
    <xf numFmtId="0" fontId="5" fillId="0" borderId="15" xfId="0" applyFont="1" applyFill="1" applyBorder="1" applyAlignment="1">
      <alignment vertical="center" wrapText="1" shrinkToFit="1"/>
    </xf>
    <xf numFmtId="0" fontId="6" fillId="0" borderId="0" xfId="0" applyNumberFormat="1" applyFont="1" applyAlignment="1" applyProtection="1">
      <alignment horizontal="center"/>
    </xf>
    <xf numFmtId="176" fontId="6" fillId="0" borderId="0" xfId="0" applyNumberFormat="1" applyFont="1" applyProtection="1"/>
    <xf numFmtId="176" fontId="6" fillId="0" borderId="0" xfId="0" applyNumberFormat="1" applyFont="1" applyBorder="1" applyProtection="1"/>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186" fontId="0" fillId="0" borderId="0" xfId="0" applyNumberFormat="1"/>
    <xf numFmtId="0" fontId="22" fillId="0" borderId="0" xfId="20" applyFont="1"/>
    <xf numFmtId="0" fontId="2" fillId="0" borderId="0" xfId="20"/>
    <xf numFmtId="188" fontId="14" fillId="0" borderId="0" xfId="20" applyNumberFormat="1" applyFont="1" applyAlignment="1">
      <alignment horizontal="right"/>
    </xf>
    <xf numFmtId="188" fontId="2" fillId="0" borderId="0" xfId="20" applyNumberFormat="1" applyAlignment="1">
      <alignment horizontal="right"/>
    </xf>
    <xf numFmtId="0" fontId="2" fillId="0" borderId="0" xfId="20" applyBorder="1"/>
    <xf numFmtId="0" fontId="2" fillId="0" borderId="0" xfId="20" applyFill="1"/>
    <xf numFmtId="188" fontId="25" fillId="0" borderId="0" xfId="20" applyNumberFormat="1" applyFont="1" applyFill="1" applyAlignment="1">
      <alignment horizontal="left" vertical="center"/>
    </xf>
    <xf numFmtId="188" fontId="27" fillId="0" borderId="0" xfId="20" applyNumberFormat="1" applyFont="1" applyFill="1" applyAlignment="1">
      <alignment horizontal="right" vertical="center"/>
    </xf>
    <xf numFmtId="0" fontId="27" fillId="0" borderId="0" xfId="20" applyFont="1" applyFill="1" applyAlignment="1">
      <alignment vertical="center"/>
    </xf>
    <xf numFmtId="188" fontId="2" fillId="0" borderId="0" xfId="20" applyNumberFormat="1" applyFill="1" applyAlignment="1">
      <alignment horizontal="right"/>
    </xf>
    <xf numFmtId="0" fontId="2" fillId="0" borderId="0" xfId="20" applyFill="1" applyBorder="1"/>
    <xf numFmtId="0" fontId="28" fillId="0" borderId="0" xfId="20" applyFont="1" applyAlignment="1">
      <alignment vertical="center"/>
    </xf>
    <xf numFmtId="0" fontId="29" fillId="0" borderId="0" xfId="20" applyFont="1" applyFill="1" applyAlignment="1">
      <alignment horizontal="right" vertical="center"/>
    </xf>
    <xf numFmtId="0" fontId="28" fillId="0" borderId="0" xfId="20" applyFont="1" applyFill="1" applyBorder="1" applyAlignment="1">
      <alignment vertical="center"/>
    </xf>
    <xf numFmtId="188" fontId="30" fillId="0" borderId="0" xfId="20" applyNumberFormat="1" applyFont="1" applyFill="1" applyAlignment="1">
      <alignment horizontal="right" vertical="center"/>
    </xf>
    <xf numFmtId="0" fontId="30" fillId="0" borderId="0" xfId="20" applyFont="1" applyFill="1" applyAlignment="1">
      <alignment vertical="center"/>
    </xf>
    <xf numFmtId="0" fontId="30" fillId="0" borderId="0" xfId="20" applyFont="1" applyAlignment="1">
      <alignment vertical="center"/>
    </xf>
    <xf numFmtId="188" fontId="7" fillId="0" borderId="0" xfId="20" applyNumberFormat="1" applyFont="1" applyFill="1" applyAlignment="1">
      <alignment horizontal="right"/>
    </xf>
    <xf numFmtId="0" fontId="30" fillId="0" borderId="0" xfId="20" applyFont="1" applyFill="1" applyBorder="1" applyAlignment="1">
      <alignment vertical="center"/>
    </xf>
    <xf numFmtId="188" fontId="7" fillId="0" borderId="12" xfId="20" applyNumberFormat="1" applyFont="1" applyBorder="1" applyAlignment="1">
      <alignment horizontal="right"/>
    </xf>
    <xf numFmtId="188" fontId="7" fillId="0" borderId="0" xfId="20" applyNumberFormat="1" applyFont="1" applyAlignment="1">
      <alignment horizontal="right"/>
    </xf>
    <xf numFmtId="0" fontId="31" fillId="0" borderId="0" xfId="20" applyFont="1" applyFill="1" applyAlignment="1">
      <alignment horizontal="left" vertical="center"/>
    </xf>
    <xf numFmtId="0" fontId="32" fillId="0" borderId="0" xfId="20" applyFont="1" applyFill="1" applyAlignment="1">
      <alignment horizontal="left" vertical="center"/>
    </xf>
    <xf numFmtId="188" fontId="31" fillId="0" borderId="0" xfId="20" applyNumberFormat="1" applyFont="1" applyFill="1" applyAlignment="1">
      <alignment horizontal="right" vertical="center"/>
    </xf>
    <xf numFmtId="188" fontId="7" fillId="0" borderId="0" xfId="20" applyNumberFormat="1" applyFont="1" applyFill="1" applyAlignment="1">
      <alignment horizontal="right" vertical="center"/>
    </xf>
    <xf numFmtId="188" fontId="31" fillId="0" borderId="0" xfId="20" applyNumberFormat="1" applyFont="1" applyFill="1" applyAlignment="1">
      <alignment horizontal="center" vertical="center"/>
    </xf>
    <xf numFmtId="0" fontId="31" fillId="0" borderId="0" xfId="20" applyFont="1" applyAlignment="1">
      <alignment horizontal="left" vertical="center"/>
    </xf>
    <xf numFmtId="0" fontId="31" fillId="0" borderId="0" xfId="20" applyFont="1" applyFill="1" applyBorder="1" applyAlignment="1">
      <alignment horizontal="left" vertical="center"/>
    </xf>
    <xf numFmtId="188" fontId="34" fillId="0" borderId="0" xfId="20" applyNumberFormat="1" applyFont="1" applyFill="1" applyAlignment="1">
      <alignment horizontal="center" vertical="center"/>
    </xf>
    <xf numFmtId="0" fontId="16" fillId="0" borderId="0" xfId="20" applyFont="1" applyFill="1" applyAlignment="1">
      <alignment horizontal="right" vertical="center"/>
    </xf>
    <xf numFmtId="0" fontId="2" fillId="0" borderId="0" xfId="20" applyFont="1" applyFill="1" applyBorder="1" applyAlignment="1">
      <alignment horizontal="center" vertical="center"/>
    </xf>
    <xf numFmtId="0" fontId="2" fillId="0" borderId="0" xfId="20" applyAlignment="1">
      <alignment vertical="center"/>
    </xf>
    <xf numFmtId="0" fontId="6" fillId="0" borderId="14" xfId="20" applyFont="1" applyFill="1" applyBorder="1" applyAlignment="1">
      <alignment horizontal="right"/>
    </xf>
    <xf numFmtId="49" fontId="35" fillId="0" borderId="0" xfId="20" applyNumberFormat="1" applyFont="1" applyFill="1" applyBorder="1" applyAlignment="1"/>
    <xf numFmtId="49" fontId="36" fillId="0" borderId="0" xfId="20" applyNumberFormat="1" applyFont="1" applyFill="1" applyBorder="1" applyAlignment="1"/>
    <xf numFmtId="0" fontId="7" fillId="0" borderId="0" xfId="20" applyFont="1" applyBorder="1" applyAlignment="1"/>
    <xf numFmtId="0" fontId="6" fillId="0" borderId="14" xfId="20" applyFont="1" applyFill="1" applyBorder="1" applyAlignment="1">
      <alignment horizontal="right" vertical="center"/>
    </xf>
    <xf numFmtId="49" fontId="35" fillId="0" borderId="0" xfId="20" applyNumberFormat="1" applyFont="1" applyFill="1" applyBorder="1" applyAlignment="1">
      <alignment vertical="center"/>
    </xf>
    <xf numFmtId="49" fontId="36" fillId="0" borderId="0" xfId="20" applyNumberFormat="1" applyFont="1" applyFill="1" applyBorder="1" applyAlignment="1">
      <alignment vertical="center"/>
    </xf>
    <xf numFmtId="0" fontId="7" fillId="0" borderId="0" xfId="20" applyFont="1" applyBorder="1" applyAlignment="1">
      <alignment vertical="center"/>
    </xf>
    <xf numFmtId="49" fontId="6" fillId="0" borderId="0" xfId="20" applyNumberFormat="1" applyFont="1" applyFill="1" applyBorder="1" applyAlignment="1"/>
    <xf numFmtId="49" fontId="35" fillId="0" borderId="0" xfId="25" applyNumberFormat="1" applyFont="1" applyFill="1" applyBorder="1" applyAlignment="1">
      <alignment vertical="center"/>
    </xf>
    <xf numFmtId="0" fontId="34" fillId="0" borderId="0" xfId="20" applyFont="1" applyFill="1" applyBorder="1" applyAlignment="1">
      <alignment vertical="center"/>
    </xf>
    <xf numFmtId="0" fontId="2" fillId="0" borderId="0" xfId="20" applyFont="1" applyFill="1" applyBorder="1" applyAlignment="1">
      <alignment vertical="center"/>
    </xf>
    <xf numFmtId="0" fontId="31" fillId="0" borderId="0" xfId="20" applyFont="1" applyFill="1" applyBorder="1" applyAlignment="1">
      <alignment horizontal="center" vertical="center"/>
    </xf>
    <xf numFmtId="0" fontId="34" fillId="0" borderId="0" xfId="20" applyFont="1" applyFill="1" applyBorder="1" applyAlignment="1">
      <alignment horizontal="center" vertical="center"/>
    </xf>
    <xf numFmtId="0" fontId="37" fillId="0" borderId="0" xfId="20" applyFont="1" applyFill="1" applyBorder="1" applyAlignment="1">
      <alignment vertical="center"/>
    </xf>
    <xf numFmtId="0" fontId="7" fillId="0" borderId="0" xfId="20" applyFont="1" applyFill="1" applyBorder="1" applyAlignment="1">
      <alignment vertical="center"/>
    </xf>
    <xf numFmtId="0" fontId="2" fillId="0" borderId="0" xfId="20" applyFill="1" applyBorder="1" applyAlignment="1">
      <alignment vertical="center"/>
    </xf>
    <xf numFmtId="49" fontId="35" fillId="0" borderId="0" xfId="23" applyNumberFormat="1" applyFont="1" applyFill="1" applyBorder="1" applyAlignment="1"/>
    <xf numFmtId="0" fontId="2" fillId="0" borderId="0" xfId="20" applyFill="1" applyBorder="1" applyAlignment="1"/>
    <xf numFmtId="0" fontId="6" fillId="0" borderId="0" xfId="20" applyFont="1" applyFill="1" applyBorder="1" applyAlignment="1">
      <alignment vertical="center"/>
    </xf>
    <xf numFmtId="49" fontId="6" fillId="0" borderId="0" xfId="20" applyNumberFormat="1" applyFont="1" applyFill="1" applyBorder="1" applyAlignment="1">
      <alignment vertical="center"/>
    </xf>
    <xf numFmtId="0" fontId="6" fillId="0" borderId="0" xfId="20" applyFont="1" applyFill="1" applyBorder="1" applyAlignment="1"/>
    <xf numFmtId="0" fontId="3" fillId="0" borderId="0" xfId="20" applyFont="1" applyBorder="1" applyAlignment="1">
      <alignment vertical="center"/>
    </xf>
    <xf numFmtId="0" fontId="3" fillId="0" borderId="0" xfId="20" applyFont="1" applyFill="1" applyBorder="1" applyAlignment="1">
      <alignment horizontal="right" vertical="center"/>
    </xf>
    <xf numFmtId="188" fontId="3" fillId="0" borderId="0" xfId="20" applyNumberFormat="1" applyFont="1" applyFill="1" applyBorder="1" applyAlignment="1">
      <alignment horizontal="right" vertical="center"/>
    </xf>
    <xf numFmtId="49" fontId="38" fillId="0" borderId="0" xfId="20" applyNumberFormat="1" applyFont="1" applyFill="1" applyBorder="1" applyAlignment="1">
      <alignment vertical="center"/>
    </xf>
    <xf numFmtId="0" fontId="3" fillId="0" borderId="0" xfId="20" applyFont="1" applyFill="1" applyBorder="1" applyAlignment="1">
      <alignment vertical="center"/>
    </xf>
    <xf numFmtId="0" fontId="3" fillId="0" borderId="0" xfId="20" applyFont="1" applyFill="1" applyAlignment="1">
      <alignment vertical="center"/>
    </xf>
    <xf numFmtId="0" fontId="6" fillId="0" borderId="0" xfId="20" applyFont="1" applyFill="1" applyAlignment="1">
      <alignment vertical="center"/>
    </xf>
    <xf numFmtId="0" fontId="6" fillId="0" borderId="0" xfId="20" applyFont="1" applyBorder="1" applyAlignment="1">
      <alignment vertical="center"/>
    </xf>
    <xf numFmtId="0" fontId="6" fillId="0" borderId="0" xfId="20" applyFont="1" applyFill="1" applyBorder="1" applyAlignment="1">
      <alignment horizontal="right" vertical="center"/>
    </xf>
    <xf numFmtId="49" fontId="6" fillId="0" borderId="0" xfId="20" applyNumberFormat="1" applyFont="1" applyAlignment="1">
      <alignment vertical="center"/>
    </xf>
    <xf numFmtId="49" fontId="6" fillId="0" borderId="0" xfId="20" applyNumberFormat="1" applyFont="1" applyBorder="1" applyAlignment="1">
      <alignment vertical="center"/>
    </xf>
    <xf numFmtId="188" fontId="6" fillId="0" borderId="0" xfId="20" applyNumberFormat="1" applyFont="1" applyFill="1" applyBorder="1" applyAlignment="1">
      <alignment horizontal="right" vertical="center"/>
    </xf>
    <xf numFmtId="188" fontId="6" fillId="0" borderId="0" xfId="20" applyNumberFormat="1" applyFont="1" applyFill="1" applyBorder="1" applyAlignment="1">
      <alignment vertical="center"/>
    </xf>
    <xf numFmtId="176" fontId="6" fillId="0" borderId="0" xfId="20" applyNumberFormat="1" applyFont="1" applyAlignment="1">
      <alignment vertical="center"/>
    </xf>
    <xf numFmtId="0" fontId="6" fillId="0" borderId="0" xfId="20" applyFont="1" applyFill="1" applyAlignment="1">
      <alignment horizontal="right" vertical="center"/>
    </xf>
    <xf numFmtId="191" fontId="6" fillId="0" borderId="0" xfId="20" applyNumberFormat="1" applyFont="1" applyFill="1" applyBorder="1" applyAlignment="1">
      <alignment vertical="center"/>
    </xf>
    <xf numFmtId="0" fontId="6" fillId="0" borderId="0" xfId="20" applyFont="1" applyFill="1" applyBorder="1" applyAlignment="1">
      <alignment horizontal="distributed" vertical="center"/>
    </xf>
    <xf numFmtId="188" fontId="6" fillId="0" borderId="0" xfId="20" applyNumberFormat="1" applyFont="1" applyFill="1" applyBorder="1" applyAlignment="1">
      <alignment horizontal="left" vertical="center"/>
    </xf>
    <xf numFmtId="188" fontId="2" fillId="0" borderId="0" xfId="20" applyNumberFormat="1" applyAlignment="1">
      <alignment horizontal="right" vertical="center"/>
    </xf>
    <xf numFmtId="0" fontId="2" fillId="0" borderId="0" xfId="20" applyBorder="1" applyAlignment="1">
      <alignment vertical="center"/>
    </xf>
    <xf numFmtId="0" fontId="58" fillId="0" borderId="47" xfId="0" applyFont="1" applyBorder="1" applyAlignment="1">
      <alignment horizontal="left" vertical="center" wrapText="1"/>
    </xf>
    <xf numFmtId="0" fontId="6" fillId="0" borderId="0" xfId="19" applyFont="1" applyAlignment="1">
      <alignment vertical="center"/>
    </xf>
    <xf numFmtId="0" fontId="16" fillId="0" borderId="0" xfId="19" applyFont="1" applyAlignment="1">
      <alignment vertical="center"/>
    </xf>
    <xf numFmtId="0" fontId="39" fillId="0" borderId="0" xfId="19" applyFont="1" applyAlignment="1">
      <alignment vertical="top"/>
    </xf>
    <xf numFmtId="0" fontId="40" fillId="0" borderId="8" xfId="19" applyFont="1" applyBorder="1" applyAlignment="1">
      <alignment vertical="center"/>
    </xf>
    <xf numFmtId="0" fontId="41" fillId="0" borderId="0" xfId="19" applyFont="1" applyAlignment="1"/>
    <xf numFmtId="0" fontId="42" fillId="0" borderId="0" xfId="19" applyFont="1" applyAlignment="1">
      <alignment horizontal="center" vertical="center"/>
    </xf>
    <xf numFmtId="0" fontId="6" fillId="0" borderId="0" xfId="19" applyFont="1" applyFill="1" applyBorder="1" applyAlignment="1">
      <alignment horizontal="center" vertical="center" wrapText="1"/>
    </xf>
    <xf numFmtId="0" fontId="6" fillId="16" borderId="8" xfId="19" applyFont="1" applyFill="1" applyBorder="1" applyAlignment="1">
      <alignment vertical="center"/>
    </xf>
    <xf numFmtId="38" fontId="3" fillId="16" borderId="8" xfId="19" applyNumberFormat="1" applyFont="1" applyFill="1" applyBorder="1" applyAlignment="1">
      <alignment horizontal="right" vertical="center"/>
    </xf>
    <xf numFmtId="38" fontId="9" fillId="16" borderId="19" xfId="19" applyNumberFormat="1" applyFont="1" applyFill="1" applyBorder="1" applyAlignment="1">
      <alignment horizontal="left" vertical="center"/>
    </xf>
    <xf numFmtId="38" fontId="3" fillId="17" borderId="48" xfId="19" applyNumberFormat="1" applyFont="1" applyFill="1" applyBorder="1" applyAlignment="1">
      <alignment vertical="center"/>
    </xf>
    <xf numFmtId="0" fontId="6" fillId="17" borderId="49" xfId="19" applyFont="1" applyFill="1" applyBorder="1" applyAlignment="1">
      <alignment horizontal="center" vertical="center"/>
    </xf>
    <xf numFmtId="0" fontId="6" fillId="16" borderId="9" xfId="19" applyFont="1" applyFill="1" applyBorder="1" applyAlignment="1">
      <alignment vertical="center"/>
    </xf>
    <xf numFmtId="38" fontId="3" fillId="18" borderId="50" xfId="19" applyNumberFormat="1" applyFont="1" applyFill="1" applyBorder="1" applyAlignment="1">
      <alignment horizontal="right" vertical="center"/>
    </xf>
    <xf numFmtId="38" fontId="9" fillId="18" borderId="49" xfId="19" applyNumberFormat="1" applyFont="1" applyFill="1" applyBorder="1" applyAlignment="1">
      <alignment horizontal="left" vertical="center"/>
    </xf>
    <xf numFmtId="185" fontId="6" fillId="0" borderId="0" xfId="3" applyNumberFormat="1" applyFont="1" applyFill="1" applyBorder="1" applyAlignment="1">
      <alignment vertical="center"/>
    </xf>
    <xf numFmtId="38" fontId="6" fillId="0" borderId="0" xfId="3" applyFont="1" applyFill="1" applyBorder="1" applyAlignment="1">
      <alignment horizontal="left" vertical="center"/>
    </xf>
    <xf numFmtId="0" fontId="44" fillId="0" borderId="0" xfId="19" applyFont="1" applyAlignment="1">
      <alignment vertical="center"/>
    </xf>
    <xf numFmtId="0" fontId="6" fillId="0" borderId="0" xfId="19" applyFont="1" applyFill="1" applyBorder="1" applyAlignment="1">
      <alignment horizontal="left"/>
    </xf>
    <xf numFmtId="0" fontId="6" fillId="0" borderId="0" xfId="19" applyFont="1" applyFill="1" applyBorder="1" applyAlignment="1">
      <alignment vertical="center"/>
    </xf>
    <xf numFmtId="194" fontId="6" fillId="0" borderId="0" xfId="19" applyNumberFormat="1" applyFont="1" applyAlignment="1">
      <alignment vertical="center"/>
    </xf>
    <xf numFmtId="0" fontId="6" fillId="0" borderId="0" xfId="19" applyFont="1" applyBorder="1" applyAlignment="1">
      <alignment vertical="center"/>
    </xf>
    <xf numFmtId="38" fontId="6" fillId="0" borderId="0" xfId="19" applyNumberFormat="1" applyFont="1" applyFill="1" applyBorder="1" applyAlignment="1">
      <alignment horizontal="left" vertical="top" shrinkToFit="1"/>
    </xf>
    <xf numFmtId="38" fontId="6" fillId="0" borderId="0" xfId="19" applyNumberFormat="1" applyFont="1" applyFill="1" applyBorder="1" applyAlignment="1">
      <alignment horizontal="center" vertical="center"/>
    </xf>
    <xf numFmtId="0" fontId="6" fillId="0" borderId="0" xfId="19" applyFont="1" applyFill="1" applyAlignment="1">
      <alignment vertical="center"/>
    </xf>
    <xf numFmtId="0" fontId="39" fillId="0" borderId="0" xfId="19" applyFont="1" applyFill="1" applyAlignment="1">
      <alignment vertical="center" shrinkToFit="1"/>
    </xf>
    <xf numFmtId="0" fontId="16" fillId="0" borderId="0" xfId="19" applyFont="1" applyFill="1" applyAlignment="1">
      <alignment vertical="center"/>
    </xf>
    <xf numFmtId="0" fontId="41" fillId="0" borderId="0" xfId="19" applyFont="1" applyFill="1" applyBorder="1" applyAlignment="1">
      <alignment horizontal="center" vertical="center" shrinkToFit="1"/>
    </xf>
    <xf numFmtId="0" fontId="41" fillId="0" borderId="0" xfId="19" applyFont="1" applyFill="1" applyAlignment="1"/>
    <xf numFmtId="0" fontId="42" fillId="0" borderId="0" xfId="19" applyFont="1" applyFill="1" applyAlignment="1">
      <alignment horizontal="center" vertical="center"/>
    </xf>
    <xf numFmtId="38" fontId="6" fillId="16" borderId="19" xfId="19" applyNumberFormat="1" applyFont="1" applyFill="1" applyBorder="1" applyAlignment="1">
      <alignment horizontal="left" vertical="center"/>
    </xf>
    <xf numFmtId="38" fontId="6" fillId="18" borderId="49" xfId="19" applyNumberFormat="1" applyFont="1" applyFill="1" applyBorder="1" applyAlignment="1">
      <alignment horizontal="left" vertical="center"/>
    </xf>
    <xf numFmtId="0" fontId="44" fillId="0" borderId="0" xfId="19" applyFont="1" applyFill="1" applyAlignment="1">
      <alignment vertical="center"/>
    </xf>
    <xf numFmtId="40" fontId="6" fillId="0" borderId="0" xfId="19" applyNumberFormat="1" applyFont="1" applyFill="1" applyBorder="1" applyAlignment="1">
      <alignment vertical="center"/>
    </xf>
    <xf numFmtId="0" fontId="39" fillId="0" borderId="0" xfId="19" applyFont="1" applyAlignment="1">
      <alignment vertical="center" shrinkToFit="1"/>
    </xf>
    <xf numFmtId="0" fontId="3" fillId="0" borderId="0" xfId="19" applyFont="1" applyAlignment="1">
      <alignment vertical="center"/>
    </xf>
    <xf numFmtId="0" fontId="41" fillId="0" borderId="0" xfId="19" applyFont="1" applyAlignment="1">
      <alignment vertical="center"/>
    </xf>
    <xf numFmtId="38" fontId="6" fillId="0" borderId="0" xfId="19" applyNumberFormat="1" applyFont="1" applyFill="1" applyBorder="1" applyAlignment="1">
      <alignment horizontal="center" vertical="center" shrinkToFit="1"/>
    </xf>
    <xf numFmtId="0" fontId="6" fillId="0" borderId="8" xfId="19" applyFont="1" applyBorder="1" applyAlignment="1">
      <alignment vertical="center"/>
    </xf>
    <xf numFmtId="176" fontId="9" fillId="0" borderId="0" xfId="0" applyNumberFormat="1" applyFont="1" applyAlignment="1" applyProtection="1">
      <alignment horizontal="center" vertical="center"/>
    </xf>
    <xf numFmtId="176" fontId="9" fillId="0" borderId="0" xfId="0" applyNumberFormat="1" applyFont="1" applyProtection="1"/>
    <xf numFmtId="181" fontId="5" fillId="0" borderId="12" xfId="0" applyNumberFormat="1" applyFont="1" applyFill="1" applyBorder="1" applyAlignment="1">
      <alignment horizontal="center"/>
    </xf>
    <xf numFmtId="0" fontId="9" fillId="0" borderId="0" xfId="0" applyFont="1"/>
    <xf numFmtId="0" fontId="9" fillId="16" borderId="15" xfId="0" applyFont="1" applyFill="1" applyBorder="1" applyAlignment="1">
      <alignment horizontal="center" vertical="center" wrapText="1"/>
    </xf>
    <xf numFmtId="0" fontId="9" fillId="18" borderId="15" xfId="0" applyFont="1" applyFill="1" applyBorder="1" applyAlignment="1">
      <alignment horizontal="center" vertical="center" wrapText="1"/>
    </xf>
    <xf numFmtId="0" fontId="9" fillId="14" borderId="15" xfId="0" applyFont="1" applyFill="1" applyBorder="1" applyAlignment="1">
      <alignment horizontal="center" vertical="center" wrapText="1"/>
    </xf>
    <xf numFmtId="2" fontId="5" fillId="19" borderId="15" xfId="0" applyNumberFormat="1" applyFont="1" applyFill="1" applyBorder="1"/>
    <xf numFmtId="2" fontId="5" fillId="16" borderId="15" xfId="0" applyNumberFormat="1" applyFont="1" applyFill="1" applyBorder="1"/>
    <xf numFmtId="2" fontId="5" fillId="18" borderId="15" xfId="0" applyNumberFormat="1" applyFont="1" applyFill="1" applyBorder="1"/>
    <xf numFmtId="176" fontId="5" fillId="14" borderId="15" xfId="0" applyNumberFormat="1" applyFont="1" applyFill="1" applyBorder="1"/>
    <xf numFmtId="176" fontId="5" fillId="0" borderId="0" xfId="0" applyNumberFormat="1" applyFont="1" applyFill="1"/>
    <xf numFmtId="178" fontId="9" fillId="0" borderId="0" xfId="0" applyNumberFormat="1" applyFont="1"/>
    <xf numFmtId="178" fontId="5" fillId="12" borderId="24" xfId="0" applyNumberFormat="1" applyFont="1" applyFill="1" applyBorder="1"/>
    <xf numFmtId="178" fontId="5" fillId="12" borderId="26" xfId="0" applyNumberFormat="1" applyFont="1" applyFill="1" applyBorder="1"/>
    <xf numFmtId="178" fontId="5" fillId="12" borderId="27" xfId="0" applyNumberFormat="1" applyFont="1" applyFill="1" applyBorder="1"/>
    <xf numFmtId="1" fontId="5" fillId="19" borderId="15" xfId="0" applyNumberFormat="1" applyFont="1" applyFill="1" applyBorder="1"/>
    <xf numFmtId="38" fontId="8" fillId="11" borderId="0" xfId="3" applyNumberFormat="1" applyFont="1" applyFill="1" applyBorder="1" applyAlignment="1">
      <alignment vertical="center" shrinkToFit="1"/>
    </xf>
    <xf numFmtId="38" fontId="6" fillId="11" borderId="51" xfId="3" applyNumberFormat="1" applyFont="1" applyFill="1" applyBorder="1" applyAlignment="1">
      <alignment vertical="center" shrinkToFit="1"/>
    </xf>
    <xf numFmtId="38" fontId="6" fillId="11" borderId="26" xfId="3" applyNumberFormat="1" applyFont="1" applyFill="1" applyBorder="1" applyAlignment="1">
      <alignment vertical="center" shrinkToFit="1"/>
    </xf>
    <xf numFmtId="38" fontId="6" fillId="11" borderId="52" xfId="3" applyNumberFormat="1" applyFont="1" applyFill="1" applyBorder="1" applyAlignment="1">
      <alignment vertical="center" shrinkToFit="1"/>
    </xf>
    <xf numFmtId="38" fontId="6" fillId="3" borderId="16" xfId="3" applyNumberFormat="1" applyFont="1" applyFill="1" applyBorder="1" applyAlignment="1">
      <alignment vertical="center" shrinkToFit="1"/>
    </xf>
    <xf numFmtId="38" fontId="6" fillId="3" borderId="25" xfId="3" applyNumberFormat="1" applyFont="1" applyFill="1" applyBorder="1" applyAlignment="1">
      <alignment vertical="center" shrinkToFit="1"/>
    </xf>
    <xf numFmtId="38" fontId="6" fillId="3" borderId="24" xfId="3" applyNumberFormat="1" applyFont="1" applyFill="1" applyBorder="1" applyAlignment="1">
      <alignment vertical="center" shrinkToFit="1"/>
    </xf>
    <xf numFmtId="38" fontId="6" fillId="3" borderId="53" xfId="3" applyNumberFormat="1" applyFont="1" applyFill="1" applyBorder="1" applyAlignment="1">
      <alignment vertical="center" shrinkToFit="1"/>
    </xf>
    <xf numFmtId="38" fontId="6" fillId="4" borderId="50" xfId="3" applyNumberFormat="1" applyFont="1" applyFill="1" applyBorder="1" applyAlignment="1">
      <alignment vertical="center" shrinkToFit="1"/>
    </xf>
    <xf numFmtId="38" fontId="6" fillId="4" borderId="54" xfId="3" applyNumberFormat="1" applyFont="1" applyFill="1" applyBorder="1" applyAlignment="1">
      <alignment vertical="center" shrinkToFit="1"/>
    </xf>
    <xf numFmtId="38" fontId="6" fillId="4" borderId="7" xfId="3" applyNumberFormat="1" applyFont="1" applyFill="1" applyBorder="1" applyAlignment="1">
      <alignment vertical="center" shrinkToFit="1"/>
    </xf>
    <xf numFmtId="38" fontId="6" fillId="4" borderId="55" xfId="3" applyNumberFormat="1" applyFont="1" applyFill="1" applyBorder="1" applyAlignment="1">
      <alignment vertical="center" shrinkToFit="1"/>
    </xf>
    <xf numFmtId="49" fontId="3" fillId="0" borderId="0" xfId="0" applyNumberFormat="1" applyFont="1" applyAlignment="1">
      <alignment vertical="center"/>
    </xf>
    <xf numFmtId="49" fontId="0" fillId="0" borderId="0" xfId="0" applyNumberFormat="1" applyAlignment="1">
      <alignment vertical="center"/>
    </xf>
    <xf numFmtId="40" fontId="5" fillId="0" borderId="26" xfId="0" applyNumberFormat="1" applyFont="1" applyFill="1" applyBorder="1" applyAlignment="1">
      <alignment vertical="center"/>
    </xf>
    <xf numFmtId="40" fontId="5" fillId="0" borderId="26" xfId="4" applyNumberFormat="1" applyFont="1" applyFill="1" applyBorder="1" applyAlignment="1">
      <alignment vertical="center"/>
    </xf>
    <xf numFmtId="40" fontId="5" fillId="0" borderId="27" xfId="4" applyNumberFormat="1" applyFont="1" applyFill="1" applyBorder="1" applyAlignment="1">
      <alignment vertical="center"/>
    </xf>
    <xf numFmtId="0" fontId="0" fillId="0" borderId="45" xfId="0" applyBorder="1" applyAlignment="1">
      <alignment vertical="center" shrinkToFit="1"/>
    </xf>
    <xf numFmtId="3" fontId="0" fillId="0" borderId="0" xfId="0" applyNumberFormat="1" applyAlignment="1">
      <alignment vertical="center"/>
    </xf>
    <xf numFmtId="0" fontId="16" fillId="2" borderId="0" xfId="0" applyFont="1" applyFill="1"/>
    <xf numFmtId="0" fontId="0" fillId="18" borderId="10" xfId="0" applyFill="1" applyBorder="1" applyAlignment="1">
      <alignment vertical="center"/>
    </xf>
    <xf numFmtId="0" fontId="0" fillId="18" borderId="8" xfId="0" applyFill="1" applyBorder="1" applyAlignment="1">
      <alignment vertical="center"/>
    </xf>
    <xf numFmtId="0" fontId="0" fillId="18" borderId="19" xfId="0" applyFill="1" applyBorder="1" applyAlignment="1">
      <alignment vertical="center"/>
    </xf>
    <xf numFmtId="0" fontId="0" fillId="18" borderId="1" xfId="0" applyFill="1" applyBorder="1" applyAlignment="1">
      <alignment vertical="center"/>
    </xf>
    <xf numFmtId="0" fontId="0" fillId="18" borderId="0" xfId="0" applyFill="1" applyBorder="1" applyAlignment="1">
      <alignment vertical="center"/>
    </xf>
    <xf numFmtId="0" fontId="0" fillId="18" borderId="43" xfId="0" applyFill="1" applyBorder="1" applyAlignment="1">
      <alignment vertical="center"/>
    </xf>
    <xf numFmtId="0" fontId="20" fillId="18" borderId="1" xfId="0" applyFont="1" applyFill="1" applyBorder="1" applyAlignment="1">
      <alignment vertical="center"/>
    </xf>
    <xf numFmtId="0" fontId="20" fillId="18" borderId="0" xfId="0" applyFont="1" applyFill="1" applyBorder="1" applyAlignment="1">
      <alignment vertical="center"/>
    </xf>
    <xf numFmtId="0" fontId="20" fillId="18" borderId="43" xfId="0" applyFont="1" applyFill="1" applyBorder="1" applyAlignment="1">
      <alignment vertical="center"/>
    </xf>
    <xf numFmtId="0" fontId="20" fillId="18" borderId="0" xfId="0" applyFont="1" applyFill="1" applyBorder="1"/>
    <xf numFmtId="0" fontId="20" fillId="18" borderId="43" xfId="0" applyFont="1" applyFill="1" applyBorder="1"/>
    <xf numFmtId="0" fontId="20" fillId="18" borderId="1" xfId="0" applyFont="1" applyFill="1" applyBorder="1" applyAlignment="1">
      <alignment vertical="top"/>
    </xf>
    <xf numFmtId="0" fontId="0" fillId="0" borderId="0" xfId="0" applyAlignment="1">
      <alignment wrapText="1"/>
    </xf>
    <xf numFmtId="0" fontId="0" fillId="0" borderId="51" xfId="0" applyBorder="1" applyAlignment="1">
      <alignment horizontal="justify" vertical="center" shrinkToFit="1"/>
    </xf>
    <xf numFmtId="0" fontId="0" fillId="0" borderId="46" xfId="0" applyFill="1" applyBorder="1" applyAlignment="1">
      <alignment horizontal="justify" vertical="center" shrinkToFit="1"/>
    </xf>
    <xf numFmtId="0" fontId="4" fillId="0" borderId="0" xfId="0" applyFont="1"/>
    <xf numFmtId="0" fontId="6" fillId="20" borderId="8" xfId="19" applyFont="1" applyFill="1" applyBorder="1" applyAlignment="1">
      <alignment vertical="center"/>
    </xf>
    <xf numFmtId="0" fontId="6" fillId="20" borderId="19" xfId="19" applyFont="1" applyFill="1" applyBorder="1" applyAlignment="1">
      <alignment vertical="center"/>
    </xf>
    <xf numFmtId="0" fontId="6" fillId="20" borderId="56" xfId="19" applyFont="1" applyFill="1" applyBorder="1" applyAlignment="1">
      <alignment vertical="center"/>
    </xf>
    <xf numFmtId="0" fontId="6" fillId="20" borderId="44" xfId="19" applyFont="1" applyFill="1" applyBorder="1" applyAlignment="1">
      <alignment vertical="center"/>
    </xf>
    <xf numFmtId="195" fontId="7" fillId="0" borderId="0" xfId="20" applyNumberFormat="1" applyFont="1" applyFill="1" applyAlignment="1">
      <alignment horizontal="right" vertical="center"/>
    </xf>
    <xf numFmtId="0" fontId="14" fillId="0" borderId="0" xfId="0" applyFont="1"/>
    <xf numFmtId="0" fontId="14" fillId="0" borderId="0" xfId="0" applyFont="1" applyAlignment="1">
      <alignment horizontal="center"/>
    </xf>
    <xf numFmtId="0" fontId="5" fillId="0" borderId="0" xfId="10" applyFont="1" applyAlignment="1">
      <alignment vertical="center"/>
    </xf>
    <xf numFmtId="176" fontId="5" fillId="0" borderId="0" xfId="0" applyNumberFormat="1" applyFont="1" applyBorder="1" applyProtection="1"/>
    <xf numFmtId="0" fontId="5" fillId="0" borderId="0" xfId="0" applyFont="1" applyBorder="1" applyAlignment="1">
      <alignment horizontal="center" vertical="center"/>
    </xf>
    <xf numFmtId="0" fontId="5" fillId="0" borderId="12" xfId="0" applyNumberFormat="1" applyFont="1" applyBorder="1" applyAlignment="1" applyProtection="1">
      <alignment horizontal="center" vertical="center" wrapText="1"/>
    </xf>
    <xf numFmtId="176" fontId="5" fillId="0" borderId="12" xfId="0" applyNumberFormat="1" applyFont="1" applyBorder="1" applyAlignment="1" applyProtection="1">
      <alignment horizontal="center" vertical="center" wrapText="1"/>
    </xf>
    <xf numFmtId="0" fontId="5" fillId="2" borderId="0" xfId="0" applyFont="1" applyFill="1" applyAlignment="1">
      <alignment vertical="top" wrapText="1"/>
    </xf>
    <xf numFmtId="38" fontId="0" fillId="17" borderId="15" xfId="0" applyNumberFormat="1" applyFill="1" applyBorder="1" applyAlignment="1">
      <alignment vertical="center"/>
    </xf>
    <xf numFmtId="38" fontId="0" fillId="17" borderId="23" xfId="0" applyNumberFormat="1" applyFill="1" applyBorder="1" applyAlignment="1">
      <alignment vertical="center"/>
    </xf>
    <xf numFmtId="38" fontId="0" fillId="17" borderId="7" xfId="0" applyNumberFormat="1" applyFill="1" applyBorder="1" applyAlignment="1">
      <alignment vertical="center"/>
    </xf>
    <xf numFmtId="38" fontId="0" fillId="17" borderId="55" xfId="0" applyNumberFormat="1" applyFill="1" applyBorder="1" applyAlignment="1">
      <alignment vertical="center"/>
    </xf>
    <xf numFmtId="0" fontId="9" fillId="0" borderId="0" xfId="0" applyFont="1" applyFill="1" applyBorder="1" applyAlignment="1">
      <alignment vertical="center" wrapText="1"/>
    </xf>
    <xf numFmtId="196" fontId="5" fillId="0" borderId="0" xfId="0" applyNumberFormat="1" applyFont="1" applyAlignment="1">
      <alignment horizontal="center"/>
    </xf>
    <xf numFmtId="196" fontId="57" fillId="0" borderId="0" xfId="0" applyNumberFormat="1" applyFont="1" applyBorder="1" applyAlignment="1">
      <alignment horizontal="center" vertical="center"/>
    </xf>
    <xf numFmtId="0" fontId="5" fillId="0" borderId="0" xfId="10" applyFont="1" applyFill="1" applyAlignment="1">
      <alignment horizontal="left" vertical="top" wrapText="1" indent="1"/>
    </xf>
    <xf numFmtId="198" fontId="5" fillId="0" borderId="0" xfId="10" applyNumberFormat="1" applyFont="1">
      <alignment vertical="center"/>
    </xf>
    <xf numFmtId="198" fontId="5" fillId="0" borderId="0" xfId="10" applyNumberFormat="1" applyFont="1" applyFill="1">
      <alignment vertical="center"/>
    </xf>
    <xf numFmtId="0" fontId="5" fillId="0" borderId="0" xfId="10" applyFont="1" applyBorder="1" applyAlignment="1">
      <alignment horizontal="left" vertical="center"/>
    </xf>
    <xf numFmtId="0" fontId="59" fillId="0" borderId="12" xfId="0" applyFont="1" applyBorder="1" applyAlignment="1">
      <alignment vertical="center"/>
    </xf>
    <xf numFmtId="0" fontId="0" fillId="0" borderId="12" xfId="0" applyBorder="1" applyAlignment="1">
      <alignment vertical="center"/>
    </xf>
    <xf numFmtId="0" fontId="5" fillId="0" borderId="13" xfId="0" applyFont="1" applyBorder="1" applyAlignment="1">
      <alignment vertical="center"/>
    </xf>
    <xf numFmtId="0" fontId="5" fillId="0" borderId="16" xfId="0" applyFont="1" applyBorder="1" applyAlignment="1">
      <alignment vertical="center" wrapText="1"/>
    </xf>
    <xf numFmtId="0" fontId="5" fillId="0" borderId="21" xfId="0" applyFont="1" applyBorder="1" applyAlignment="1">
      <alignment vertical="center"/>
    </xf>
    <xf numFmtId="0" fontId="5" fillId="0" borderId="20" xfId="0" applyFont="1" applyBorder="1" applyAlignment="1">
      <alignment vertical="center" wrapText="1"/>
    </xf>
    <xf numFmtId="0" fontId="5" fillId="0" borderId="14" xfId="0" applyFont="1" applyBorder="1" applyAlignment="1">
      <alignment vertical="center"/>
    </xf>
    <xf numFmtId="0" fontId="5" fillId="0" borderId="0" xfId="0" applyFont="1" applyBorder="1" applyAlignment="1">
      <alignment vertical="center" wrapText="1"/>
    </xf>
    <xf numFmtId="0" fontId="5" fillId="0" borderId="29" xfId="0" applyFont="1" applyBorder="1" applyAlignment="1">
      <alignment vertical="center"/>
    </xf>
    <xf numFmtId="0" fontId="5" fillId="0" borderId="40" xfId="0" applyFont="1" applyBorder="1" applyAlignment="1">
      <alignment vertical="center" wrapText="1"/>
    </xf>
    <xf numFmtId="0" fontId="5" fillId="0" borderId="17" xfId="0" applyFont="1" applyBorder="1" applyAlignment="1">
      <alignment vertical="center" wrapText="1"/>
    </xf>
    <xf numFmtId="0" fontId="5" fillId="0" borderId="46" xfId="0" applyFont="1" applyBorder="1" applyAlignment="1">
      <alignment vertical="center" wrapText="1"/>
    </xf>
    <xf numFmtId="0" fontId="5" fillId="0" borderId="41" xfId="0" applyFont="1" applyBorder="1" applyAlignment="1">
      <alignment vertical="center" wrapText="1"/>
    </xf>
    <xf numFmtId="0" fontId="5" fillId="0" borderId="41" xfId="0" applyFont="1" applyBorder="1" applyAlignment="1">
      <alignment vertical="center"/>
    </xf>
    <xf numFmtId="0" fontId="7" fillId="0" borderId="0" xfId="20" applyFont="1" applyFill="1" applyAlignment="1">
      <alignment horizontal="left" vertical="center"/>
    </xf>
    <xf numFmtId="0" fontId="25" fillId="0" borderId="0" xfId="20" applyFont="1" applyFill="1" applyAlignment="1">
      <alignment horizontal="left" vertical="center"/>
    </xf>
    <xf numFmtId="0" fontId="7" fillId="0" borderId="0" xfId="20" applyFont="1" applyFill="1" applyAlignment="1">
      <alignment vertical="center"/>
    </xf>
    <xf numFmtId="0" fontId="7" fillId="0" borderId="0" xfId="20" applyFont="1" applyFill="1"/>
    <xf numFmtId="188" fontId="25" fillId="0" borderId="13" xfId="20" applyNumberFormat="1" applyFont="1" applyFill="1" applyBorder="1" applyAlignment="1">
      <alignment horizontal="center"/>
    </xf>
    <xf numFmtId="188" fontId="25" fillId="0" borderId="17" xfId="20" applyNumberFormat="1" applyFont="1" applyFill="1" applyBorder="1" applyAlignment="1">
      <alignment horizontal="center"/>
    </xf>
    <xf numFmtId="188" fontId="2" fillId="0" borderId="17" xfId="0" applyNumberFormat="1" applyFont="1" applyFill="1" applyBorder="1" applyAlignment="1">
      <alignment horizontal="center"/>
    </xf>
    <xf numFmtId="189" fontId="25" fillId="0" borderId="24" xfId="20" applyNumberFormat="1" applyFont="1" applyFill="1" applyBorder="1" applyAlignment="1">
      <alignment horizontal="center"/>
    </xf>
    <xf numFmtId="189" fontId="0" fillId="0" borderId="24" xfId="0" applyNumberFormat="1" applyFill="1" applyBorder="1" applyAlignment="1">
      <alignment horizontal="center"/>
    </xf>
    <xf numFmtId="188" fontId="25" fillId="0" borderId="14" xfId="20" applyNumberFormat="1" applyFont="1" applyFill="1" applyBorder="1" applyAlignment="1">
      <alignment horizontal="center"/>
    </xf>
    <xf numFmtId="188" fontId="25" fillId="0" borderId="46" xfId="20" applyNumberFormat="1" applyFont="1" applyFill="1" applyBorder="1" applyAlignment="1">
      <alignment horizontal="center"/>
    </xf>
    <xf numFmtId="188" fontId="37" fillId="0" borderId="46" xfId="0" applyNumberFormat="1" applyFont="1" applyFill="1" applyBorder="1" applyAlignment="1">
      <alignment horizontal="center" shrinkToFit="1"/>
    </xf>
    <xf numFmtId="189" fontId="25" fillId="0" borderId="26" xfId="20" applyNumberFormat="1" applyFont="1" applyFill="1" applyBorder="1" applyAlignment="1">
      <alignment horizontal="center"/>
    </xf>
    <xf numFmtId="189" fontId="0" fillId="0" borderId="26" xfId="0" applyNumberFormat="1" applyFill="1" applyBorder="1" applyAlignment="1">
      <alignment horizontal="center"/>
    </xf>
    <xf numFmtId="188" fontId="6" fillId="0" borderId="14" xfId="20" applyNumberFormat="1" applyFont="1" applyFill="1" applyBorder="1" applyAlignment="1">
      <alignment horizontal="center" shrinkToFit="1"/>
    </xf>
    <xf numFmtId="188" fontId="6" fillId="0" borderId="46" xfId="20" applyNumberFormat="1" applyFont="1" applyFill="1" applyBorder="1" applyAlignment="1">
      <alignment horizontal="center" shrinkToFit="1"/>
    </xf>
    <xf numFmtId="189" fontId="6" fillId="0" borderId="26" xfId="20" applyNumberFormat="1" applyFont="1" applyFill="1" applyBorder="1" applyAlignment="1">
      <alignment horizontal="center" vertical="top"/>
    </xf>
    <xf numFmtId="189" fontId="37" fillId="0" borderId="26" xfId="0" applyNumberFormat="1" applyFont="1" applyFill="1" applyBorder="1" applyAlignment="1">
      <alignment horizontal="center" vertical="top"/>
    </xf>
    <xf numFmtId="188" fontId="6" fillId="0" borderId="21" xfId="20" applyNumberFormat="1" applyFont="1" applyFill="1" applyBorder="1" applyAlignment="1">
      <alignment horizontal="center" vertical="center" shrinkToFit="1"/>
    </xf>
    <xf numFmtId="188" fontId="6" fillId="0" borderId="20" xfId="20" applyNumberFormat="1" applyFont="1" applyFill="1" applyBorder="1" applyAlignment="1">
      <alignment horizontal="center" vertical="center" shrinkToFit="1"/>
    </xf>
    <xf numFmtId="188" fontId="37" fillId="0" borderId="20" xfId="0" applyNumberFormat="1" applyFont="1" applyFill="1" applyBorder="1" applyAlignment="1">
      <alignment horizontal="center" vertical="center" shrinkToFit="1"/>
    </xf>
    <xf numFmtId="189" fontId="6" fillId="0" borderId="27" xfId="20" applyNumberFormat="1" applyFont="1" applyFill="1" applyBorder="1" applyAlignment="1">
      <alignment horizontal="center" vertical="center"/>
    </xf>
    <xf numFmtId="189" fontId="37" fillId="0" borderId="27" xfId="0" applyNumberFormat="1" applyFont="1" applyFill="1" applyBorder="1" applyAlignment="1">
      <alignment horizontal="center" vertical="center"/>
    </xf>
    <xf numFmtId="0" fontId="7" fillId="0" borderId="0" xfId="20" applyFont="1" applyFill="1" applyAlignment="1"/>
    <xf numFmtId="0" fontId="2" fillId="0" borderId="0" xfId="0" applyFont="1" applyFill="1" applyBorder="1" applyAlignment="1">
      <alignment horizontal="distributed"/>
    </xf>
    <xf numFmtId="0" fontId="7" fillId="0" borderId="46" xfId="0" applyFont="1" applyFill="1" applyBorder="1" applyAlignment="1">
      <alignment horizontal="right"/>
    </xf>
    <xf numFmtId="188" fontId="25" fillId="0" borderId="0" xfId="20" applyNumberFormat="1" applyFont="1" applyFill="1" applyBorder="1" applyAlignment="1">
      <alignment horizontal="right"/>
    </xf>
    <xf numFmtId="188" fontId="2" fillId="0" borderId="0" xfId="0" applyNumberFormat="1" applyFont="1" applyFill="1" applyBorder="1" applyAlignment="1">
      <alignment horizontal="right"/>
    </xf>
    <xf numFmtId="0" fontId="2" fillId="0" borderId="0" xfId="0" applyFont="1" applyFill="1" applyBorder="1" applyAlignment="1">
      <alignment horizontal="distributed" vertical="center"/>
    </xf>
    <xf numFmtId="0" fontId="7" fillId="0" borderId="46" xfId="0" applyFont="1" applyFill="1" applyBorder="1" applyAlignment="1">
      <alignment horizontal="right" vertical="center"/>
    </xf>
    <xf numFmtId="188" fontId="25" fillId="0" borderId="0" xfId="20" applyNumberFormat="1" applyFont="1" applyFill="1" applyBorder="1" applyAlignment="1">
      <alignment horizontal="right" vertical="center"/>
    </xf>
    <xf numFmtId="188" fontId="2" fillId="0" borderId="0" xfId="0" applyNumberFormat="1" applyFont="1" applyFill="1" applyBorder="1" applyAlignment="1">
      <alignment horizontal="right" vertical="center"/>
    </xf>
    <xf numFmtId="190" fontId="25" fillId="0" borderId="0" xfId="24" applyNumberFormat="1" applyFont="1" applyFill="1" applyBorder="1" applyAlignment="1">
      <alignment horizontal="right"/>
    </xf>
    <xf numFmtId="190" fontId="2" fillId="0" borderId="0" xfId="24" applyNumberFormat="1" applyFont="1" applyFill="1" applyBorder="1" applyAlignment="1">
      <alignment horizontal="right"/>
    </xf>
    <xf numFmtId="190" fontId="25" fillId="0" borderId="0" xfId="24" applyNumberFormat="1" applyFont="1" applyFill="1" applyBorder="1" applyAlignment="1">
      <alignment horizontal="right" vertical="center"/>
    </xf>
    <xf numFmtId="190" fontId="2" fillId="0" borderId="0" xfId="24" applyNumberFormat="1" applyFont="1" applyFill="1" applyBorder="1" applyAlignment="1">
      <alignment horizontal="right" vertical="center"/>
    </xf>
    <xf numFmtId="191" fontId="25" fillId="0" borderId="0" xfId="24" applyNumberFormat="1" applyFont="1" applyFill="1" applyBorder="1" applyAlignment="1">
      <alignment horizontal="right" vertical="center"/>
    </xf>
    <xf numFmtId="191" fontId="2" fillId="0" borderId="0" xfId="24" applyNumberFormat="1" applyFont="1" applyFill="1" applyBorder="1" applyAlignment="1">
      <alignment horizontal="right" vertical="center"/>
    </xf>
    <xf numFmtId="0" fontId="2" fillId="0" borderId="0" xfId="0" applyFont="1" applyFill="1" applyBorder="1" applyAlignment="1"/>
    <xf numFmtId="188" fontId="2" fillId="15" borderId="0" xfId="0" applyNumberFormat="1" applyFont="1" applyFill="1" applyBorder="1" applyAlignment="1">
      <alignment horizontal="right"/>
    </xf>
    <xf numFmtId="0" fontId="2" fillId="0" borderId="0" xfId="0" applyFont="1" applyFill="1" applyBorder="1" applyAlignment="1">
      <alignment vertical="center"/>
    </xf>
    <xf numFmtId="0" fontId="7" fillId="0" borderId="0" xfId="0" applyFont="1" applyFill="1" applyBorder="1" applyAlignment="1"/>
    <xf numFmtId="0" fontId="2" fillId="0" borderId="0" xfId="22" applyFont="1" applyFill="1" applyAlignment="1">
      <alignment horizontal="left"/>
    </xf>
    <xf numFmtId="0" fontId="2" fillId="0" borderId="0" xfId="22" applyFont="1" applyFill="1" applyAlignment="1">
      <alignment horizontal="center"/>
    </xf>
    <xf numFmtId="0" fontId="2" fillId="0" borderId="0" xfId="22" applyFont="1" applyFill="1" applyAlignment="1">
      <alignment vertical="center"/>
    </xf>
    <xf numFmtId="0" fontId="2" fillId="0" borderId="0" xfId="22" applyFont="1" applyFill="1" applyAlignment="1">
      <alignment horizontal="distributed" vertical="center"/>
    </xf>
    <xf numFmtId="0" fontId="2" fillId="0" borderId="0" xfId="22" applyFont="1" applyFill="1" applyBorder="1" applyAlignment="1">
      <alignment horizontal="distributed" vertical="center"/>
    </xf>
    <xf numFmtId="0" fontId="2" fillId="0" borderId="0" xfId="22" applyFont="1" applyFill="1" applyBorder="1" applyAlignment="1">
      <alignment vertical="center"/>
    </xf>
    <xf numFmtId="191" fontId="25" fillId="0" borderId="0" xfId="24" applyNumberFormat="1" applyFont="1" applyFill="1" applyBorder="1" applyAlignment="1">
      <alignment horizontal="right"/>
    </xf>
    <xf numFmtId="191" fontId="2" fillId="0" borderId="0" xfId="24" applyNumberFormat="1" applyFont="1" applyFill="1" applyBorder="1" applyAlignment="1">
      <alignment horizontal="right"/>
    </xf>
    <xf numFmtId="0" fontId="2" fillId="0" borderId="12" xfId="0" applyFont="1" applyFill="1" applyBorder="1" applyAlignment="1"/>
    <xf numFmtId="0" fontId="7" fillId="0" borderId="20" xfId="0" applyFont="1" applyFill="1" applyBorder="1" applyAlignment="1">
      <alignment horizontal="right"/>
    </xf>
    <xf numFmtId="188" fontId="7" fillId="0" borderId="12" xfId="20" applyNumberFormat="1" applyFont="1" applyFill="1" applyBorder="1" applyAlignment="1">
      <alignment horizontal="right"/>
    </xf>
    <xf numFmtId="188" fontId="2" fillId="0" borderId="12" xfId="0" applyNumberFormat="1" applyFont="1" applyFill="1" applyBorder="1" applyAlignment="1">
      <alignment horizontal="right"/>
    </xf>
    <xf numFmtId="189" fontId="50" fillId="0" borderId="0" xfId="0" applyNumberFormat="1" applyFont="1" applyFill="1" applyBorder="1" applyAlignment="1">
      <alignment horizontal="left"/>
    </xf>
    <xf numFmtId="191" fontId="51" fillId="0" borderId="0" xfId="0" applyNumberFormat="1" applyFont="1" applyFill="1" applyBorder="1" applyAlignment="1"/>
    <xf numFmtId="49" fontId="6" fillId="0" borderId="0" xfId="20" applyNumberFormat="1" applyFont="1" applyFill="1" applyBorder="1" applyAlignment="1">
      <alignment horizontal="center" vertical="center"/>
    </xf>
    <xf numFmtId="189" fontId="51" fillId="0" borderId="0" xfId="0" applyNumberFormat="1" applyFont="1" applyFill="1" applyBorder="1" applyAlignment="1"/>
    <xf numFmtId="0" fontId="6" fillId="0" borderId="0" xfId="20" applyFont="1" applyBorder="1" applyAlignment="1">
      <alignment horizontal="right" vertical="center"/>
    </xf>
    <xf numFmtId="189" fontId="6" fillId="0" borderId="0" xfId="20" applyNumberFormat="1" applyFont="1" applyFill="1" applyBorder="1" applyAlignment="1">
      <alignment horizontal="left" vertical="center"/>
    </xf>
    <xf numFmtId="0" fontId="5" fillId="0" borderId="21" xfId="0" applyFont="1" applyBorder="1" applyAlignment="1">
      <alignment horizontal="center" vertical="center" wrapText="1"/>
    </xf>
    <xf numFmtId="0" fontId="5" fillId="0" borderId="20" xfId="0" applyFont="1" applyBorder="1" applyAlignment="1">
      <alignment horizontal="center" vertical="center" wrapText="1"/>
    </xf>
    <xf numFmtId="183" fontId="5" fillId="0" borderId="14" xfId="13" applyNumberFormat="1" applyFont="1" applyFill="1" applyBorder="1" applyAlignment="1">
      <alignment horizontal="left" vertical="center" shrinkToFit="1"/>
    </xf>
    <xf numFmtId="183" fontId="5" fillId="0" borderId="21" xfId="13" applyNumberFormat="1" applyFont="1" applyFill="1" applyBorder="1" applyAlignment="1">
      <alignment horizontal="left" vertical="center" shrinkToFit="1"/>
    </xf>
    <xf numFmtId="49" fontId="9" fillId="0" borderId="0" xfId="0" applyNumberFormat="1" applyFont="1" applyFill="1" applyBorder="1" applyAlignment="1">
      <alignment vertical="center"/>
    </xf>
    <xf numFmtId="0" fontId="3" fillId="2" borderId="59" xfId="0" applyFont="1" applyFill="1" applyBorder="1" applyAlignment="1">
      <alignment horizontal="centerContinuous" vertical="center"/>
    </xf>
    <xf numFmtId="0" fontId="0" fillId="0" borderId="51" xfId="0" applyFont="1" applyBorder="1" applyAlignment="1">
      <alignment horizontal="justify" vertical="center" shrinkToFit="1"/>
    </xf>
    <xf numFmtId="0" fontId="0" fillId="0" borderId="51" xfId="0" applyBorder="1" applyAlignment="1">
      <alignment vertical="center" shrinkToFit="1"/>
    </xf>
    <xf numFmtId="0" fontId="0" fillId="0" borderId="60" xfId="0" applyFill="1" applyBorder="1" applyAlignment="1">
      <alignment horizontal="justify" vertical="center" shrinkToFit="1"/>
    </xf>
    <xf numFmtId="0" fontId="5" fillId="0" borderId="0" xfId="0" applyFont="1" applyAlignment="1">
      <alignment horizontal="right"/>
    </xf>
    <xf numFmtId="0" fontId="6" fillId="0" borderId="0" xfId="0" applyFont="1" applyFill="1" applyBorder="1" applyAlignment="1">
      <alignment horizontal="left" vertical="center"/>
    </xf>
    <xf numFmtId="0" fontId="12" fillId="21" borderId="61" xfId="0" applyFont="1" applyFill="1" applyBorder="1" applyAlignment="1">
      <alignment horizontal="center" vertical="center" wrapText="1"/>
    </xf>
    <xf numFmtId="0" fontId="60" fillId="21" borderId="29"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46" xfId="13" applyFont="1" applyFill="1" applyBorder="1" applyAlignment="1">
      <alignment vertical="center" shrinkToFit="1"/>
    </xf>
    <xf numFmtId="0" fontId="5" fillId="0" borderId="20" xfId="13" applyFont="1" applyFill="1" applyBorder="1" applyAlignment="1">
      <alignment vertical="center" shrinkToFit="1"/>
    </xf>
    <xf numFmtId="0" fontId="20" fillId="18" borderId="1" xfId="0" applyFont="1" applyFill="1" applyBorder="1" applyAlignment="1">
      <alignment vertical="center"/>
    </xf>
    <xf numFmtId="0" fontId="20" fillId="18" borderId="0" xfId="0" applyFont="1" applyFill="1" applyBorder="1" applyAlignment="1">
      <alignment vertical="center"/>
    </xf>
    <xf numFmtId="0" fontId="20" fillId="18" borderId="43" xfId="0" applyFont="1" applyFill="1" applyBorder="1" applyAlignment="1">
      <alignment vertical="center"/>
    </xf>
    <xf numFmtId="0" fontId="5" fillId="18" borderId="15" xfId="0" applyFont="1" applyFill="1" applyBorder="1" applyAlignment="1">
      <alignment horizontal="center" vertical="center" wrapText="1"/>
    </xf>
    <xf numFmtId="0" fontId="5" fillId="16" borderId="15" xfId="0" applyFont="1" applyFill="1" applyBorder="1" applyAlignment="1">
      <alignment horizontal="center" vertical="center" wrapText="1"/>
    </xf>
    <xf numFmtId="0" fontId="5" fillId="0" borderId="27" xfId="0" applyFont="1" applyBorder="1" applyAlignment="1">
      <alignment horizontal="center" vertical="center" wrapText="1"/>
    </xf>
    <xf numFmtId="0" fontId="6" fillId="2" borderId="62" xfId="0" applyFont="1" applyFill="1" applyBorder="1" applyAlignment="1">
      <alignment horizontal="centerContinuous" vertical="center"/>
    </xf>
    <xf numFmtId="0" fontId="11" fillId="2" borderId="0" xfId="0" applyFont="1" applyFill="1" applyBorder="1" applyAlignment="1">
      <alignment vertical="center"/>
    </xf>
    <xf numFmtId="0" fontId="0" fillId="2" borderId="58" xfId="0" applyNumberFormat="1" applyFont="1" applyFill="1" applyBorder="1" applyAlignment="1">
      <alignment horizontal="center" vertical="center"/>
    </xf>
    <xf numFmtId="0" fontId="0" fillId="2" borderId="63" xfId="0" applyFont="1" applyFill="1" applyBorder="1" applyAlignment="1">
      <alignment horizontal="center" vertical="center"/>
    </xf>
    <xf numFmtId="0" fontId="0" fillId="0" borderId="15" xfId="0" applyFont="1" applyBorder="1" applyAlignment="1">
      <alignment horizontal="center"/>
    </xf>
    <xf numFmtId="0" fontId="0" fillId="2" borderId="1" xfId="0" applyFont="1" applyFill="1" applyBorder="1" applyAlignment="1">
      <alignment horizontal="center" vertical="center"/>
    </xf>
    <xf numFmtId="49" fontId="0" fillId="2" borderId="51" xfId="0" applyNumberFormat="1" applyFont="1" applyFill="1" applyBorder="1" applyAlignment="1">
      <alignment horizontal="center" vertical="center"/>
    </xf>
    <xf numFmtId="0" fontId="0" fillId="0" borderId="13" xfId="0" applyFont="1" applyFill="1" applyBorder="1" applyAlignment="1">
      <alignment horizontal="left" vertical="center" shrinkToFit="1"/>
    </xf>
    <xf numFmtId="0" fontId="0" fillId="0" borderId="0" xfId="0" applyFont="1" applyFill="1" applyBorder="1" applyAlignment="1">
      <alignment vertical="center" shrinkToFit="1"/>
    </xf>
    <xf numFmtId="0" fontId="0" fillId="0" borderId="17" xfId="0" applyFont="1" applyFill="1" applyBorder="1" applyAlignment="1">
      <alignment vertical="center" shrinkToFit="1"/>
    </xf>
    <xf numFmtId="0" fontId="0" fillId="0" borderId="14" xfId="0" applyFont="1" applyFill="1" applyBorder="1" applyAlignment="1">
      <alignment vertical="center" shrinkToFit="1"/>
    </xf>
    <xf numFmtId="0" fontId="0" fillId="0" borderId="0" xfId="0" applyFont="1" applyFill="1" applyBorder="1" applyAlignment="1">
      <alignment horizontal="left" vertical="center" shrinkToFit="1"/>
    </xf>
    <xf numFmtId="0" fontId="0" fillId="0" borderId="14" xfId="0" applyFont="1" applyFill="1" applyBorder="1" applyAlignment="1">
      <alignment horizontal="left" vertical="center" shrinkToFit="1"/>
    </xf>
    <xf numFmtId="49" fontId="0" fillId="0" borderId="13" xfId="0" applyNumberFormat="1" applyFont="1" applyFill="1" applyBorder="1" applyAlignment="1">
      <alignment vertical="center" shrinkToFit="1"/>
    </xf>
    <xf numFmtId="0" fontId="0" fillId="0" borderId="46" xfId="0" applyFont="1" applyFill="1" applyBorder="1" applyAlignment="1">
      <alignment vertical="center" shrinkToFit="1"/>
    </xf>
    <xf numFmtId="49" fontId="0" fillId="0" borderId="14" xfId="0" applyNumberFormat="1" applyFont="1" applyFill="1" applyBorder="1" applyAlignment="1">
      <alignment vertical="center" shrinkToFit="1"/>
    </xf>
    <xf numFmtId="0" fontId="0" fillId="0" borderId="21" xfId="0" applyFont="1" applyFill="1" applyBorder="1" applyAlignment="1">
      <alignment vertical="center" shrinkToFit="1"/>
    </xf>
    <xf numFmtId="0" fontId="0" fillId="0" borderId="12" xfId="0" applyFont="1" applyFill="1" applyBorder="1" applyAlignment="1">
      <alignment vertical="center" shrinkToFit="1"/>
    </xf>
    <xf numFmtId="49" fontId="0" fillId="0" borderId="29" xfId="0" applyNumberFormat="1" applyFont="1" applyFill="1" applyBorder="1" applyAlignment="1">
      <alignment vertical="center" shrinkToFit="1"/>
    </xf>
    <xf numFmtId="0" fontId="0" fillId="0" borderId="20" xfId="0" applyFont="1" applyFill="1" applyBorder="1" applyAlignment="1">
      <alignment vertical="center" shrinkToFit="1"/>
    </xf>
    <xf numFmtId="0" fontId="0" fillId="0" borderId="29" xfId="0" applyFont="1" applyFill="1" applyBorder="1" applyAlignment="1">
      <alignment horizontal="left" vertical="center" shrinkToFit="1"/>
    </xf>
    <xf numFmtId="49" fontId="0" fillId="0" borderId="13" xfId="0" applyNumberFormat="1" applyFont="1" applyFill="1" applyBorder="1" applyAlignment="1">
      <alignment horizontal="left" vertical="center" shrinkToFit="1"/>
    </xf>
    <xf numFmtId="49" fontId="0" fillId="0" borderId="14" xfId="0" applyNumberFormat="1" applyFont="1" applyFill="1" applyBorder="1" applyAlignment="1">
      <alignment horizontal="left" vertical="center" shrinkToFit="1"/>
    </xf>
    <xf numFmtId="49" fontId="0" fillId="0" borderId="29" xfId="0" applyNumberFormat="1" applyFont="1" applyFill="1" applyBorder="1" applyAlignment="1">
      <alignment horizontal="left" vertical="center" shrinkToFit="1"/>
    </xf>
    <xf numFmtId="0" fontId="0" fillId="0" borderId="12" xfId="0" applyFont="1" applyFill="1" applyBorder="1" applyAlignment="1">
      <alignment horizontal="left" vertical="center" shrinkToFit="1"/>
    </xf>
    <xf numFmtId="49" fontId="0" fillId="0" borderId="21" xfId="0" applyNumberFormat="1" applyFont="1" applyFill="1" applyBorder="1" applyAlignment="1">
      <alignment vertical="center" shrinkToFit="1"/>
    </xf>
    <xf numFmtId="0" fontId="0" fillId="0" borderId="17" xfId="0" applyFont="1" applyFill="1" applyBorder="1" applyAlignment="1">
      <alignment horizontal="left" vertical="center" shrinkToFit="1"/>
    </xf>
    <xf numFmtId="0" fontId="0" fillId="0" borderId="64" xfId="0" applyFont="1" applyFill="1" applyBorder="1" applyAlignment="1">
      <alignment vertical="center" shrinkToFit="1"/>
    </xf>
    <xf numFmtId="0" fontId="0" fillId="0" borderId="13" xfId="0" applyNumberFormat="1" applyFont="1" applyFill="1" applyBorder="1" applyAlignment="1">
      <alignment horizontal="left" vertical="center" shrinkToFit="1"/>
    </xf>
    <xf numFmtId="0" fontId="0" fillId="0" borderId="0" xfId="0" applyFont="1" applyBorder="1" applyAlignment="1">
      <alignment shrinkToFit="1"/>
    </xf>
    <xf numFmtId="0" fontId="0" fillId="0" borderId="14" xfId="0" applyFont="1" applyBorder="1" applyAlignment="1">
      <alignment shrinkToFit="1"/>
    </xf>
    <xf numFmtId="49" fontId="0" fillId="0" borderId="26" xfId="0" applyNumberFormat="1" applyFont="1" applyFill="1" applyBorder="1" applyAlignment="1">
      <alignment vertical="center" shrinkToFit="1"/>
    </xf>
    <xf numFmtId="0" fontId="0" fillId="0" borderId="29" xfId="0" applyFont="1" applyFill="1" applyBorder="1" applyAlignment="1">
      <alignment vertical="center" shrinkToFit="1"/>
    </xf>
    <xf numFmtId="0" fontId="0" fillId="0" borderId="56" xfId="0" applyFont="1" applyBorder="1" applyAlignment="1">
      <alignment shrinkToFit="1"/>
    </xf>
    <xf numFmtId="0" fontId="0" fillId="0" borderId="6" xfId="0" applyFont="1" applyBorder="1" applyAlignment="1">
      <alignment shrinkToFit="1"/>
    </xf>
    <xf numFmtId="49" fontId="0" fillId="0" borderId="6" xfId="0" applyNumberFormat="1" applyFont="1" applyFill="1" applyBorder="1" applyAlignment="1">
      <alignment vertical="center" shrinkToFit="1"/>
    </xf>
    <xf numFmtId="0" fontId="0" fillId="0" borderId="6" xfId="0" applyFont="1" applyFill="1" applyBorder="1" applyAlignment="1">
      <alignment vertical="center" shrinkToFit="1"/>
    </xf>
    <xf numFmtId="0" fontId="10" fillId="15" borderId="57" xfId="0" applyFont="1" applyFill="1" applyBorder="1" applyAlignment="1" applyProtection="1">
      <alignment horizontal="center" vertical="center" wrapText="1"/>
      <protection locked="0"/>
    </xf>
    <xf numFmtId="20" fontId="0" fillId="2" borderId="0" xfId="0" applyNumberFormat="1" applyFill="1" applyAlignment="1">
      <alignment vertical="center"/>
    </xf>
    <xf numFmtId="0" fontId="20" fillId="18" borderId="9" xfId="0" applyFont="1" applyFill="1" applyBorder="1" applyAlignment="1">
      <alignment vertical="center"/>
    </xf>
    <xf numFmtId="0" fontId="20" fillId="18" borderId="56" xfId="0" applyFont="1" applyFill="1" applyBorder="1"/>
    <xf numFmtId="0" fontId="20" fillId="18" borderId="44" xfId="0" applyFont="1" applyFill="1" applyBorder="1"/>
    <xf numFmtId="0" fontId="20" fillId="18" borderId="1" xfId="10" applyFont="1" applyFill="1" applyBorder="1" applyAlignment="1">
      <alignment vertical="top"/>
    </xf>
    <xf numFmtId="0" fontId="20" fillId="18" borderId="1" xfId="10" applyFont="1" applyFill="1" applyBorder="1">
      <alignment vertical="center"/>
    </xf>
    <xf numFmtId="0" fontId="20" fillId="18" borderId="0" xfId="0" applyFont="1" applyFill="1" applyBorder="1" applyAlignment="1">
      <alignment horizontal="left" vertical="center" wrapText="1"/>
    </xf>
    <xf numFmtId="0" fontId="20" fillId="18" borderId="43" xfId="0" applyFont="1" applyFill="1" applyBorder="1" applyAlignment="1">
      <alignment horizontal="left" vertical="center" wrapText="1"/>
    </xf>
    <xf numFmtId="0" fontId="20" fillId="18" borderId="1" xfId="0" applyFont="1" applyFill="1" applyBorder="1" applyAlignment="1">
      <alignment horizontal="left" vertical="center"/>
    </xf>
    <xf numFmtId="0" fontId="5" fillId="2" borderId="0" xfId="0" applyFont="1" applyFill="1" applyBorder="1" applyAlignment="1">
      <alignment horizontal="left" vertical="top"/>
    </xf>
    <xf numFmtId="0" fontId="5" fillId="0" borderId="16" xfId="10" applyFont="1" applyBorder="1" applyAlignment="1">
      <alignment vertical="center" wrapText="1"/>
    </xf>
    <xf numFmtId="0" fontId="5" fillId="0" borderId="0" xfId="10" applyFont="1" applyBorder="1" applyAlignment="1">
      <alignment vertical="center" wrapText="1"/>
    </xf>
    <xf numFmtId="0" fontId="5" fillId="0" borderId="0" xfId="10" applyFont="1" applyBorder="1" applyAlignment="1">
      <alignment vertical="center" shrinkToFit="1"/>
    </xf>
    <xf numFmtId="0" fontId="5" fillId="0" borderId="24" xfId="10" applyFont="1" applyBorder="1" applyAlignment="1">
      <alignment horizontal="center" vertical="center"/>
    </xf>
    <xf numFmtId="0" fontId="5" fillId="0" borderId="26" xfId="10" applyFont="1" applyBorder="1" applyAlignment="1">
      <alignment horizontal="center" vertical="center"/>
    </xf>
    <xf numFmtId="0" fontId="5" fillId="0" borderId="27" xfId="10" applyFont="1" applyBorder="1" applyAlignment="1">
      <alignment horizontal="center" vertical="center"/>
    </xf>
    <xf numFmtId="4" fontId="5" fillId="12" borderId="24" xfId="0" applyNumberFormat="1" applyFont="1" applyFill="1" applyBorder="1"/>
    <xf numFmtId="4" fontId="5" fillId="0" borderId="0" xfId="0" applyNumberFormat="1" applyFont="1"/>
    <xf numFmtId="4" fontId="5" fillId="22" borderId="24" xfId="0" applyNumberFormat="1" applyFont="1" applyFill="1" applyBorder="1"/>
    <xf numFmtId="4" fontId="5" fillId="23" borderId="24" xfId="0" applyNumberFormat="1" applyFont="1" applyFill="1" applyBorder="1"/>
    <xf numFmtId="4" fontId="5" fillId="0" borderId="0" xfId="0" applyNumberFormat="1" applyFont="1" applyFill="1"/>
    <xf numFmtId="4" fontId="5" fillId="17" borderId="24" xfId="0" applyNumberFormat="1" applyFont="1" applyFill="1" applyBorder="1"/>
    <xf numFmtId="4" fontId="5" fillId="12" borderId="26" xfId="0" applyNumberFormat="1" applyFont="1" applyFill="1" applyBorder="1"/>
    <xf numFmtId="4" fontId="5" fillId="22" borderId="26" xfId="0" applyNumberFormat="1" applyFont="1" applyFill="1" applyBorder="1"/>
    <xf numFmtId="4" fontId="5" fillId="23" borderId="26" xfId="0" applyNumberFormat="1" applyFont="1" applyFill="1" applyBorder="1"/>
    <xf numFmtId="4" fontId="5" fillId="17" borderId="26" xfId="0" applyNumberFormat="1" applyFont="1" applyFill="1" applyBorder="1"/>
    <xf numFmtId="4" fontId="52" fillId="22" borderId="26" xfId="0" applyNumberFormat="1" applyFont="1" applyFill="1" applyBorder="1"/>
    <xf numFmtId="4" fontId="5" fillId="12" borderId="27" xfId="0" applyNumberFormat="1" applyFont="1" applyFill="1" applyBorder="1"/>
    <xf numFmtId="4" fontId="52" fillId="22" borderId="27" xfId="0" applyNumberFormat="1" applyFont="1" applyFill="1" applyBorder="1"/>
    <xf numFmtId="4" fontId="5" fillId="23" borderId="27" xfId="0" applyNumberFormat="1" applyFont="1" applyFill="1" applyBorder="1"/>
    <xf numFmtId="4" fontId="5" fillId="17" borderId="27" xfId="0" applyNumberFormat="1" applyFont="1" applyFill="1" applyBorder="1"/>
    <xf numFmtId="0" fontId="5" fillId="0" borderId="17" xfId="10" applyFont="1" applyBorder="1" applyAlignment="1">
      <alignment vertical="center" wrapText="1"/>
    </xf>
    <xf numFmtId="0" fontId="5" fillId="0" borderId="29" xfId="0" applyNumberFormat="1" applyFont="1" applyBorder="1" applyAlignment="1" applyProtection="1">
      <alignment horizontal="center" vertical="center"/>
    </xf>
    <xf numFmtId="0" fontId="5" fillId="0" borderId="0" xfId="0" applyNumberFormat="1" applyFont="1" applyAlignment="1" applyProtection="1">
      <alignment horizontal="center" vertical="center"/>
    </xf>
    <xf numFmtId="0" fontId="0" fillId="0" borderId="0" xfId="0" quotePrefix="1" applyNumberFormat="1" applyFont="1" applyAlignment="1" applyProtection="1">
      <alignment horizontal="left"/>
    </xf>
    <xf numFmtId="176" fontId="0" fillId="0" borderId="0" xfId="0" applyNumberFormat="1" applyFont="1" applyProtection="1"/>
    <xf numFmtId="176" fontId="0" fillId="0" borderId="0" xfId="0" applyNumberFormat="1" applyFont="1" applyAlignment="1" applyProtection="1">
      <alignment horizontal="left"/>
    </xf>
    <xf numFmtId="0" fontId="0" fillId="0" borderId="0" xfId="0" applyNumberFormat="1" applyFont="1" applyAlignment="1" applyProtection="1">
      <alignment horizontal="center"/>
    </xf>
    <xf numFmtId="0" fontId="4" fillId="0" borderId="12" xfId="0" applyFont="1" applyFill="1" applyBorder="1" applyAlignment="1">
      <alignment vertical="center"/>
    </xf>
    <xf numFmtId="0" fontId="52" fillId="0" borderId="0" xfId="10" applyFont="1" applyAlignment="1">
      <alignment vertical="center" wrapText="1"/>
    </xf>
    <xf numFmtId="0" fontId="5" fillId="0" borderId="13" xfId="10" applyFont="1" applyFill="1" applyBorder="1">
      <alignment vertical="center"/>
    </xf>
    <xf numFmtId="0" fontId="5" fillId="0" borderId="16" xfId="10" applyFont="1" applyFill="1" applyBorder="1" applyAlignment="1">
      <alignment vertical="center" wrapText="1"/>
    </xf>
    <xf numFmtId="0" fontId="61" fillId="0" borderId="0" xfId="12" applyNumberFormat="1" applyFont="1" applyFill="1" applyBorder="1" applyAlignment="1">
      <alignment horizontal="center" vertical="center" shrinkToFit="1"/>
    </xf>
    <xf numFmtId="0" fontId="5" fillId="0" borderId="21" xfId="10" applyFont="1" applyFill="1" applyBorder="1">
      <alignment vertical="center"/>
    </xf>
    <xf numFmtId="0" fontId="5" fillId="0" borderId="20" xfId="10" applyFont="1" applyFill="1" applyBorder="1" applyAlignment="1">
      <alignment vertical="center" wrapText="1"/>
    </xf>
    <xf numFmtId="0" fontId="6" fillId="0" borderId="15" xfId="12" applyFont="1" applyFill="1" applyBorder="1" applyAlignment="1">
      <alignment horizontal="center" vertical="center" wrapText="1"/>
    </xf>
    <xf numFmtId="176" fontId="5" fillId="0" borderId="15" xfId="0" applyNumberFormat="1" applyFont="1" applyBorder="1" applyAlignment="1" applyProtection="1">
      <alignment horizontal="center" vertical="center" wrapText="1"/>
    </xf>
    <xf numFmtId="197" fontId="0" fillId="0" borderId="0" xfId="0" applyNumberFormat="1" applyFont="1" applyProtection="1"/>
    <xf numFmtId="0" fontId="5" fillId="0" borderId="14" xfId="10" applyFont="1" applyFill="1" applyBorder="1">
      <alignment vertical="center"/>
    </xf>
    <xf numFmtId="0" fontId="5" fillId="0" borderId="0" xfId="10" applyFont="1" applyFill="1" applyBorder="1" applyAlignment="1">
      <alignment vertical="center" wrapText="1"/>
    </xf>
    <xf numFmtId="0" fontId="5" fillId="0" borderId="29" xfId="10" applyFont="1" applyFill="1" applyBorder="1">
      <alignment vertical="center"/>
    </xf>
    <xf numFmtId="0" fontId="5" fillId="0" borderId="40" xfId="10" applyFont="1" applyFill="1" applyBorder="1" applyAlignment="1">
      <alignment vertical="center" wrapText="1"/>
    </xf>
    <xf numFmtId="0" fontId="5" fillId="0" borderId="17" xfId="10" applyFont="1" applyFill="1" applyBorder="1" applyAlignment="1">
      <alignment vertical="center" wrapText="1"/>
    </xf>
    <xf numFmtId="0" fontId="5" fillId="0" borderId="46" xfId="10" applyFont="1" applyFill="1" applyBorder="1" applyAlignment="1">
      <alignment vertical="center" wrapText="1"/>
    </xf>
    <xf numFmtId="177" fontId="0" fillId="0" borderId="0" xfId="0" applyNumberFormat="1" applyFont="1" applyAlignment="1" applyProtection="1"/>
    <xf numFmtId="0" fontId="5" fillId="0" borderId="41" xfId="10" applyFont="1" applyFill="1" applyBorder="1" applyAlignment="1">
      <alignment vertical="center" wrapText="1"/>
    </xf>
    <xf numFmtId="0" fontId="5" fillId="0" borderId="0" xfId="10" applyFont="1" applyFill="1" applyBorder="1">
      <alignment vertical="center"/>
    </xf>
    <xf numFmtId="0" fontId="5" fillId="0" borderId="0" xfId="10" applyFont="1" applyFill="1" applyBorder="1" applyAlignment="1">
      <alignment horizontal="left" vertical="center" wrapText="1"/>
    </xf>
    <xf numFmtId="177" fontId="5" fillId="0" borderId="0" xfId="0" applyNumberFormat="1" applyFont="1" applyAlignment="1" applyProtection="1"/>
    <xf numFmtId="176" fontId="5" fillId="0" borderId="0" xfId="0" applyNumberFormat="1" applyFont="1" applyAlignment="1" applyProtection="1">
      <alignment horizontal="left"/>
    </xf>
    <xf numFmtId="176" fontId="3" fillId="0" borderId="0" xfId="0" applyNumberFormat="1" applyFont="1" applyAlignment="1" applyProtection="1">
      <alignment horizontal="center" vertical="center" wrapText="1"/>
    </xf>
    <xf numFmtId="0" fontId="5" fillId="0" borderId="13" xfId="10" applyFont="1" applyFill="1" applyBorder="1" applyAlignment="1">
      <alignment horizontal="center" vertical="center"/>
    </xf>
    <xf numFmtId="0" fontId="5" fillId="0" borderId="16" xfId="10" applyFont="1" applyFill="1" applyBorder="1" applyAlignment="1">
      <alignment horizontal="center" vertical="center" wrapText="1"/>
    </xf>
    <xf numFmtId="0" fontId="5" fillId="0" borderId="16" xfId="10" applyFont="1" applyFill="1" applyBorder="1" applyAlignment="1">
      <alignment horizontal="center" vertical="center"/>
    </xf>
    <xf numFmtId="0" fontId="5" fillId="0" borderId="17" xfId="10" applyFont="1" applyFill="1" applyBorder="1" applyAlignment="1">
      <alignment horizontal="center" vertical="center"/>
    </xf>
    <xf numFmtId="0" fontId="5" fillId="0" borderId="24" xfId="10" applyFont="1" applyFill="1" applyBorder="1" applyAlignment="1">
      <alignment horizontal="center" vertical="center"/>
    </xf>
    <xf numFmtId="0" fontId="62" fillId="0" borderId="0" xfId="10" applyFont="1" applyAlignment="1">
      <alignment horizontal="center" vertical="center"/>
    </xf>
    <xf numFmtId="0" fontId="5" fillId="0" borderId="21" xfId="10" applyFont="1" applyFill="1" applyBorder="1" applyAlignment="1">
      <alignment horizontal="center" vertical="center"/>
    </xf>
    <xf numFmtId="0" fontId="5" fillId="0" borderId="12" xfId="10" applyFont="1" applyFill="1" applyBorder="1" applyAlignment="1">
      <alignment horizontal="center" vertical="center" wrapText="1"/>
    </xf>
    <xf numFmtId="0" fontId="5" fillId="0" borderId="21" xfId="10" applyFont="1" applyFill="1" applyBorder="1" applyAlignment="1">
      <alignment horizontal="center" vertical="center" wrapText="1"/>
    </xf>
    <xf numFmtId="0" fontId="5" fillId="0" borderId="20" xfId="10" applyFont="1" applyFill="1" applyBorder="1" applyAlignment="1">
      <alignment horizontal="center" vertical="center" wrapText="1"/>
    </xf>
    <xf numFmtId="0" fontId="5" fillId="0" borderId="27" xfId="10" applyFont="1" applyFill="1" applyBorder="1" applyAlignment="1">
      <alignment horizontal="center" vertical="center" wrapText="1"/>
    </xf>
    <xf numFmtId="0" fontId="6" fillId="0" borderId="0" xfId="10" applyFont="1" applyAlignment="1">
      <alignment horizontal="center" vertical="center" wrapText="1"/>
    </xf>
    <xf numFmtId="3" fontId="0" fillId="0" borderId="0" xfId="10" applyNumberFormat="1" applyFont="1">
      <alignment vertical="center"/>
    </xf>
    <xf numFmtId="3" fontId="0" fillId="0" borderId="0" xfId="0" applyNumberFormat="1" applyFont="1" applyAlignment="1" applyProtection="1"/>
    <xf numFmtId="192" fontId="0" fillId="0" borderId="0" xfId="0" applyNumberFormat="1" applyFont="1" applyAlignment="1" applyProtection="1">
      <alignment horizontal="center"/>
    </xf>
    <xf numFmtId="0" fontId="0" fillId="0" borderId="0" xfId="0" applyNumberFormat="1" applyFont="1" applyAlignment="1" applyProtection="1">
      <alignment horizontal="center" vertical="center"/>
    </xf>
    <xf numFmtId="176" fontId="0" fillId="0" borderId="0" xfId="0" applyNumberFormat="1" applyFont="1" applyAlignment="1" applyProtection="1">
      <alignment horizontal="center" vertical="center"/>
    </xf>
    <xf numFmtId="0" fontId="5" fillId="0" borderId="0" xfId="10" applyFont="1" applyFill="1" applyAlignment="1">
      <alignment horizontal="center" vertical="center" wrapText="1"/>
    </xf>
    <xf numFmtId="3" fontId="0" fillId="0" borderId="0" xfId="3" applyNumberFormat="1" applyFont="1" applyBorder="1" applyAlignment="1">
      <alignment horizontal="center" vertical="center"/>
    </xf>
    <xf numFmtId="38" fontId="0" fillId="0" borderId="0" xfId="3" applyFont="1" applyBorder="1" applyAlignment="1">
      <alignment horizontal="center" vertical="center"/>
    </xf>
    <xf numFmtId="38" fontId="5" fillId="0" borderId="0" xfId="3" applyFont="1" applyBorder="1" applyAlignment="1">
      <alignment horizontal="center" vertical="center"/>
    </xf>
    <xf numFmtId="0" fontId="5" fillId="0" borderId="0" xfId="10" applyFont="1" applyAlignment="1">
      <alignment horizontal="center" vertical="center"/>
    </xf>
    <xf numFmtId="177" fontId="5" fillId="0" borderId="0" xfId="0" applyNumberFormat="1" applyFont="1" applyAlignment="1" applyProtection="1">
      <alignment horizontal="center" vertical="center"/>
    </xf>
    <xf numFmtId="3" fontId="0" fillId="0" borderId="0" xfId="0" applyNumberFormat="1" applyFont="1" applyAlignment="1" applyProtection="1">
      <alignment horizontal="center" vertical="center"/>
    </xf>
    <xf numFmtId="177" fontId="0" fillId="0" borderId="0" xfId="0" applyNumberFormat="1" applyFont="1" applyAlignment="1" applyProtection="1">
      <alignment horizontal="center" vertical="center"/>
    </xf>
    <xf numFmtId="0" fontId="0" fillId="0" borderId="0" xfId="0" applyFont="1" applyAlignment="1">
      <alignment vertical="center" wrapText="1"/>
    </xf>
    <xf numFmtId="0" fontId="5" fillId="0" borderId="13" xfId="0" applyFont="1" applyBorder="1" applyAlignment="1">
      <alignment horizontal="center" vertical="center"/>
    </xf>
    <xf numFmtId="0" fontId="5" fillId="0" borderId="16"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24" xfId="0" applyFont="1" applyBorder="1" applyAlignment="1">
      <alignment horizontal="center" vertical="center"/>
    </xf>
    <xf numFmtId="0" fontId="5" fillId="0" borderId="21" xfId="0" applyFont="1" applyBorder="1" applyAlignment="1">
      <alignment horizontal="center" vertical="center"/>
    </xf>
    <xf numFmtId="0" fontId="59" fillId="0" borderId="0" xfId="0" applyFont="1" applyAlignment="1">
      <alignment vertical="center"/>
    </xf>
    <xf numFmtId="0" fontId="0" fillId="0" borderId="0" xfId="0" applyFont="1"/>
    <xf numFmtId="0" fontId="4" fillId="0" borderId="0" xfId="0" applyFont="1" applyAlignment="1">
      <alignment vertical="center" wrapText="1"/>
    </xf>
    <xf numFmtId="0" fontId="4" fillId="0" borderId="0" xfId="0" applyFont="1" applyBorder="1" applyAlignment="1">
      <alignment vertical="center"/>
    </xf>
    <xf numFmtId="0" fontId="4" fillId="0" borderId="0" xfId="0" applyFont="1" applyBorder="1" applyAlignment="1">
      <alignment horizontal="right" vertical="center"/>
    </xf>
    <xf numFmtId="0" fontId="0" fillId="0" borderId="0" xfId="10" applyFont="1" applyAlignment="1">
      <alignment horizontal="center" vertical="center"/>
    </xf>
    <xf numFmtId="49" fontId="5" fillId="0" borderId="0" xfId="0" applyNumberFormat="1" applyFont="1" applyFill="1" applyAlignment="1">
      <alignment horizontal="center" vertical="center"/>
    </xf>
    <xf numFmtId="4" fontId="5" fillId="0" borderId="15" xfId="0" applyNumberFormat="1" applyFont="1" applyFill="1" applyBorder="1" applyAlignment="1">
      <alignment vertical="center"/>
    </xf>
    <xf numFmtId="4" fontId="5" fillId="0" borderId="24" xfId="3" applyNumberFormat="1" applyFont="1" applyBorder="1" applyAlignment="1">
      <alignment vertical="center"/>
    </xf>
    <xf numFmtId="4" fontId="5" fillId="0" borderId="26" xfId="3" applyNumberFormat="1" applyFont="1" applyBorder="1" applyAlignment="1">
      <alignment vertical="center"/>
    </xf>
    <xf numFmtId="4" fontId="5" fillId="0" borderId="27" xfId="3" applyNumberFormat="1" applyFont="1" applyFill="1" applyBorder="1" applyAlignment="1">
      <alignment vertical="center"/>
    </xf>
    <xf numFmtId="184" fontId="5" fillId="13" borderId="15" xfId="0" applyNumberFormat="1" applyFont="1" applyFill="1" applyBorder="1" applyAlignment="1">
      <alignment horizontal="center" vertical="center"/>
    </xf>
    <xf numFmtId="176" fontId="5" fillId="0" borderId="41" xfId="0" applyNumberFormat="1" applyFont="1" applyBorder="1" applyAlignment="1" applyProtection="1">
      <alignment horizontal="center" vertical="center"/>
    </xf>
    <xf numFmtId="182" fontId="6" fillId="0" borderId="0" xfId="0" applyNumberFormat="1" applyFont="1" applyAlignment="1">
      <alignment vertical="center"/>
    </xf>
    <xf numFmtId="2" fontId="5" fillId="0" borderId="15" xfId="0" applyNumberFormat="1" applyFont="1" applyFill="1" applyBorder="1" applyAlignment="1">
      <alignment vertical="center"/>
    </xf>
    <xf numFmtId="182" fontId="9" fillId="0" borderId="0" xfId="0" applyNumberFormat="1" applyFont="1" applyAlignment="1">
      <alignment vertical="center"/>
    </xf>
    <xf numFmtId="3" fontId="5" fillId="0" borderId="0" xfId="0" applyNumberFormat="1" applyFont="1" applyAlignment="1">
      <alignment vertical="center"/>
    </xf>
    <xf numFmtId="4" fontId="5" fillId="19" borderId="15" xfId="0" applyNumberFormat="1" applyFont="1" applyFill="1" applyBorder="1" applyAlignment="1">
      <alignment vertical="center"/>
    </xf>
    <xf numFmtId="3" fontId="5" fillId="0" borderId="0" xfId="0" applyNumberFormat="1" applyFont="1" applyFill="1" applyAlignment="1">
      <alignment vertical="center"/>
    </xf>
    <xf numFmtId="4" fontId="5" fillId="0" borderId="15" xfId="0" applyNumberFormat="1" applyFont="1" applyBorder="1" applyAlignment="1">
      <alignment vertical="center"/>
    </xf>
    <xf numFmtId="3" fontId="5" fillId="0" borderId="0" xfId="0" applyNumberFormat="1" applyFont="1" applyBorder="1" applyAlignment="1">
      <alignment vertical="center"/>
    </xf>
    <xf numFmtId="0" fontId="0" fillId="0" borderId="0" xfId="0" applyBorder="1" applyAlignment="1">
      <alignment vertical="center"/>
    </xf>
    <xf numFmtId="1" fontId="6" fillId="0" borderId="24" xfId="0" applyNumberFormat="1" applyFont="1" applyFill="1" applyBorder="1" applyAlignment="1">
      <alignment horizontal="center" vertical="center"/>
    </xf>
    <xf numFmtId="0" fontId="6" fillId="0" borderId="0" xfId="0" applyFont="1" applyAlignment="1">
      <alignment horizontal="center" vertical="center"/>
    </xf>
    <xf numFmtId="2" fontId="5" fillId="0" borderId="0" xfId="0" applyNumberFormat="1" applyFont="1" applyFill="1" applyAlignment="1">
      <alignment vertical="center"/>
    </xf>
    <xf numFmtId="4" fontId="5" fillId="21" borderId="24" xfId="0" applyNumberFormat="1" applyFont="1" applyFill="1" applyBorder="1" applyAlignment="1">
      <alignment vertical="center"/>
    </xf>
    <xf numFmtId="2" fontId="5" fillId="21" borderId="24" xfId="0" applyNumberFormat="1" applyFont="1" applyFill="1" applyBorder="1" applyAlignment="1">
      <alignment vertical="center"/>
    </xf>
    <xf numFmtId="0" fontId="5" fillId="0" borderId="0" xfId="0" applyFont="1" applyFill="1" applyAlignment="1">
      <alignment vertical="center"/>
    </xf>
    <xf numFmtId="2" fontId="6" fillId="0" borderId="26" xfId="0" applyNumberFormat="1" applyFont="1" applyFill="1" applyBorder="1" applyAlignment="1">
      <alignment vertical="center"/>
    </xf>
    <xf numFmtId="4" fontId="5" fillId="21" borderId="26" xfId="0" applyNumberFormat="1" applyFont="1" applyFill="1" applyBorder="1" applyAlignment="1">
      <alignment vertical="center"/>
    </xf>
    <xf numFmtId="2" fontId="5" fillId="21" borderId="26" xfId="0" applyNumberFormat="1" applyFont="1" applyFill="1" applyBorder="1" applyAlignment="1">
      <alignment vertical="center"/>
    </xf>
    <xf numFmtId="2" fontId="6" fillId="20" borderId="26" xfId="0" applyNumberFormat="1" applyFont="1" applyFill="1" applyBorder="1" applyAlignment="1">
      <alignment vertical="center"/>
    </xf>
    <xf numFmtId="2" fontId="6" fillId="0" borderId="27" xfId="0" applyNumberFormat="1" applyFont="1" applyFill="1" applyBorder="1" applyAlignment="1">
      <alignment vertical="center"/>
    </xf>
    <xf numFmtId="4" fontId="5" fillId="21" borderId="27" xfId="0" applyNumberFormat="1" applyFont="1" applyFill="1" applyBorder="1" applyAlignment="1">
      <alignment vertical="center"/>
    </xf>
    <xf numFmtId="2" fontId="5" fillId="21" borderId="27" xfId="0" applyNumberFormat="1" applyFont="1" applyFill="1" applyBorder="1" applyAlignment="1">
      <alignment vertical="center"/>
    </xf>
    <xf numFmtId="196" fontId="5" fillId="0" borderId="26" xfId="3" applyNumberFormat="1" applyFont="1" applyBorder="1" applyAlignment="1">
      <alignment horizontal="center" vertical="center"/>
    </xf>
    <xf numFmtId="4" fontId="5" fillId="0" borderId="24" xfId="0" applyNumberFormat="1" applyFont="1" applyBorder="1" applyAlignment="1">
      <alignment vertical="center"/>
    </xf>
    <xf numFmtId="4" fontId="5" fillId="0" borderId="0" xfId="0" applyNumberFormat="1" applyFont="1" applyAlignment="1">
      <alignment vertical="center"/>
    </xf>
    <xf numFmtId="4" fontId="5" fillId="0" borderId="26" xfId="0" applyNumberFormat="1" applyFont="1" applyBorder="1" applyAlignment="1">
      <alignment vertical="center"/>
    </xf>
    <xf numFmtId="4" fontId="5" fillId="0" borderId="27" xfId="0" applyNumberFormat="1" applyFont="1" applyBorder="1" applyAlignment="1">
      <alignment vertical="center"/>
    </xf>
    <xf numFmtId="4" fontId="5" fillId="22" borderId="24" xfId="0" applyNumberFormat="1" applyFont="1" applyFill="1" applyBorder="1" applyAlignment="1">
      <alignment vertical="center"/>
    </xf>
    <xf numFmtId="4" fontId="5" fillId="23" borderId="24" xfId="0" applyNumberFormat="1" applyFont="1" applyFill="1" applyBorder="1" applyAlignment="1">
      <alignment vertical="center"/>
    </xf>
    <xf numFmtId="4" fontId="5" fillId="0" borderId="0" xfId="0" applyNumberFormat="1" applyFont="1" applyFill="1" applyAlignment="1">
      <alignment vertical="center"/>
    </xf>
    <xf numFmtId="4" fontId="5" fillId="17" borderId="24" xfId="0" applyNumberFormat="1" applyFont="1" applyFill="1" applyBorder="1" applyAlignment="1">
      <alignment vertical="center"/>
    </xf>
    <xf numFmtId="4" fontId="5" fillId="22" borderId="26" xfId="0" applyNumberFormat="1" applyFont="1" applyFill="1" applyBorder="1" applyAlignment="1">
      <alignment vertical="center"/>
    </xf>
    <xf numFmtId="4" fontId="5" fillId="23" borderId="26" xfId="0" applyNumberFormat="1" applyFont="1" applyFill="1" applyBorder="1" applyAlignment="1">
      <alignment vertical="center"/>
    </xf>
    <xf numFmtId="4" fontId="5" fillId="17" borderId="26" xfId="0" applyNumberFormat="1" applyFont="1" applyFill="1" applyBorder="1" applyAlignment="1">
      <alignment vertical="center"/>
    </xf>
    <xf numFmtId="4" fontId="52" fillId="22" borderId="26" xfId="0" applyNumberFormat="1" applyFont="1" applyFill="1" applyBorder="1" applyAlignment="1">
      <alignment vertical="center"/>
    </xf>
    <xf numFmtId="4" fontId="52" fillId="22" borderId="27" xfId="0" applyNumberFormat="1" applyFont="1" applyFill="1" applyBorder="1" applyAlignment="1">
      <alignment vertical="center"/>
    </xf>
    <xf numFmtId="4" fontId="5" fillId="23" borderId="27" xfId="0" applyNumberFormat="1" applyFont="1" applyFill="1" applyBorder="1" applyAlignment="1">
      <alignment vertical="center"/>
    </xf>
    <xf numFmtId="4" fontId="5" fillId="16" borderId="15" xfId="0" applyNumberFormat="1" applyFont="1" applyFill="1" applyBorder="1" applyAlignment="1">
      <alignment vertical="center"/>
    </xf>
    <xf numFmtId="4" fontId="5" fillId="18" borderId="15" xfId="0" applyNumberFormat="1" applyFont="1" applyFill="1" applyBorder="1" applyAlignment="1">
      <alignment vertical="center"/>
    </xf>
    <xf numFmtId="4" fontId="5" fillId="14" borderId="15" xfId="0" applyNumberFormat="1" applyFont="1" applyFill="1" applyBorder="1" applyAlignment="1">
      <alignment vertical="center"/>
    </xf>
    <xf numFmtId="199" fontId="6" fillId="0" borderId="14" xfId="0" applyNumberFormat="1" applyFont="1" applyFill="1" applyBorder="1" applyAlignment="1">
      <alignment vertical="center" shrinkToFit="1"/>
    </xf>
    <xf numFmtId="199" fontId="6" fillId="0" borderId="0" xfId="0" applyNumberFormat="1" applyFont="1" applyFill="1" applyBorder="1" applyAlignment="1">
      <alignment vertical="center" shrinkToFit="1"/>
    </xf>
    <xf numFmtId="0" fontId="6" fillId="25" borderId="29" xfId="0" applyFont="1" applyFill="1" applyBorder="1" applyAlignment="1">
      <alignment vertical="center" shrinkToFit="1"/>
    </xf>
    <xf numFmtId="38" fontId="5" fillId="19" borderId="16" xfId="0" applyNumberFormat="1" applyFont="1" applyFill="1" applyBorder="1" applyAlignment="1">
      <alignment horizontal="center" vertical="center"/>
    </xf>
    <xf numFmtId="38" fontId="5" fillId="19" borderId="17" xfId="0" applyNumberFormat="1" applyFont="1" applyFill="1" applyBorder="1" applyAlignment="1">
      <alignment horizontal="center" vertical="center"/>
    </xf>
    <xf numFmtId="0" fontId="5" fillId="19" borderId="12" xfId="0" applyFont="1" applyFill="1" applyBorder="1" applyAlignment="1">
      <alignment horizontal="center" vertical="center" wrapText="1"/>
    </xf>
    <xf numFmtId="0" fontId="5" fillId="19" borderId="20" xfId="0" applyFont="1" applyFill="1" applyBorder="1" applyAlignment="1">
      <alignment horizontal="center" vertical="center" wrapText="1"/>
    </xf>
    <xf numFmtId="198" fontId="5" fillId="19" borderId="0" xfId="0" quotePrefix="1" applyNumberFormat="1" applyFont="1" applyFill="1" applyBorder="1" applyAlignment="1">
      <alignment horizontal="center" vertical="center"/>
    </xf>
    <xf numFmtId="198" fontId="5" fillId="19" borderId="17" xfId="0" quotePrefix="1" applyNumberFormat="1" applyFont="1" applyFill="1" applyBorder="1" applyAlignment="1">
      <alignment horizontal="center" vertical="center"/>
    </xf>
    <xf numFmtId="198" fontId="5" fillId="19" borderId="46" xfId="0" quotePrefix="1" applyNumberFormat="1" applyFont="1" applyFill="1" applyBorder="1" applyAlignment="1">
      <alignment horizontal="center" vertical="center"/>
    </xf>
    <xf numFmtId="198" fontId="5" fillId="19" borderId="12" xfId="0" quotePrefix="1" applyNumberFormat="1" applyFont="1" applyFill="1" applyBorder="1" applyAlignment="1">
      <alignment horizontal="center" vertical="center"/>
    </xf>
    <xf numFmtId="198" fontId="5" fillId="19" borderId="20" xfId="0" quotePrefix="1" applyNumberFormat="1" applyFont="1" applyFill="1" applyBorder="1" applyAlignment="1">
      <alignment horizontal="center" vertical="center"/>
    </xf>
    <xf numFmtId="0" fontId="63" fillId="2" borderId="0" xfId="0" applyFont="1" applyFill="1" applyBorder="1" applyAlignment="1">
      <alignment vertical="center"/>
    </xf>
    <xf numFmtId="0" fontId="0" fillId="2" borderId="0" xfId="0" applyFont="1" applyFill="1" applyBorder="1" applyAlignment="1">
      <alignment vertical="center"/>
    </xf>
    <xf numFmtId="0" fontId="0" fillId="0" borderId="26" xfId="0" applyFont="1" applyBorder="1" applyAlignment="1">
      <alignment shrinkToFit="1"/>
    </xf>
    <xf numFmtId="0" fontId="0" fillId="0" borderId="27" xfId="0" applyFont="1" applyBorder="1" applyAlignment="1">
      <alignment shrinkToFit="1"/>
    </xf>
    <xf numFmtId="0" fontId="53" fillId="0" borderId="0" xfId="0" applyFont="1" applyAlignment="1">
      <alignment vertical="center"/>
    </xf>
    <xf numFmtId="0" fontId="53" fillId="0" borderId="41" xfId="0" applyFont="1" applyBorder="1" applyAlignment="1">
      <alignment vertical="center" wrapText="1" shrinkToFit="1"/>
    </xf>
    <xf numFmtId="0" fontId="5" fillId="0" borderId="0" xfId="0" applyFont="1" applyBorder="1" applyAlignment="1">
      <alignment vertical="center" wrapText="1" shrinkToFit="1"/>
    </xf>
    <xf numFmtId="182" fontId="10" fillId="21" borderId="54" xfId="0" applyNumberFormat="1" applyFont="1" applyFill="1" applyBorder="1" applyAlignment="1">
      <alignment horizontal="center" vertical="center"/>
    </xf>
    <xf numFmtId="0" fontId="0" fillId="18" borderId="57" xfId="19" applyFont="1" applyFill="1" applyBorder="1" applyAlignment="1">
      <alignment horizontal="center" vertical="center" shrinkToFit="1"/>
    </xf>
    <xf numFmtId="0" fontId="0" fillId="2" borderId="40" xfId="0" applyFill="1" applyBorder="1" applyAlignment="1">
      <alignment horizontal="center" vertical="center"/>
    </xf>
    <xf numFmtId="0" fontId="0" fillId="2" borderId="41" xfId="0" applyFill="1" applyBorder="1" applyAlignment="1">
      <alignment horizontal="center" vertical="center"/>
    </xf>
    <xf numFmtId="38" fontId="3" fillId="12" borderId="40" xfId="0" applyNumberFormat="1" applyFont="1" applyFill="1" applyBorder="1" applyAlignment="1">
      <alignment horizontal="centerContinuous" vertical="center" shrinkToFit="1"/>
    </xf>
    <xf numFmtId="38" fontId="3" fillId="12" borderId="41" xfId="0" applyNumberFormat="1" applyFont="1" applyFill="1" applyBorder="1" applyAlignment="1">
      <alignment horizontal="centerContinuous" vertical="center" shrinkToFit="1"/>
    </xf>
    <xf numFmtId="38" fontId="3" fillId="0" borderId="29" xfId="0" applyNumberFormat="1" applyFont="1" applyFill="1" applyBorder="1" applyAlignment="1">
      <alignment horizontal="centerContinuous" vertical="center" shrinkToFit="1"/>
    </xf>
    <xf numFmtId="38" fontId="3" fillId="0" borderId="40" xfId="0" applyNumberFormat="1" applyFont="1" applyFill="1" applyBorder="1" applyAlignment="1">
      <alignment horizontal="centerContinuous" vertical="center" shrinkToFit="1"/>
    </xf>
    <xf numFmtId="38" fontId="3" fillId="0" borderId="41" xfId="0" applyNumberFormat="1" applyFont="1" applyFill="1" applyBorder="1" applyAlignment="1">
      <alignment horizontal="centerContinuous" vertical="center" shrinkToFit="1"/>
    </xf>
    <xf numFmtId="38" fontId="3" fillId="2" borderId="29" xfId="0" applyNumberFormat="1" applyFont="1" applyFill="1" applyBorder="1" applyAlignment="1">
      <alignment horizontal="centerContinuous" vertical="center" shrinkToFit="1"/>
    </xf>
    <xf numFmtId="38" fontId="0" fillId="2" borderId="29" xfId="0" applyNumberFormat="1" applyFont="1" applyFill="1" applyBorder="1" applyAlignment="1">
      <alignment horizontal="centerContinuous" vertical="center" shrinkToFit="1"/>
    </xf>
    <xf numFmtId="0" fontId="5" fillId="0" borderId="13" xfId="0" applyNumberFormat="1" applyFont="1" applyBorder="1" applyAlignment="1">
      <alignment horizontal="center" vertical="center"/>
    </xf>
    <xf numFmtId="0" fontId="5" fillId="0" borderId="16" xfId="0" applyNumberFormat="1" applyFont="1" applyBorder="1" applyAlignment="1">
      <alignment horizontal="center" vertical="center"/>
    </xf>
    <xf numFmtId="0" fontId="5" fillId="0" borderId="17" xfId="0" applyNumberFormat="1" applyFont="1" applyBorder="1" applyAlignment="1">
      <alignment horizontal="center" vertical="center"/>
    </xf>
    <xf numFmtId="199" fontId="3" fillId="12" borderId="29" xfId="0" applyNumberFormat="1" applyFont="1" applyFill="1" applyBorder="1" applyAlignment="1">
      <alignment horizontal="centerContinuous" vertical="center" shrinkToFit="1"/>
    </xf>
    <xf numFmtId="38" fontId="3" fillId="0" borderId="42" xfId="0" applyNumberFormat="1" applyFont="1" applyFill="1" applyBorder="1" applyAlignment="1">
      <alignment horizontal="centerContinuous" vertical="center" shrinkToFit="1"/>
    </xf>
    <xf numFmtId="38" fontId="0" fillId="2" borderId="42" xfId="0" applyNumberFormat="1" applyFont="1" applyFill="1" applyBorder="1" applyAlignment="1">
      <alignment horizontal="centerContinuous" vertical="center" shrinkToFit="1"/>
    </xf>
    <xf numFmtId="0" fontId="6" fillId="24" borderId="62" xfId="0" applyFont="1" applyFill="1" applyBorder="1" applyAlignment="1">
      <alignment vertical="center"/>
    </xf>
    <xf numFmtId="0" fontId="6" fillId="24" borderId="71" xfId="0" applyFont="1" applyFill="1" applyBorder="1" applyAlignment="1">
      <alignment vertical="center"/>
    </xf>
    <xf numFmtId="0" fontId="6" fillId="24" borderId="84" xfId="0" applyFont="1" applyFill="1" applyBorder="1" applyAlignment="1">
      <alignment vertical="center"/>
    </xf>
    <xf numFmtId="178" fontId="12" fillId="11" borderId="85" xfId="0" applyNumberFormat="1" applyFont="1" applyFill="1" applyBorder="1" applyAlignment="1">
      <alignment vertical="center" shrinkToFit="1"/>
    </xf>
    <xf numFmtId="38" fontId="12" fillId="24" borderId="85" xfId="0" applyNumberFormat="1" applyFont="1" applyFill="1" applyBorder="1" applyAlignment="1">
      <alignment vertical="center"/>
    </xf>
    <xf numFmtId="0" fontId="5" fillId="0" borderId="13" xfId="10" applyFont="1" applyBorder="1" applyAlignment="1">
      <alignment vertical="center"/>
    </xf>
    <xf numFmtId="180" fontId="5" fillId="0" borderId="0" xfId="0" applyNumberFormat="1" applyFont="1" applyAlignment="1">
      <alignment vertical="center"/>
    </xf>
    <xf numFmtId="193" fontId="5" fillId="0" borderId="0" xfId="0" applyNumberFormat="1" applyFont="1" applyAlignment="1">
      <alignment vertical="center"/>
    </xf>
    <xf numFmtId="186" fontId="5" fillId="0" borderId="0" xfId="0" applyNumberFormat="1" applyFont="1" applyAlignment="1">
      <alignment vertical="center"/>
    </xf>
    <xf numFmtId="0" fontId="5" fillId="0" borderId="14" xfId="10" applyFont="1" applyBorder="1" applyAlignment="1">
      <alignment vertical="center"/>
    </xf>
    <xf numFmtId="0" fontId="5" fillId="0" borderId="21" xfId="10" applyFont="1" applyBorder="1" applyAlignment="1">
      <alignment vertical="center"/>
    </xf>
    <xf numFmtId="0" fontId="4" fillId="0" borderId="0" xfId="0" applyNumberFormat="1" applyFont="1" applyBorder="1" applyAlignment="1" applyProtection="1">
      <alignment horizontal="left" vertical="center"/>
    </xf>
    <xf numFmtId="176" fontId="0" fillId="0" borderId="26" xfId="0" applyNumberFormat="1" applyFont="1" applyBorder="1" applyProtection="1"/>
    <xf numFmtId="37" fontId="5" fillId="0" borderId="14" xfId="3" applyNumberFormat="1" applyFont="1" applyFill="1" applyBorder="1">
      <alignment vertical="center"/>
    </xf>
    <xf numFmtId="37" fontId="5" fillId="0" borderId="0" xfId="3" applyNumberFormat="1" applyFont="1" applyFill="1" applyBorder="1">
      <alignment vertical="center"/>
    </xf>
    <xf numFmtId="37" fontId="5" fillId="0" borderId="46" xfId="3" applyNumberFormat="1" applyFont="1" applyFill="1" applyBorder="1">
      <alignment vertical="center"/>
    </xf>
    <xf numFmtId="37" fontId="5" fillId="0" borderId="26" xfId="3" applyNumberFormat="1" applyFont="1" applyFill="1" applyBorder="1">
      <alignment vertical="center"/>
    </xf>
    <xf numFmtId="37" fontId="5" fillId="0" borderId="29" xfId="3" applyNumberFormat="1" applyFont="1" applyFill="1" applyBorder="1">
      <alignment vertical="center"/>
    </xf>
    <xf numFmtId="37" fontId="5" fillId="0" borderId="40" xfId="3" applyNumberFormat="1" applyFont="1" applyFill="1" applyBorder="1">
      <alignment vertical="center"/>
    </xf>
    <xf numFmtId="37" fontId="5" fillId="0" borderId="41" xfId="3" applyNumberFormat="1" applyFont="1" applyFill="1" applyBorder="1">
      <alignment vertical="center"/>
    </xf>
    <xf numFmtId="37" fontId="5" fillId="0" borderId="15" xfId="3" applyNumberFormat="1" applyFont="1" applyFill="1" applyBorder="1">
      <alignment vertical="center"/>
    </xf>
    <xf numFmtId="37" fontId="5" fillId="0" borderId="13" xfId="3" applyNumberFormat="1" applyFont="1" applyFill="1" applyBorder="1">
      <alignment vertical="center"/>
    </xf>
    <xf numFmtId="37" fontId="5" fillId="0" borderId="16" xfId="3" applyNumberFormat="1" applyFont="1" applyFill="1" applyBorder="1">
      <alignment vertical="center"/>
    </xf>
    <xf numFmtId="37" fontId="5" fillId="0" borderId="17" xfId="3" applyNumberFormat="1" applyFont="1" applyFill="1" applyBorder="1">
      <alignment vertical="center"/>
    </xf>
    <xf numFmtId="37" fontId="5" fillId="0" borderId="24" xfId="3" applyNumberFormat="1" applyFont="1" applyFill="1" applyBorder="1">
      <alignment vertical="center"/>
    </xf>
    <xf numFmtId="37" fontId="5" fillId="0" borderId="0" xfId="3" applyNumberFormat="1" applyFont="1" applyFill="1">
      <alignment vertical="center"/>
    </xf>
    <xf numFmtId="37" fontId="5" fillId="0" borderId="21" xfId="3" applyNumberFormat="1" applyFont="1" applyFill="1" applyBorder="1">
      <alignment vertical="center"/>
    </xf>
    <xf numFmtId="37" fontId="5" fillId="0" borderId="12" xfId="3" applyNumberFormat="1" applyFont="1" applyFill="1" applyBorder="1">
      <alignment vertical="center"/>
    </xf>
    <xf numFmtId="37" fontId="5" fillId="0" borderId="20" xfId="3" applyNumberFormat="1" applyFont="1" applyFill="1" applyBorder="1">
      <alignment vertical="center"/>
    </xf>
    <xf numFmtId="37" fontId="5" fillId="0" borderId="27" xfId="3" applyNumberFormat="1" applyFont="1" applyFill="1" applyBorder="1">
      <alignment vertical="center"/>
    </xf>
    <xf numFmtId="201" fontId="5" fillId="13" borderId="65" xfId="0" applyNumberFormat="1" applyFont="1" applyFill="1" applyBorder="1" applyAlignment="1" applyProtection="1">
      <alignment horizontal="center" vertical="center"/>
      <protection locked="0"/>
    </xf>
    <xf numFmtId="201" fontId="5" fillId="15" borderId="15" xfId="0" applyNumberFormat="1" applyFont="1" applyFill="1" applyBorder="1" applyAlignment="1">
      <alignment horizontal="center" vertical="center"/>
    </xf>
    <xf numFmtId="201" fontId="5" fillId="0" borderId="15" xfId="0" applyNumberFormat="1" applyFont="1" applyFill="1" applyBorder="1" applyAlignment="1">
      <alignment horizontal="center" vertical="center"/>
    </xf>
    <xf numFmtId="201" fontId="5" fillId="0" borderId="29" xfId="0" applyNumberFormat="1" applyFont="1" applyFill="1" applyBorder="1" applyAlignment="1">
      <alignment horizontal="center" vertical="center"/>
    </xf>
    <xf numFmtId="201" fontId="5" fillId="0" borderId="13" xfId="0" applyNumberFormat="1" applyFont="1" applyFill="1" applyBorder="1" applyAlignment="1">
      <alignment horizontal="center" vertical="center"/>
    </xf>
    <xf numFmtId="201" fontId="5" fillId="0" borderId="65" xfId="0" applyNumberFormat="1" applyFont="1" applyFill="1" applyBorder="1" applyAlignment="1" applyProtection="1">
      <alignment horizontal="center" vertical="center"/>
      <protection locked="0"/>
    </xf>
    <xf numFmtId="201" fontId="5" fillId="0" borderId="15" xfId="0" applyNumberFormat="1" applyFont="1" applyBorder="1" applyAlignment="1">
      <alignment horizontal="center" vertical="center"/>
    </xf>
    <xf numFmtId="201" fontId="5" fillId="0" borderId="24" xfId="3" applyNumberFormat="1" applyFont="1" applyBorder="1" applyAlignment="1">
      <alignment horizontal="center" vertical="center"/>
    </xf>
    <xf numFmtId="201" fontId="5" fillId="0" borderId="26" xfId="3" applyNumberFormat="1" applyFont="1" applyBorder="1" applyAlignment="1">
      <alignment horizontal="center" vertical="center"/>
    </xf>
    <xf numFmtId="201" fontId="5" fillId="0" borderId="27" xfId="3" applyNumberFormat="1" applyFont="1" applyBorder="1" applyAlignment="1">
      <alignment horizontal="center" vertical="center"/>
    </xf>
    <xf numFmtId="201" fontId="5" fillId="0" borderId="24" xfId="0" applyNumberFormat="1" applyFont="1" applyBorder="1" applyAlignment="1">
      <alignment horizontal="center" vertical="center" wrapText="1"/>
    </xf>
    <xf numFmtId="201" fontId="5" fillId="0" borderId="26" xfId="0" applyNumberFormat="1" applyFont="1" applyBorder="1" applyAlignment="1">
      <alignment horizontal="center" vertical="center" wrapText="1"/>
    </xf>
    <xf numFmtId="201" fontId="5" fillId="0" borderId="27" xfId="0" applyNumberFormat="1" applyFont="1" applyBorder="1" applyAlignment="1">
      <alignment horizontal="center" vertical="center" wrapText="1"/>
    </xf>
    <xf numFmtId="201" fontId="5" fillId="0" borderId="16" xfId="0" applyNumberFormat="1" applyFont="1" applyFill="1" applyBorder="1" applyAlignment="1">
      <alignment horizontal="center" vertical="center"/>
    </xf>
    <xf numFmtId="201" fontId="5" fillId="0" borderId="0" xfId="0" applyNumberFormat="1" applyFont="1" applyFill="1" applyBorder="1" applyAlignment="1">
      <alignment horizontal="center" vertical="center"/>
    </xf>
    <xf numFmtId="201" fontId="5" fillId="0" borderId="46" xfId="0" applyNumberFormat="1" applyFont="1" applyFill="1" applyBorder="1" applyAlignment="1">
      <alignment horizontal="center" vertical="center"/>
    </xf>
    <xf numFmtId="201" fontId="5" fillId="0" borderId="24" xfId="0" applyNumberFormat="1" applyFont="1" applyFill="1" applyBorder="1" applyAlignment="1">
      <alignment horizontal="center" vertical="center"/>
    </xf>
    <xf numFmtId="201" fontId="5" fillId="0" borderId="14" xfId="0" applyNumberFormat="1" applyFont="1" applyFill="1" applyBorder="1" applyAlignment="1">
      <alignment horizontal="center" vertical="center"/>
    </xf>
    <xf numFmtId="201" fontId="5" fillId="0" borderId="26" xfId="0" applyNumberFormat="1" applyFont="1" applyFill="1" applyBorder="1" applyAlignment="1">
      <alignment horizontal="center" vertical="center"/>
    </xf>
    <xf numFmtId="201" fontId="5" fillId="0" borderId="40" xfId="0" applyNumberFormat="1" applyFont="1" applyFill="1" applyBorder="1" applyAlignment="1">
      <alignment horizontal="center" vertical="center"/>
    </xf>
    <xf numFmtId="201" fontId="5" fillId="0" borderId="41" xfId="0" applyNumberFormat="1" applyFont="1" applyFill="1" applyBorder="1" applyAlignment="1">
      <alignment horizontal="center" vertical="center"/>
    </xf>
    <xf numFmtId="201" fontId="5" fillId="0" borderId="17" xfId="0" applyNumberFormat="1" applyFont="1" applyFill="1" applyBorder="1" applyAlignment="1">
      <alignment horizontal="center" vertical="center"/>
    </xf>
    <xf numFmtId="201" fontId="5" fillId="0" borderId="21" xfId="0" applyNumberFormat="1" applyFont="1" applyFill="1" applyBorder="1" applyAlignment="1">
      <alignment horizontal="center" vertical="center"/>
    </xf>
    <xf numFmtId="201" fontId="5" fillId="0" borderId="12" xfId="0" applyNumberFormat="1" applyFont="1" applyFill="1" applyBorder="1" applyAlignment="1">
      <alignment horizontal="center" vertical="center"/>
    </xf>
    <xf numFmtId="201" fontId="5" fillId="0" borderId="20" xfId="0" applyNumberFormat="1" applyFont="1" applyFill="1" applyBorder="1" applyAlignment="1">
      <alignment horizontal="center" vertical="center"/>
    </xf>
    <xf numFmtId="201" fontId="5" fillId="0" borderId="27" xfId="0" applyNumberFormat="1" applyFont="1" applyFill="1" applyBorder="1" applyAlignment="1">
      <alignment horizontal="center" vertical="center"/>
    </xf>
    <xf numFmtId="201" fontId="5" fillId="0" borderId="14" xfId="0" applyNumberFormat="1" applyFont="1" applyBorder="1" applyAlignment="1">
      <alignment horizontal="center" vertical="center"/>
    </xf>
    <xf numFmtId="201" fontId="5" fillId="0" borderId="0" xfId="0" applyNumberFormat="1" applyFont="1" applyBorder="1" applyAlignment="1">
      <alignment horizontal="center" vertical="center"/>
    </xf>
    <xf numFmtId="201" fontId="5" fillId="0" borderId="46" xfId="0" applyNumberFormat="1" applyFont="1" applyBorder="1" applyAlignment="1">
      <alignment horizontal="center" vertical="center"/>
    </xf>
    <xf numFmtId="201" fontId="5" fillId="0" borderId="26" xfId="0" applyNumberFormat="1" applyFont="1" applyBorder="1" applyAlignment="1">
      <alignment horizontal="center" vertical="center"/>
    </xf>
    <xf numFmtId="201" fontId="5" fillId="0" borderId="27" xfId="0" applyNumberFormat="1" applyFont="1" applyBorder="1" applyAlignment="1">
      <alignment horizontal="center" vertical="center"/>
    </xf>
    <xf numFmtId="201" fontId="5" fillId="0" borderId="29" xfId="0" applyNumberFormat="1" applyFont="1" applyBorder="1" applyAlignment="1">
      <alignment horizontal="center" vertical="center"/>
    </xf>
    <xf numFmtId="201" fontId="5" fillId="0" borderId="40" xfId="0" applyNumberFormat="1" applyFont="1" applyBorder="1" applyAlignment="1">
      <alignment horizontal="center" vertical="center"/>
    </xf>
    <xf numFmtId="201" fontId="5" fillId="0" borderId="41" xfId="0" applyNumberFormat="1" applyFont="1" applyBorder="1" applyAlignment="1">
      <alignment horizontal="center" vertical="center"/>
    </xf>
    <xf numFmtId="201" fontId="5" fillId="0" borderId="0" xfId="0" applyNumberFormat="1" applyFont="1" applyFill="1" applyAlignment="1">
      <alignment horizontal="center" vertical="center"/>
    </xf>
    <xf numFmtId="201" fontId="5" fillId="0" borderId="0" xfId="6" applyNumberFormat="1" applyFont="1" applyFill="1" applyAlignment="1">
      <alignment horizontal="center" vertical="center"/>
    </xf>
    <xf numFmtId="201" fontId="5" fillId="0" borderId="0" xfId="0" quotePrefix="1" applyNumberFormat="1" applyFont="1" applyBorder="1" applyAlignment="1">
      <alignment horizontal="center" vertical="center"/>
    </xf>
    <xf numFmtId="201" fontId="5" fillId="0" borderId="46" xfId="0" quotePrefix="1" applyNumberFormat="1" applyFont="1" applyBorder="1" applyAlignment="1">
      <alignment horizontal="center" vertical="center"/>
    </xf>
    <xf numFmtId="201" fontId="5" fillId="0" borderId="12" xfId="0" quotePrefix="1" applyNumberFormat="1" applyFont="1" applyBorder="1" applyAlignment="1">
      <alignment horizontal="center" vertical="center"/>
    </xf>
    <xf numFmtId="201" fontId="5" fillId="0" borderId="20" xfId="0" quotePrefix="1" applyNumberFormat="1" applyFont="1" applyBorder="1" applyAlignment="1">
      <alignment horizontal="center" vertical="center"/>
    </xf>
    <xf numFmtId="201" fontId="5" fillId="0" borderId="24" xfId="0" applyNumberFormat="1" applyFont="1" applyBorder="1" applyAlignment="1">
      <alignment horizontal="center" vertical="center"/>
    </xf>
    <xf numFmtId="201" fontId="5" fillId="0" borderId="0" xfId="0" applyNumberFormat="1" applyFont="1" applyAlignment="1">
      <alignment horizontal="center" vertical="center"/>
    </xf>
    <xf numFmtId="201" fontId="5" fillId="0" borderId="0" xfId="0" applyNumberFormat="1" applyFont="1" applyBorder="1" applyAlignment="1" applyProtection="1">
      <alignment horizontal="center" vertical="center"/>
    </xf>
    <xf numFmtId="201" fontId="5" fillId="0" borderId="26" xfId="0" applyNumberFormat="1" applyFont="1" applyBorder="1" applyAlignment="1" applyProtection="1">
      <alignment horizontal="center" vertical="center"/>
    </xf>
    <xf numFmtId="201" fontId="5" fillId="0" borderId="27" xfId="0" applyNumberFormat="1" applyFont="1" applyBorder="1" applyAlignment="1" applyProtection="1">
      <alignment horizontal="center" vertical="center"/>
    </xf>
    <xf numFmtId="201" fontId="5" fillId="0" borderId="0" xfId="10" applyNumberFormat="1" applyFont="1">
      <alignment vertical="center"/>
    </xf>
    <xf numFmtId="0" fontId="19" fillId="18" borderId="1" xfId="0" applyFont="1" applyFill="1" applyBorder="1" applyAlignment="1">
      <alignment horizontal="center" vertical="center"/>
    </xf>
    <xf numFmtId="0" fontId="19" fillId="18" borderId="0" xfId="0" applyFont="1" applyFill="1" applyBorder="1" applyAlignment="1">
      <alignment horizontal="center" vertical="center"/>
    </xf>
    <xf numFmtId="0" fontId="19" fillId="18" borderId="43" xfId="0" applyFont="1" applyFill="1" applyBorder="1" applyAlignment="1">
      <alignment horizontal="center" vertical="center"/>
    </xf>
    <xf numFmtId="0" fontId="20" fillId="18" borderId="1" xfId="0" applyFont="1" applyFill="1" applyBorder="1" applyAlignment="1">
      <alignment vertical="center" wrapText="1"/>
    </xf>
    <xf numFmtId="0" fontId="20" fillId="18" borderId="0" xfId="0" applyFont="1" applyFill="1" applyBorder="1" applyAlignment="1">
      <alignment vertical="center" wrapText="1"/>
    </xf>
    <xf numFmtId="0" fontId="20" fillId="18" borderId="43" xfId="0" applyFont="1" applyFill="1" applyBorder="1" applyAlignment="1">
      <alignment vertical="center" wrapText="1"/>
    </xf>
    <xf numFmtId="0" fontId="20" fillId="18" borderId="1" xfId="10" applyFont="1" applyFill="1" applyBorder="1" applyAlignment="1">
      <alignment vertical="center" wrapText="1"/>
    </xf>
    <xf numFmtId="0" fontId="20" fillId="18" borderId="0" xfId="10" applyFont="1" applyFill="1" applyBorder="1" applyAlignment="1">
      <alignment vertical="center" wrapText="1"/>
    </xf>
    <xf numFmtId="0" fontId="20" fillId="18" borderId="43" xfId="10" applyFont="1" applyFill="1" applyBorder="1" applyAlignment="1">
      <alignment vertical="center" wrapText="1"/>
    </xf>
    <xf numFmtId="0" fontId="0" fillId="0" borderId="40" xfId="0" applyFont="1" applyFill="1" applyBorder="1" applyAlignment="1">
      <alignment horizontal="left" vertical="center" shrinkToFit="1"/>
    </xf>
    <xf numFmtId="0" fontId="0" fillId="0" borderId="64" xfId="0" applyFont="1" applyFill="1" applyBorder="1" applyAlignment="1">
      <alignment horizontal="left" vertical="center" shrinkToFit="1"/>
    </xf>
    <xf numFmtId="0" fontId="0" fillId="0" borderId="41" xfId="0" applyFont="1" applyFill="1" applyBorder="1" applyAlignment="1">
      <alignment vertical="center" shrinkToFit="1"/>
    </xf>
    <xf numFmtId="0" fontId="0" fillId="0" borderId="15" xfId="0" applyFont="1" applyFill="1" applyBorder="1" applyAlignment="1">
      <alignment vertical="center" shrinkToFit="1"/>
    </xf>
    <xf numFmtId="0" fontId="0" fillId="0" borderId="23" xfId="0" applyFont="1" applyFill="1" applyBorder="1" applyAlignment="1">
      <alignment vertical="center" shrinkToFit="1"/>
    </xf>
    <xf numFmtId="0" fontId="0" fillId="2" borderId="58" xfId="0" applyNumberFormat="1" applyFont="1" applyFill="1" applyBorder="1" applyAlignment="1">
      <alignment horizontal="center" vertical="top"/>
    </xf>
    <xf numFmtId="0" fontId="0" fillId="2" borderId="67" xfId="0" applyNumberFormat="1" applyFont="1" applyFill="1" applyBorder="1" applyAlignment="1">
      <alignment horizontal="center" vertical="top"/>
    </xf>
    <xf numFmtId="0" fontId="0" fillId="2" borderId="51" xfId="0" applyFont="1" applyFill="1" applyBorder="1" applyAlignment="1">
      <alignment horizontal="center" vertical="center"/>
    </xf>
    <xf numFmtId="0" fontId="0" fillId="2" borderId="68" xfId="0" applyFont="1" applyFill="1" applyBorder="1" applyAlignment="1">
      <alignment horizontal="center" vertical="center"/>
    </xf>
    <xf numFmtId="0" fontId="0" fillId="0" borderId="40" xfId="0" applyFont="1" applyFill="1" applyBorder="1" applyAlignment="1">
      <alignment vertical="center" shrinkToFit="1"/>
    </xf>
    <xf numFmtId="0" fontId="0" fillId="0" borderId="64" xfId="0" applyFont="1" applyFill="1" applyBorder="1" applyAlignment="1">
      <alignment vertical="center" shrinkToFit="1"/>
    </xf>
    <xf numFmtId="0" fontId="0" fillId="0" borderId="17" xfId="0" applyFont="1" applyFill="1" applyBorder="1" applyAlignment="1">
      <alignment vertical="center" shrinkToFit="1"/>
    </xf>
    <xf numFmtId="0" fontId="0" fillId="0" borderId="16" xfId="0" applyFont="1" applyFill="1" applyBorder="1" applyAlignment="1">
      <alignment horizontal="left" vertical="center" shrinkToFit="1"/>
    </xf>
    <xf numFmtId="0" fontId="0" fillId="0" borderId="69" xfId="0" applyFont="1" applyFill="1" applyBorder="1" applyAlignment="1">
      <alignment horizontal="left" vertical="center" shrinkToFit="1"/>
    </xf>
    <xf numFmtId="0" fontId="0" fillId="0" borderId="56" xfId="0" applyFont="1" applyFill="1" applyBorder="1" applyAlignment="1">
      <alignment horizontal="left" vertical="center" shrinkToFit="1"/>
    </xf>
    <xf numFmtId="0" fontId="0" fillId="0" borderId="44" xfId="0" applyFont="1" applyFill="1" applyBorder="1" applyAlignment="1">
      <alignment horizontal="left" vertical="center" shrinkToFit="1"/>
    </xf>
    <xf numFmtId="0" fontId="0" fillId="0" borderId="16" xfId="0" applyFont="1" applyFill="1" applyBorder="1" applyAlignment="1">
      <alignment vertical="center" shrinkToFit="1"/>
    </xf>
    <xf numFmtId="0" fontId="10" fillId="2" borderId="0" xfId="0" applyFont="1" applyFill="1" applyBorder="1" applyAlignment="1">
      <alignment horizontal="right" vertical="center" shrinkToFit="1"/>
    </xf>
    <xf numFmtId="0" fontId="11" fillId="2" borderId="2" xfId="0" applyFont="1" applyFill="1" applyBorder="1" applyAlignment="1">
      <alignment horizontal="center" vertical="center"/>
    </xf>
    <xf numFmtId="0" fontId="11" fillId="2" borderId="59" xfId="0" applyFont="1" applyFill="1" applyBorder="1" applyAlignment="1">
      <alignment horizontal="center" vertical="center"/>
    </xf>
    <xf numFmtId="0" fontId="60" fillId="21" borderId="1" xfId="0" applyFont="1" applyFill="1" applyBorder="1" applyAlignment="1">
      <alignment horizontal="center" vertical="center"/>
    </xf>
    <xf numFmtId="0" fontId="60" fillId="21" borderId="0" xfId="0" applyFont="1" applyFill="1" applyBorder="1" applyAlignment="1">
      <alignment horizontal="center" vertical="center"/>
    </xf>
    <xf numFmtId="0" fontId="60" fillId="21" borderId="43" xfId="0" applyFont="1" applyFill="1" applyBorder="1" applyAlignment="1">
      <alignment horizontal="center" vertical="center"/>
    </xf>
    <xf numFmtId="200" fontId="10" fillId="15" borderId="48" xfId="0" applyNumberFormat="1" applyFont="1" applyFill="1" applyBorder="1" applyAlignment="1" applyProtection="1">
      <alignment horizontal="center" vertical="center"/>
      <protection locked="0"/>
    </xf>
    <xf numFmtId="200" fontId="10" fillId="15" borderId="50" xfId="0" applyNumberFormat="1" applyFont="1" applyFill="1" applyBorder="1" applyAlignment="1" applyProtection="1">
      <alignment horizontal="center" vertical="center"/>
      <protection locked="0"/>
    </xf>
    <xf numFmtId="200" fontId="10" fillId="15" borderId="49" xfId="0" applyNumberFormat="1" applyFont="1" applyFill="1" applyBorder="1" applyAlignment="1" applyProtection="1">
      <alignment horizontal="center" vertical="center"/>
      <protection locked="0"/>
    </xf>
    <xf numFmtId="0" fontId="0" fillId="0" borderId="20" xfId="0" applyFont="1" applyFill="1" applyBorder="1" applyAlignment="1">
      <alignment vertical="center" shrinkToFit="1"/>
    </xf>
    <xf numFmtId="0" fontId="0" fillId="0" borderId="27" xfId="0" applyFont="1" applyFill="1" applyBorder="1" applyAlignment="1">
      <alignment vertical="center" shrinkToFit="1"/>
    </xf>
    <xf numFmtId="0" fontId="6" fillId="2" borderId="70" xfId="0" applyFont="1" applyFill="1" applyBorder="1" applyAlignment="1">
      <alignment horizontal="center" vertical="center"/>
    </xf>
    <xf numFmtId="0" fontId="6" fillId="2" borderId="71" xfId="0" applyFont="1" applyFill="1" applyBorder="1" applyAlignment="1">
      <alignment horizontal="center" vertical="center"/>
    </xf>
    <xf numFmtId="0" fontId="6" fillId="2" borderId="72" xfId="0" applyFont="1" applyFill="1" applyBorder="1" applyAlignment="1">
      <alignment horizontal="center" vertical="center"/>
    </xf>
    <xf numFmtId="0" fontId="0" fillId="0" borderId="41" xfId="0" applyFont="1" applyFill="1" applyBorder="1" applyAlignment="1">
      <alignment horizontal="left" vertical="center" shrinkToFit="1"/>
    </xf>
    <xf numFmtId="0" fontId="0" fillId="0" borderId="15" xfId="0" applyFont="1" applyFill="1" applyBorder="1" applyAlignment="1">
      <alignment horizontal="left" vertical="center" shrinkToFit="1"/>
    </xf>
    <xf numFmtId="0" fontId="0" fillId="0" borderId="29" xfId="0" applyFont="1" applyFill="1" applyBorder="1" applyAlignment="1">
      <alignment horizontal="left" vertical="center" shrinkToFit="1"/>
    </xf>
    <xf numFmtId="0" fontId="0" fillId="0" borderId="24" xfId="0" applyFont="1" applyFill="1" applyBorder="1" applyAlignment="1">
      <alignment vertical="center" shrinkToFit="1"/>
    </xf>
    <xf numFmtId="38" fontId="64" fillId="13" borderId="13" xfId="3" applyFont="1" applyFill="1" applyBorder="1" applyAlignment="1">
      <alignment horizontal="center" vertical="center" wrapText="1"/>
    </xf>
    <xf numFmtId="38" fontId="64" fillId="13" borderId="16" xfId="3" applyFont="1" applyFill="1" applyBorder="1" applyAlignment="1">
      <alignment horizontal="center" vertical="center" wrapText="1"/>
    </xf>
    <xf numFmtId="38" fontId="64" fillId="13" borderId="17" xfId="3" applyFont="1" applyFill="1" applyBorder="1" applyAlignment="1">
      <alignment horizontal="center" vertical="center" wrapText="1"/>
    </xf>
    <xf numFmtId="38" fontId="64" fillId="13" borderId="21" xfId="3" applyFont="1" applyFill="1" applyBorder="1" applyAlignment="1">
      <alignment horizontal="center" vertical="center" wrapText="1"/>
    </xf>
    <xf numFmtId="38" fontId="64" fillId="13" borderId="12" xfId="3" applyFont="1" applyFill="1" applyBorder="1" applyAlignment="1">
      <alignment horizontal="center" vertical="center" wrapText="1"/>
    </xf>
    <xf numFmtId="38" fontId="64" fillId="13" borderId="20" xfId="3" applyFont="1" applyFill="1" applyBorder="1" applyAlignment="1">
      <alignment horizontal="center" vertical="center" wrapText="1"/>
    </xf>
    <xf numFmtId="199" fontId="6" fillId="25" borderId="29" xfId="0" applyNumberFormat="1" applyFont="1" applyFill="1" applyBorder="1" applyAlignment="1">
      <alignment horizontal="center" vertical="center" shrinkToFit="1"/>
    </xf>
    <xf numFmtId="199" fontId="6" fillId="25" borderId="40" xfId="0" applyNumberFormat="1" applyFont="1" applyFill="1" applyBorder="1" applyAlignment="1">
      <alignment horizontal="center" vertical="center" shrinkToFit="1"/>
    </xf>
    <xf numFmtId="199" fontId="6" fillId="25" borderId="41" xfId="0" applyNumberFormat="1" applyFont="1" applyFill="1" applyBorder="1" applyAlignment="1">
      <alignment horizontal="center" vertical="center" shrinkToFit="1"/>
    </xf>
    <xf numFmtId="0" fontId="5" fillId="2" borderId="0" xfId="0" applyFont="1" applyFill="1" applyAlignment="1">
      <alignment vertical="top" wrapText="1"/>
    </xf>
    <xf numFmtId="0" fontId="6" fillId="2" borderId="73"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74" xfId="0" applyFont="1" applyFill="1" applyBorder="1" applyAlignment="1">
      <alignment horizontal="center" vertical="center"/>
    </xf>
    <xf numFmtId="0" fontId="6" fillId="11" borderId="75" xfId="0" applyFont="1" applyFill="1" applyBorder="1" applyAlignment="1">
      <alignment vertical="center"/>
    </xf>
    <xf numFmtId="0" fontId="6" fillId="11" borderId="16" xfId="0" applyFont="1" applyFill="1" applyBorder="1" applyAlignment="1">
      <alignment vertical="center"/>
    </xf>
    <xf numFmtId="0" fontId="6" fillId="11" borderId="17" xfId="0" applyFont="1" applyFill="1" applyBorder="1" applyAlignment="1">
      <alignment vertical="center"/>
    </xf>
    <xf numFmtId="0" fontId="6" fillId="3" borderId="13" xfId="0" applyFont="1" applyFill="1" applyBorder="1" applyAlignment="1">
      <alignment vertical="center"/>
    </xf>
    <xf numFmtId="0" fontId="6" fillId="3" borderId="17" xfId="0" applyFont="1" applyFill="1" applyBorder="1" applyAlignment="1">
      <alignment vertical="center"/>
    </xf>
    <xf numFmtId="38" fontId="5" fillId="2" borderId="0" xfId="0" applyNumberFormat="1" applyFont="1" applyFill="1" applyBorder="1" applyAlignment="1">
      <alignment wrapText="1"/>
    </xf>
    <xf numFmtId="0" fontId="5" fillId="2" borderId="0" xfId="0" applyFont="1" applyFill="1" applyAlignment="1">
      <alignment vertical="center" wrapText="1"/>
    </xf>
    <xf numFmtId="0" fontId="6" fillId="11" borderId="62" xfId="0" applyFont="1" applyFill="1" applyBorder="1" applyAlignment="1">
      <alignment horizontal="center" vertical="center" shrinkToFit="1"/>
    </xf>
    <xf numFmtId="0" fontId="6" fillId="11" borderId="71" xfId="0" applyFont="1" applyFill="1" applyBorder="1" applyAlignment="1">
      <alignment horizontal="center" vertical="center" shrinkToFit="1"/>
    </xf>
    <xf numFmtId="38" fontId="8" fillId="11" borderId="62" xfId="0" applyNumberFormat="1" applyFont="1" applyFill="1" applyBorder="1" applyAlignment="1">
      <alignment horizontal="right" vertical="center" shrinkToFit="1"/>
    </xf>
    <xf numFmtId="0" fontId="8" fillId="11" borderId="72" xfId="0" applyFont="1" applyFill="1" applyBorder="1" applyAlignment="1">
      <alignment horizontal="right" vertical="center"/>
    </xf>
    <xf numFmtId="0" fontId="9" fillId="0" borderId="24" xfId="0" applyNumberFormat="1" applyFont="1" applyBorder="1" applyAlignment="1" applyProtection="1">
      <alignment horizontal="center" vertical="center" wrapText="1"/>
    </xf>
    <xf numFmtId="0" fontId="9" fillId="0" borderId="27" xfId="0" applyNumberFormat="1" applyFont="1" applyBorder="1" applyAlignment="1" applyProtection="1">
      <alignment horizontal="center" vertical="center"/>
    </xf>
    <xf numFmtId="0" fontId="9" fillId="0" borderId="17" xfId="0" applyNumberFormat="1" applyFont="1" applyBorder="1" applyAlignment="1" applyProtection="1">
      <alignment horizontal="center" vertical="center"/>
    </xf>
    <xf numFmtId="0" fontId="9" fillId="0" borderId="20" xfId="0" applyNumberFormat="1" applyFont="1" applyBorder="1" applyAlignment="1" applyProtection="1">
      <alignment horizontal="center" vertical="center"/>
    </xf>
    <xf numFmtId="0" fontId="6" fillId="25" borderId="29" xfId="0" applyFont="1" applyFill="1" applyBorder="1" applyAlignment="1">
      <alignment horizontal="center" vertical="center" shrinkToFit="1"/>
    </xf>
    <xf numFmtId="0" fontId="6" fillId="25" borderId="41" xfId="0" applyFont="1" applyFill="1" applyBorder="1" applyAlignment="1">
      <alignment horizontal="center" vertical="center" shrinkToFit="1"/>
    </xf>
    <xf numFmtId="0" fontId="9" fillId="14" borderId="29" xfId="0" applyFont="1" applyFill="1" applyBorder="1" applyAlignment="1">
      <alignment horizontal="center" vertical="center" shrinkToFit="1"/>
    </xf>
    <xf numFmtId="0" fontId="9" fillId="14" borderId="40" xfId="0" applyFont="1" applyFill="1" applyBorder="1" applyAlignment="1">
      <alignment horizontal="center" vertical="center" shrinkToFit="1"/>
    </xf>
    <xf numFmtId="0" fontId="9" fillId="14" borderId="41" xfId="0" applyFont="1" applyFill="1" applyBorder="1" applyAlignment="1">
      <alignment horizontal="center" vertical="center" shrinkToFit="1"/>
    </xf>
    <xf numFmtId="0" fontId="9" fillId="19" borderId="24" xfId="0" applyFont="1" applyFill="1" applyBorder="1" applyAlignment="1">
      <alignment horizontal="center" vertical="center" wrapText="1"/>
    </xf>
    <xf numFmtId="0" fontId="9" fillId="19" borderId="27" xfId="0" applyFont="1" applyFill="1" applyBorder="1" applyAlignment="1">
      <alignment horizontal="center" vertical="center" wrapText="1"/>
    </xf>
    <xf numFmtId="38" fontId="9" fillId="19" borderId="24" xfId="3" applyFont="1" applyFill="1" applyBorder="1" applyAlignment="1">
      <alignment horizontal="center" vertical="center" wrapText="1"/>
    </xf>
    <xf numFmtId="38" fontId="9" fillId="19" borderId="27" xfId="3" applyFont="1" applyFill="1" applyBorder="1" applyAlignment="1">
      <alignment horizontal="center" vertical="center" wrapText="1"/>
    </xf>
    <xf numFmtId="0" fontId="9" fillId="16" borderId="15" xfId="0" applyFont="1" applyFill="1" applyBorder="1" applyAlignment="1">
      <alignment horizontal="center" vertical="center" wrapText="1"/>
    </xf>
    <xf numFmtId="0" fontId="9" fillId="18" borderId="15" xfId="0" applyFont="1" applyFill="1" applyBorder="1" applyAlignment="1">
      <alignment horizontal="center" vertical="center" wrapText="1"/>
    </xf>
    <xf numFmtId="0" fontId="0" fillId="6" borderId="76" xfId="0" applyFill="1" applyBorder="1" applyAlignment="1">
      <alignment horizontal="center" vertical="center" shrinkToFit="1"/>
    </xf>
    <xf numFmtId="0" fontId="0" fillId="6" borderId="77" xfId="0" applyFill="1" applyBorder="1" applyAlignment="1">
      <alignment horizontal="center" vertical="center" shrinkToFit="1"/>
    </xf>
    <xf numFmtId="0" fontId="0" fillId="6" borderId="78" xfId="0" applyFill="1" applyBorder="1" applyAlignment="1">
      <alignment horizontal="center" vertical="center" shrinkToFit="1"/>
    </xf>
    <xf numFmtId="0" fontId="0" fillId="5" borderId="79" xfId="0" applyFill="1" applyBorder="1" applyAlignment="1">
      <alignment horizontal="center" vertical="center" shrinkToFit="1"/>
    </xf>
    <xf numFmtId="0" fontId="0" fillId="5" borderId="77" xfId="0" applyFill="1" applyBorder="1" applyAlignment="1">
      <alignment horizontal="center" vertical="center" shrinkToFit="1"/>
    </xf>
    <xf numFmtId="0" fontId="0" fillId="5" borderId="78" xfId="0" applyFill="1" applyBorder="1" applyAlignment="1">
      <alignment horizontal="center" vertical="center" shrinkToFit="1"/>
    </xf>
    <xf numFmtId="0" fontId="0" fillId="0" borderId="0" xfId="0" applyAlignment="1">
      <alignment vertical="top" wrapText="1"/>
    </xf>
    <xf numFmtId="0" fontId="0" fillId="7" borderId="76" xfId="0" applyFill="1" applyBorder="1" applyAlignment="1">
      <alignment horizontal="center" vertical="center" shrinkToFit="1"/>
    </xf>
    <xf numFmtId="0" fontId="0" fillId="7" borderId="77" xfId="0" applyFill="1" applyBorder="1" applyAlignment="1">
      <alignment horizontal="center" vertical="center" shrinkToFit="1"/>
    </xf>
    <xf numFmtId="0" fontId="0" fillId="7" borderId="78" xfId="0" applyFill="1" applyBorder="1" applyAlignment="1">
      <alignment horizontal="center" vertical="center" shrinkToFit="1"/>
    </xf>
    <xf numFmtId="0" fontId="0" fillId="8" borderId="79" xfId="0" applyFill="1" applyBorder="1" applyAlignment="1">
      <alignment horizontal="center" vertical="center" shrinkToFit="1"/>
    </xf>
    <xf numFmtId="0" fontId="0" fillId="8" borderId="77" xfId="0" applyFill="1" applyBorder="1" applyAlignment="1">
      <alignment horizontal="center" vertical="center" shrinkToFit="1"/>
    </xf>
    <xf numFmtId="0" fontId="0" fillId="8" borderId="78" xfId="0" applyFill="1" applyBorder="1" applyAlignment="1">
      <alignment horizontal="center" vertical="center" shrinkToFit="1"/>
    </xf>
    <xf numFmtId="0" fontId="0" fillId="9" borderId="42" xfId="0" applyFill="1" applyBorder="1" applyAlignment="1">
      <alignment horizontal="center" vertical="center" shrinkToFit="1"/>
    </xf>
    <xf numFmtId="0" fontId="0" fillId="9" borderId="40" xfId="0" applyFill="1" applyBorder="1" applyAlignment="1">
      <alignment horizontal="center" vertical="center" shrinkToFit="1"/>
    </xf>
    <xf numFmtId="0" fontId="0" fillId="9" borderId="41" xfId="0" applyFill="1" applyBorder="1" applyAlignment="1">
      <alignment horizontal="center" vertical="center" shrinkToFit="1"/>
    </xf>
    <xf numFmtId="0" fontId="0" fillId="0" borderId="0" xfId="0" applyAlignment="1">
      <alignment vertical="center" wrapText="1"/>
    </xf>
    <xf numFmtId="0" fontId="0" fillId="10" borderId="29" xfId="0" applyFill="1" applyBorder="1" applyAlignment="1">
      <alignment horizontal="center" vertical="center" shrinkToFit="1"/>
    </xf>
    <xf numFmtId="0" fontId="0" fillId="10" borderId="40" xfId="0" applyFill="1" applyBorder="1" applyAlignment="1">
      <alignment horizontal="center" vertical="center" shrinkToFit="1"/>
    </xf>
    <xf numFmtId="0" fontId="0" fillId="10" borderId="41" xfId="0" applyFill="1" applyBorder="1" applyAlignment="1">
      <alignment horizontal="center" vertical="center" shrinkToFit="1"/>
    </xf>
    <xf numFmtId="0" fontId="0" fillId="0" borderId="2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38" fontId="17" fillId="17" borderId="10" xfId="0" applyNumberFormat="1" applyFont="1" applyFill="1" applyBorder="1" applyAlignment="1">
      <alignment horizontal="center" vertical="center"/>
    </xf>
    <xf numFmtId="38" fontId="17" fillId="17" borderId="8" xfId="0" applyNumberFormat="1" applyFont="1" applyFill="1" applyBorder="1" applyAlignment="1">
      <alignment horizontal="center" vertical="center"/>
    </xf>
    <xf numFmtId="38" fontId="17" fillId="17" borderId="66" xfId="0" applyNumberFormat="1" applyFont="1" applyFill="1" applyBorder="1" applyAlignment="1">
      <alignment horizontal="center" vertical="center"/>
    </xf>
    <xf numFmtId="38" fontId="17" fillId="17" borderId="80" xfId="0" applyNumberFormat="1" applyFont="1" applyFill="1" applyBorder="1" applyAlignment="1">
      <alignment horizontal="center" vertical="center"/>
    </xf>
    <xf numFmtId="38" fontId="17" fillId="17" borderId="12" xfId="0" applyNumberFormat="1" applyFont="1" applyFill="1" applyBorder="1" applyAlignment="1">
      <alignment horizontal="center" vertical="center"/>
    </xf>
    <xf numFmtId="38" fontId="17" fillId="17" borderId="20" xfId="0" applyNumberFormat="1" applyFont="1" applyFill="1" applyBorder="1" applyAlignment="1">
      <alignment horizontal="center" vertical="center"/>
    </xf>
    <xf numFmtId="0" fontId="0" fillId="2" borderId="63" xfId="0" applyFill="1" applyBorder="1" applyAlignment="1">
      <alignment horizontal="center" vertical="center"/>
    </xf>
    <xf numFmtId="0" fontId="0" fillId="2" borderId="40" xfId="0" applyFill="1" applyBorder="1" applyAlignment="1">
      <alignment horizontal="center" vertical="center"/>
    </xf>
    <xf numFmtId="0" fontId="0" fillId="2" borderId="41" xfId="0" applyFill="1" applyBorder="1" applyAlignment="1">
      <alignment horizontal="center" vertical="center"/>
    </xf>
    <xf numFmtId="0" fontId="5" fillId="0" borderId="15" xfId="0" applyFont="1" applyBorder="1" applyAlignment="1">
      <alignment horizontal="center" vertical="center" wrapText="1"/>
    </xf>
    <xf numFmtId="0" fontId="5" fillId="0" borderId="24" xfId="0" applyFont="1" applyBorder="1" applyAlignment="1">
      <alignment vertical="center" wrapText="1"/>
    </xf>
    <xf numFmtId="0" fontId="5" fillId="0" borderId="27" xfId="0" applyFont="1" applyBorder="1" applyAlignment="1">
      <alignment vertical="center" wrapText="1"/>
    </xf>
    <xf numFmtId="0" fontId="5" fillId="0" borderId="81" xfId="0" applyFont="1" applyBorder="1" applyAlignment="1">
      <alignment horizontal="center" vertical="center" wrapText="1"/>
    </xf>
    <xf numFmtId="0" fontId="5" fillId="0" borderId="82" xfId="0" applyFont="1" applyBorder="1" applyAlignment="1">
      <alignment horizontal="center" vertical="center" wrapText="1"/>
    </xf>
    <xf numFmtId="0" fontId="5" fillId="0" borderId="83" xfId="0" applyFont="1" applyBorder="1" applyAlignment="1">
      <alignment horizontal="center" vertical="center" wrapText="1"/>
    </xf>
    <xf numFmtId="38" fontId="5" fillId="0" borderId="24" xfId="3" applyFont="1" applyBorder="1" applyAlignment="1">
      <alignment horizontal="center" vertical="center" wrapText="1"/>
    </xf>
    <xf numFmtId="38" fontId="5" fillId="0" borderId="27" xfId="3" applyFont="1" applyBorder="1" applyAlignment="1">
      <alignment horizontal="center" vertical="center" wrapText="1"/>
    </xf>
    <xf numFmtId="38" fontId="5" fillId="19" borderId="24" xfId="3" applyFont="1" applyFill="1" applyBorder="1" applyAlignment="1">
      <alignment horizontal="center" vertical="center" wrapText="1"/>
    </xf>
    <xf numFmtId="38" fontId="5" fillId="19" borderId="27" xfId="3" applyFont="1" applyFill="1" applyBorder="1" applyAlignment="1">
      <alignment horizontal="center" vertical="center" wrapText="1"/>
    </xf>
    <xf numFmtId="0" fontId="5" fillId="16" borderId="15" xfId="0" applyFont="1" applyFill="1" applyBorder="1" applyAlignment="1">
      <alignment horizontal="center" vertical="center" wrapText="1"/>
    </xf>
    <xf numFmtId="0" fontId="5" fillId="14" borderId="29" xfId="0" applyFont="1" applyFill="1" applyBorder="1" applyAlignment="1">
      <alignment horizontal="center" vertical="center" shrinkToFit="1"/>
    </xf>
    <xf numFmtId="0" fontId="5" fillId="14" borderId="40" xfId="0" applyFont="1" applyFill="1" applyBorder="1" applyAlignment="1">
      <alignment horizontal="center" vertical="center" shrinkToFit="1"/>
    </xf>
    <xf numFmtId="0" fontId="5" fillId="14" borderId="41" xfId="0" applyFont="1" applyFill="1" applyBorder="1" applyAlignment="1">
      <alignment horizontal="center" vertical="center" shrinkToFit="1"/>
    </xf>
    <xf numFmtId="0" fontId="5" fillId="18" borderId="15" xfId="0" applyFont="1" applyFill="1" applyBorder="1" applyAlignment="1">
      <alignment horizontal="center" vertical="center" wrapText="1"/>
    </xf>
    <xf numFmtId="0" fontId="16" fillId="0" borderId="0" xfId="0" applyNumberFormat="1" applyFont="1" applyAlignment="1" applyProtection="1">
      <alignment horizontal="left" vertical="center" wrapText="1"/>
    </xf>
    <xf numFmtId="0" fontId="53" fillId="0" borderId="0" xfId="0" applyFont="1" applyFill="1" applyAlignment="1">
      <alignment horizontal="left" vertical="center" wrapText="1"/>
    </xf>
    <xf numFmtId="0" fontId="5" fillId="20" borderId="17" xfId="0" applyFont="1" applyFill="1" applyBorder="1" applyAlignment="1">
      <alignment horizontal="center" vertical="center"/>
    </xf>
    <xf numFmtId="0" fontId="5" fillId="20" borderId="20" xfId="0" applyFont="1" applyFill="1" applyBorder="1" applyAlignment="1">
      <alignment horizontal="center" vertical="center"/>
    </xf>
    <xf numFmtId="0" fontId="5" fillId="19" borderId="24" xfId="0" applyFont="1" applyFill="1" applyBorder="1" applyAlignment="1">
      <alignment horizontal="center" vertical="center" wrapText="1"/>
    </xf>
    <xf numFmtId="0" fontId="5" fillId="19" borderId="27" xfId="0" applyFont="1" applyFill="1" applyBorder="1" applyAlignment="1">
      <alignment horizontal="center" vertical="center" wrapText="1"/>
    </xf>
    <xf numFmtId="38" fontId="5" fillId="0" borderId="24" xfId="3" applyFont="1" applyBorder="1" applyAlignment="1">
      <alignment vertical="center" wrapText="1"/>
    </xf>
    <xf numFmtId="38" fontId="5" fillId="0" borderId="27" xfId="3" applyFont="1" applyBorder="1" applyAlignment="1">
      <alignment vertical="center" wrapText="1"/>
    </xf>
    <xf numFmtId="38" fontId="5" fillId="13" borderId="24" xfId="3" applyFont="1" applyFill="1" applyBorder="1" applyAlignment="1">
      <alignment horizontal="center" vertical="center" wrapText="1"/>
    </xf>
    <xf numFmtId="38" fontId="5" fillId="13" borderId="27" xfId="3" applyFont="1" applyFill="1" applyBorder="1" applyAlignment="1">
      <alignment horizontal="center" vertical="center" wrapText="1"/>
    </xf>
    <xf numFmtId="0" fontId="12" fillId="25" borderId="29" xfId="0" applyFont="1" applyFill="1" applyBorder="1" applyAlignment="1">
      <alignment horizontal="center" vertical="center" shrinkToFit="1"/>
    </xf>
    <xf numFmtId="0" fontId="12" fillId="25" borderId="41" xfId="0" applyFont="1" applyFill="1" applyBorder="1" applyAlignment="1">
      <alignment horizontal="center" vertical="center" shrinkToFit="1"/>
    </xf>
    <xf numFmtId="0" fontId="5" fillId="0" borderId="24" xfId="0" applyNumberFormat="1" applyFont="1" applyBorder="1" applyAlignment="1" applyProtection="1">
      <alignment horizontal="center" vertical="center" wrapText="1"/>
    </xf>
    <xf numFmtId="0" fontId="5" fillId="0" borderId="27" xfId="0" applyNumberFormat="1" applyFont="1" applyBorder="1" applyAlignment="1" applyProtection="1">
      <alignment horizontal="center" vertical="center"/>
    </xf>
    <xf numFmtId="0" fontId="5" fillId="0" borderId="17" xfId="0" applyNumberFormat="1" applyFont="1" applyBorder="1" applyAlignment="1" applyProtection="1">
      <alignment horizontal="center" vertical="center"/>
    </xf>
    <xf numFmtId="0" fontId="5" fillId="0" borderId="20" xfId="0" applyNumberFormat="1" applyFont="1" applyBorder="1" applyAlignment="1" applyProtection="1">
      <alignment horizontal="center" vertical="center"/>
    </xf>
    <xf numFmtId="0" fontId="5" fillId="15" borderId="24" xfId="0" applyFont="1" applyFill="1" applyBorder="1" applyAlignment="1">
      <alignment horizontal="center" vertical="center" wrapText="1"/>
    </xf>
    <xf numFmtId="0" fontId="5" fillId="15" borderId="27" xfId="0" applyFont="1" applyFill="1" applyBorder="1" applyAlignment="1">
      <alignment horizontal="center" vertical="center" wrapText="1"/>
    </xf>
    <xf numFmtId="38" fontId="5" fillId="0" borderId="26" xfId="3" applyFont="1" applyBorder="1" applyAlignment="1">
      <alignment horizontal="center" vertical="center" wrapText="1"/>
    </xf>
    <xf numFmtId="0" fontId="5" fillId="0" borderId="24" xfId="0" applyFont="1" applyBorder="1" applyAlignment="1">
      <alignment horizontal="center" vertical="center" wrapText="1"/>
    </xf>
    <xf numFmtId="0" fontId="5" fillId="0" borderId="27" xfId="0" applyFont="1" applyBorder="1" applyAlignment="1">
      <alignment horizontal="center" vertical="center" wrapText="1"/>
    </xf>
    <xf numFmtId="38" fontId="6" fillId="0" borderId="19" xfId="3" applyFont="1" applyFill="1" applyBorder="1" applyAlignment="1">
      <alignment horizontal="left" vertical="center"/>
    </xf>
    <xf numFmtId="38" fontId="6" fillId="0" borderId="44" xfId="3" applyFont="1" applyFill="1" applyBorder="1" applyAlignment="1">
      <alignment horizontal="left" vertical="center"/>
    </xf>
    <xf numFmtId="0" fontId="3" fillId="14" borderId="3" xfId="19" applyFont="1" applyFill="1" applyBorder="1" applyAlignment="1">
      <alignment horizontal="center" vertical="center"/>
    </xf>
    <xf numFmtId="0" fontId="3" fillId="14" borderId="5" xfId="19" applyFont="1" applyFill="1" applyBorder="1" applyAlignment="1">
      <alignment horizontal="center" vertical="center"/>
    </xf>
    <xf numFmtId="0" fontId="40" fillId="0" borderId="8" xfId="19" applyFont="1" applyBorder="1" applyAlignment="1">
      <alignment vertical="center"/>
    </xf>
    <xf numFmtId="0" fontId="40" fillId="0" borderId="56" xfId="19" applyFont="1" applyBorder="1" applyAlignment="1">
      <alignment vertical="center"/>
    </xf>
    <xf numFmtId="0" fontId="0" fillId="0" borderId="10" xfId="19" applyFont="1" applyFill="1" applyBorder="1" applyAlignment="1">
      <alignment horizontal="center" vertical="center"/>
    </xf>
    <xf numFmtId="0" fontId="3" fillId="0" borderId="9" xfId="19" applyFont="1" applyFill="1" applyBorder="1" applyAlignment="1">
      <alignment horizontal="center" vertical="center"/>
    </xf>
    <xf numFmtId="38" fontId="3" fillId="0" borderId="8" xfId="19" applyNumberFormat="1" applyFont="1" applyFill="1" applyBorder="1" applyAlignment="1">
      <alignment horizontal="right" vertical="center"/>
    </xf>
    <xf numFmtId="38" fontId="3" fillId="0" borderId="56" xfId="19" applyNumberFormat="1" applyFont="1" applyFill="1" applyBorder="1" applyAlignment="1">
      <alignment horizontal="right" vertical="center"/>
    </xf>
    <xf numFmtId="38" fontId="6" fillId="0" borderId="19" xfId="19" applyNumberFormat="1" applyFont="1" applyFill="1" applyBorder="1" applyAlignment="1">
      <alignment horizontal="center" vertical="center"/>
    </xf>
    <xf numFmtId="38" fontId="6" fillId="0" borderId="44" xfId="19" applyNumberFormat="1" applyFont="1" applyFill="1" applyBorder="1" applyAlignment="1">
      <alignment horizontal="center" vertical="center"/>
    </xf>
    <xf numFmtId="0" fontId="45" fillId="0" borderId="8" xfId="19" applyFont="1" applyBorder="1" applyAlignment="1">
      <alignment horizontal="left" vertical="center"/>
    </xf>
    <xf numFmtId="0" fontId="6" fillId="0" borderId="8" xfId="19" applyFont="1" applyBorder="1">
      <alignment vertical="center"/>
    </xf>
    <xf numFmtId="0" fontId="6" fillId="0" borderId="56" xfId="19" applyFont="1" applyBorder="1">
      <alignment vertical="center"/>
    </xf>
    <xf numFmtId="0" fontId="3" fillId="14" borderId="73" xfId="19" applyFont="1" applyFill="1" applyBorder="1" applyAlignment="1">
      <alignment horizontal="center" vertical="center" shrinkToFit="1"/>
    </xf>
    <xf numFmtId="0" fontId="3" fillId="14" borderId="59" xfId="19" applyFont="1" applyFill="1" applyBorder="1" applyAlignment="1">
      <alignment horizontal="center" vertical="center" shrinkToFit="1"/>
    </xf>
    <xf numFmtId="0" fontId="43" fillId="0" borderId="0" xfId="19" applyFont="1" applyBorder="1" applyAlignment="1">
      <alignment horizontal="center" vertical="center"/>
    </xf>
    <xf numFmtId="0" fontId="43" fillId="0" borderId="56" xfId="19" applyFont="1" applyBorder="1" applyAlignment="1">
      <alignment horizontal="center" vertical="center"/>
    </xf>
    <xf numFmtId="0" fontId="0" fillId="0" borderId="10" xfId="19" applyFont="1" applyFill="1" applyBorder="1" applyAlignment="1">
      <alignment horizontal="center" vertical="center" wrapText="1"/>
    </xf>
    <xf numFmtId="0" fontId="3" fillId="0" borderId="9" xfId="19" applyFont="1" applyFill="1" applyBorder="1" applyAlignment="1">
      <alignment horizontal="center" vertical="center" wrapText="1"/>
    </xf>
    <xf numFmtId="0" fontId="3" fillId="21" borderId="10" xfId="19" applyFont="1" applyFill="1" applyBorder="1" applyAlignment="1">
      <alignment horizontal="center" vertical="center" shrinkToFit="1"/>
    </xf>
    <xf numFmtId="0" fontId="3" fillId="21" borderId="9" xfId="19" applyFont="1" applyFill="1" applyBorder="1" applyAlignment="1">
      <alignment horizontal="center" vertical="center" shrinkToFit="1"/>
    </xf>
    <xf numFmtId="38" fontId="3" fillId="21" borderId="8" xfId="19" applyNumberFormat="1" applyFont="1" applyFill="1" applyBorder="1" applyAlignment="1">
      <alignment horizontal="right" vertical="center" shrinkToFit="1"/>
    </xf>
    <xf numFmtId="38" fontId="3" fillId="21" borderId="56" xfId="19" applyNumberFormat="1" applyFont="1" applyFill="1" applyBorder="1" applyAlignment="1">
      <alignment horizontal="right" vertical="center" shrinkToFit="1"/>
    </xf>
    <xf numFmtId="38" fontId="6" fillId="21" borderId="19" xfId="19" applyNumberFormat="1" applyFont="1" applyFill="1" applyBorder="1" applyAlignment="1">
      <alignment horizontal="center" vertical="center" shrinkToFit="1"/>
    </xf>
    <xf numFmtId="38" fontId="6" fillId="21" borderId="44" xfId="19" applyNumberFormat="1" applyFont="1" applyFill="1" applyBorder="1" applyAlignment="1">
      <alignment horizontal="center" vertical="center" shrinkToFit="1"/>
    </xf>
    <xf numFmtId="0" fontId="0" fillId="16" borderId="10" xfId="19" applyFont="1" applyFill="1" applyBorder="1" applyAlignment="1">
      <alignment horizontal="center" vertical="center"/>
    </xf>
    <xf numFmtId="0" fontId="3" fillId="16" borderId="8" xfId="19" applyFont="1" applyFill="1" applyBorder="1" applyAlignment="1">
      <alignment horizontal="center" vertical="center"/>
    </xf>
    <xf numFmtId="0" fontId="45" fillId="0" borderId="0" xfId="19" applyFont="1" applyFill="1" applyBorder="1" applyAlignment="1">
      <alignment horizontal="left" vertical="center"/>
    </xf>
    <xf numFmtId="0" fontId="45" fillId="0" borderId="56" xfId="19" applyFont="1" applyFill="1" applyBorder="1" applyAlignment="1">
      <alignment horizontal="left" vertical="center"/>
    </xf>
    <xf numFmtId="38" fontId="3" fillId="21" borderId="8" xfId="19" applyNumberFormat="1" applyFont="1" applyFill="1" applyBorder="1" applyAlignment="1">
      <alignment horizontal="right" vertical="center"/>
    </xf>
    <xf numFmtId="38" fontId="3" fillId="21" borderId="56" xfId="19" applyNumberFormat="1" applyFont="1" applyFill="1" applyBorder="1" applyAlignment="1">
      <alignment horizontal="right" vertical="center"/>
    </xf>
    <xf numFmtId="38" fontId="6" fillId="21" borderId="19" xfId="3" applyFont="1" applyFill="1" applyBorder="1" applyAlignment="1">
      <alignment horizontal="center" vertical="center"/>
    </xf>
    <xf numFmtId="38" fontId="6" fillId="21" borderId="44" xfId="3" applyFont="1" applyFill="1" applyBorder="1" applyAlignment="1">
      <alignment horizontal="center" vertical="center"/>
    </xf>
    <xf numFmtId="0" fontId="6" fillId="0" borderId="10" xfId="19" applyFont="1" applyFill="1" applyBorder="1" applyAlignment="1">
      <alignment horizontal="center" vertical="center"/>
    </xf>
    <xf numFmtId="0" fontId="6" fillId="0" borderId="9" xfId="19" applyFont="1" applyFill="1" applyBorder="1" applyAlignment="1">
      <alignment horizontal="center" vertical="center"/>
    </xf>
    <xf numFmtId="0" fontId="10" fillId="0" borderId="0" xfId="19" applyFont="1" applyAlignment="1">
      <alignment vertical="center"/>
    </xf>
    <xf numFmtId="0" fontId="3" fillId="20" borderId="10" xfId="19" applyFont="1" applyFill="1" applyBorder="1" applyAlignment="1">
      <alignment horizontal="center" vertical="center"/>
    </xf>
    <xf numFmtId="0" fontId="3" fillId="20" borderId="8" xfId="19" applyFont="1" applyFill="1" applyBorder="1" applyAlignment="1">
      <alignment horizontal="center" vertical="center"/>
    </xf>
    <xf numFmtId="0" fontId="3" fillId="20" borderId="9" xfId="19" applyFont="1" applyFill="1" applyBorder="1" applyAlignment="1">
      <alignment horizontal="center" vertical="center"/>
    </xf>
    <xf numFmtId="0" fontId="3" fillId="20" borderId="56" xfId="19" applyFont="1" applyFill="1" applyBorder="1" applyAlignment="1">
      <alignment horizontal="center" vertical="center"/>
    </xf>
    <xf numFmtId="38" fontId="3" fillId="20" borderId="8" xfId="19" applyNumberFormat="1" applyFont="1" applyFill="1" applyBorder="1" applyAlignment="1">
      <alignment horizontal="right" vertical="center"/>
    </xf>
    <xf numFmtId="38" fontId="3" fillId="20" borderId="56" xfId="19" applyNumberFormat="1" applyFont="1" applyFill="1" applyBorder="1" applyAlignment="1">
      <alignment horizontal="right" vertical="center"/>
    </xf>
    <xf numFmtId="38" fontId="6" fillId="20" borderId="8" xfId="3" applyFont="1" applyFill="1" applyBorder="1" applyAlignment="1">
      <alignment horizontal="center" vertical="center"/>
    </xf>
    <xf numFmtId="38" fontId="6" fillId="20" borderId="56" xfId="3" applyFont="1" applyFill="1" applyBorder="1" applyAlignment="1">
      <alignment horizontal="center" vertical="center"/>
    </xf>
    <xf numFmtId="0" fontId="0" fillId="0" borderId="8" xfId="19" applyFont="1" applyFill="1" applyBorder="1" applyAlignment="1">
      <alignment horizontal="center" vertical="center" wrapText="1"/>
    </xf>
    <xf numFmtId="0" fontId="0" fillId="0" borderId="9" xfId="19" applyFont="1" applyFill="1" applyBorder="1" applyAlignment="1">
      <alignment horizontal="center" vertical="center" wrapText="1"/>
    </xf>
    <xf numFmtId="0" fontId="0" fillId="0" borderId="56" xfId="19" applyFont="1" applyFill="1" applyBorder="1" applyAlignment="1">
      <alignment horizontal="center" vertical="center" wrapText="1"/>
    </xf>
    <xf numFmtId="38" fontId="6" fillId="0" borderId="19" xfId="3" applyFont="1" applyFill="1" applyBorder="1" applyAlignment="1">
      <alignment horizontal="center" vertical="center"/>
    </xf>
    <xf numFmtId="38" fontId="6" fillId="0" borderId="44" xfId="3" applyFont="1" applyFill="1" applyBorder="1" applyAlignment="1">
      <alignment horizontal="center" vertical="center"/>
    </xf>
    <xf numFmtId="0" fontId="6" fillId="18" borderId="57" xfId="19" applyFont="1" applyFill="1" applyBorder="1" applyAlignment="1">
      <alignment horizontal="center" vertical="center" shrinkToFit="1"/>
    </xf>
    <xf numFmtId="0" fontId="6" fillId="18" borderId="50" xfId="19" applyFont="1" applyFill="1" applyBorder="1" applyAlignment="1">
      <alignment horizontal="center" vertical="center" shrinkToFit="1"/>
    </xf>
    <xf numFmtId="0" fontId="5" fillId="0" borderId="0" xfId="10" applyFont="1" applyFill="1" applyBorder="1" applyAlignment="1">
      <alignment horizontal="left" vertical="center" wrapText="1"/>
    </xf>
    <xf numFmtId="49" fontId="5" fillId="0" borderId="40" xfId="0" applyNumberFormat="1" applyFont="1" applyBorder="1" applyAlignment="1">
      <alignment horizontal="center" vertical="center"/>
    </xf>
    <xf numFmtId="49" fontId="5" fillId="0" borderId="41" xfId="0" applyNumberFormat="1" applyFont="1" applyBorder="1" applyAlignment="1">
      <alignment horizontal="center" vertical="center"/>
    </xf>
    <xf numFmtId="0" fontId="5" fillId="0" borderId="13"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0" xfId="0" applyFont="1" applyBorder="1" applyAlignment="1">
      <alignment horizontal="center" vertical="center" wrapText="1"/>
    </xf>
    <xf numFmtId="49" fontId="5" fillId="0" borderId="29" xfId="0" applyNumberFormat="1" applyFont="1" applyBorder="1" applyAlignment="1">
      <alignment horizontal="center" vertical="center"/>
    </xf>
    <xf numFmtId="38" fontId="5" fillId="19" borderId="40" xfId="0" applyNumberFormat="1" applyFont="1" applyFill="1" applyBorder="1" applyAlignment="1">
      <alignment horizontal="center" vertical="center"/>
    </xf>
    <xf numFmtId="38" fontId="5" fillId="19" borderId="41" xfId="0" applyNumberFormat="1" applyFont="1" applyFill="1" applyBorder="1" applyAlignment="1">
      <alignment horizontal="center" vertical="center"/>
    </xf>
    <xf numFmtId="176" fontId="5" fillId="0" borderId="26" xfId="0" applyNumberFormat="1" applyFont="1" applyBorder="1" applyAlignment="1" applyProtection="1">
      <alignment horizontal="center" wrapText="1"/>
    </xf>
    <xf numFmtId="0" fontId="47" fillId="0" borderId="0" xfId="2" applyFont="1" applyAlignment="1" applyProtection="1">
      <alignment horizontal="left" wrapText="1"/>
    </xf>
    <xf numFmtId="49" fontId="31" fillId="0" borderId="0" xfId="0" applyNumberFormat="1" applyFont="1" applyFill="1" applyAlignment="1">
      <alignment horizontal="left" vertical="center"/>
    </xf>
    <xf numFmtId="0" fontId="31" fillId="0" borderId="0" xfId="0" applyFont="1" applyFill="1" applyAlignment="1">
      <alignment horizontal="left" vertical="center"/>
    </xf>
    <xf numFmtId="0" fontId="0" fillId="0" borderId="0" xfId="0" applyFill="1" applyAlignment="1">
      <alignment horizontal="left" vertical="center"/>
    </xf>
    <xf numFmtId="49" fontId="31" fillId="0" borderId="12" xfId="0" applyNumberFormat="1" applyFont="1" applyFill="1" applyBorder="1" applyAlignment="1">
      <alignment horizontal="left" vertical="center"/>
    </xf>
    <xf numFmtId="0" fontId="31" fillId="0" borderId="12" xfId="0" applyFont="1" applyFill="1" applyBorder="1" applyAlignment="1">
      <alignment horizontal="left" vertical="center"/>
    </xf>
    <xf numFmtId="0" fontId="0" fillId="0" borderId="12" xfId="0" applyFill="1" applyBorder="1" applyAlignment="1">
      <alignment horizontal="left" vertical="center"/>
    </xf>
    <xf numFmtId="0" fontId="0" fillId="0" borderId="16" xfId="0" applyFill="1" applyBorder="1" applyAlignment="1">
      <alignment horizontal="center" vertical="center"/>
    </xf>
    <xf numFmtId="0" fontId="0" fillId="0" borderId="17" xfId="0" applyFill="1" applyBorder="1" applyAlignment="1">
      <alignment horizontal="center" vertical="center"/>
    </xf>
    <xf numFmtId="0" fontId="0" fillId="0" borderId="0" xfId="0" applyFill="1" applyBorder="1" applyAlignment="1">
      <alignment horizontal="center" vertical="center"/>
    </xf>
    <xf numFmtId="0" fontId="0" fillId="0" borderId="46" xfId="0" applyFill="1" applyBorder="1" applyAlignment="1">
      <alignment horizontal="center" vertical="center"/>
    </xf>
    <xf numFmtId="0" fontId="0" fillId="0" borderId="12" xfId="0" applyFill="1" applyBorder="1" applyAlignment="1">
      <alignment horizontal="center" vertical="center"/>
    </xf>
    <xf numFmtId="0" fontId="0" fillId="0" borderId="20" xfId="0" applyFill="1" applyBorder="1" applyAlignment="1">
      <alignment horizontal="center" vertical="center"/>
    </xf>
    <xf numFmtId="188" fontId="25" fillId="0" borderId="29" xfId="20" applyNumberFormat="1" applyFont="1" applyFill="1" applyBorder="1" applyAlignment="1">
      <alignment horizontal="center" vertical="center"/>
    </xf>
    <xf numFmtId="0" fontId="25" fillId="0" borderId="40" xfId="20" applyFont="1" applyBorder="1" applyAlignment="1">
      <alignment horizontal="center" vertical="center"/>
    </xf>
    <xf numFmtId="189" fontId="6" fillId="0" borderId="29" xfId="20" applyNumberFormat="1" applyFont="1" applyFill="1" applyBorder="1" applyAlignment="1">
      <alignment horizontal="center" vertical="center"/>
    </xf>
    <xf numFmtId="189" fontId="6" fillId="0" borderId="41" xfId="20" applyNumberFormat="1" applyFont="1" applyFill="1" applyBorder="1" applyAlignment="1">
      <alignment horizontal="center" vertical="center"/>
    </xf>
    <xf numFmtId="0" fontId="2" fillId="0" borderId="0" xfId="0" applyFont="1" applyFill="1" applyBorder="1" applyAlignment="1">
      <alignment horizontal="distributed"/>
    </xf>
    <xf numFmtId="0" fontId="48" fillId="0" borderId="0" xfId="0" applyFont="1" applyFill="1" applyBorder="1" applyAlignment="1">
      <alignment horizontal="distributed"/>
    </xf>
    <xf numFmtId="0" fontId="2" fillId="0" borderId="0" xfId="0" applyFont="1" applyFill="1" applyBorder="1" applyAlignment="1">
      <alignment horizontal="distributed" vertical="center"/>
    </xf>
    <xf numFmtId="0" fontId="48" fillId="0" borderId="0" xfId="0" applyFont="1" applyFill="1" applyBorder="1" applyAlignment="1">
      <alignment horizontal="distributed" vertical="center"/>
    </xf>
    <xf numFmtId="0" fontId="7" fillId="0" borderId="0" xfId="0" applyFont="1" applyFill="1" applyBorder="1" applyAlignment="1">
      <alignment horizontal="distributed" vertical="center"/>
    </xf>
    <xf numFmtId="0" fontId="0" fillId="0" borderId="0" xfId="0" applyFill="1" applyBorder="1" applyAlignment="1">
      <alignment horizontal="distributed" vertical="center"/>
    </xf>
    <xf numFmtId="0" fontId="0" fillId="0" borderId="0" xfId="0" applyFill="1" applyBorder="1" applyAlignment="1">
      <alignment horizontal="distributed"/>
    </xf>
    <xf numFmtId="0" fontId="2" fillId="0" borderId="0" xfId="0" applyFont="1" applyFill="1" applyBorder="1" applyAlignment="1">
      <alignment horizontal="left" vertical="center"/>
    </xf>
    <xf numFmtId="0" fontId="48" fillId="0" borderId="0" xfId="0" applyFont="1" applyFill="1" applyBorder="1" applyAlignment="1">
      <alignment horizontal="left" vertical="center"/>
    </xf>
    <xf numFmtId="0" fontId="0" fillId="0" borderId="0" xfId="0" applyFont="1" applyFill="1" applyBorder="1" applyAlignment="1">
      <alignment horizontal="distributed" vertical="center"/>
    </xf>
    <xf numFmtId="49" fontId="49" fillId="0" borderId="0" xfId="0" applyNumberFormat="1" applyFont="1" applyFill="1" applyBorder="1" applyAlignment="1">
      <alignment horizontal="distributed" vertical="center"/>
    </xf>
    <xf numFmtId="0" fontId="2" fillId="0" borderId="0" xfId="22" applyFont="1" applyFill="1" applyBorder="1" applyAlignment="1">
      <alignment horizontal="distributed"/>
    </xf>
    <xf numFmtId="0" fontId="2" fillId="0" borderId="0" xfId="22" applyFont="1" applyFill="1" applyAlignment="1">
      <alignment horizontal="distributed" vertical="center"/>
    </xf>
    <xf numFmtId="189" fontId="6" fillId="0" borderId="0" xfId="20" applyNumberFormat="1" applyFont="1" applyFill="1" applyBorder="1" applyAlignment="1">
      <alignment horizontal="left" vertical="center" wrapText="1"/>
    </xf>
    <xf numFmtId="49" fontId="35" fillId="0" borderId="0" xfId="20" applyNumberFormat="1" applyFont="1" applyFill="1" applyBorder="1" applyAlignment="1">
      <alignment wrapText="1"/>
    </xf>
    <xf numFmtId="0" fontId="2" fillId="0" borderId="0" xfId="0" applyFont="1" applyFill="1" applyBorder="1" applyAlignment="1">
      <alignment horizontal="distributed" wrapText="1"/>
    </xf>
  </cellXfs>
  <cellStyles count="26">
    <cellStyle name="パーセント 2" xfId="1"/>
    <cellStyle name="ハイパーリンク" xfId="2" builtinId="8"/>
    <cellStyle name="桁区切り" xfId="3" builtinId="6"/>
    <cellStyle name="桁区切り 2" xfId="4"/>
    <cellStyle name="桁区切り 2 2" xfId="5"/>
    <cellStyle name="桁区切り 3" xfId="6"/>
    <cellStyle name="桁区切り 3 2" xfId="7"/>
    <cellStyle name="標準" xfId="0" builtinId="0"/>
    <cellStyle name="標準 10" xfId="8"/>
    <cellStyle name="標準 11" xfId="9"/>
    <cellStyle name="標準 2" xfId="10"/>
    <cellStyle name="標準 2 15" xfId="11"/>
    <cellStyle name="標準 2 2" xfId="12"/>
    <cellStyle name="標準 2 2 2" xfId="13"/>
    <cellStyle name="標準 3" xfId="14"/>
    <cellStyle name="標準 3 2" xfId="15"/>
    <cellStyle name="標準 4" xfId="16"/>
    <cellStyle name="標準 5" xfId="17"/>
    <cellStyle name="標準 6" xfId="18"/>
    <cellStyle name="標準 7" xfId="19"/>
    <cellStyle name="標準 8" xfId="20"/>
    <cellStyle name="標準 9" xfId="21"/>
    <cellStyle name="標準_A0110P" xfId="22"/>
    <cellStyle name="標準_A0220Y" xfId="23"/>
    <cellStyle name="標準_A1000P" xfId="24"/>
    <cellStyle name="標準_勤労（小）" xfId="25"/>
  </cellStyles>
  <dxfs count="1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11</xdr:col>
      <xdr:colOff>447675</xdr:colOff>
      <xdr:row>14</xdr:row>
      <xdr:rowOff>38100</xdr:rowOff>
    </xdr:from>
    <xdr:to>
      <xdr:col>13</xdr:col>
      <xdr:colOff>828675</xdr:colOff>
      <xdr:row>23</xdr:row>
      <xdr:rowOff>232410</xdr:rowOff>
    </xdr:to>
    <xdr:sp macro="" textlink="">
      <xdr:nvSpPr>
        <xdr:cNvPr id="3" name="テキスト ボックス 2"/>
        <xdr:cNvSpPr txBox="1"/>
      </xdr:nvSpPr>
      <xdr:spPr>
        <a:xfrm>
          <a:off x="8524875" y="4162425"/>
          <a:ext cx="1962150" cy="24326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200"/>
            </a:lnSpc>
          </a:pPr>
          <a:r>
            <a:rPr kumimoji="1" lang="en-US" altLang="ja-JP" sz="1000">
              <a:latin typeface="ＭＳ Ｐゴシック" pitchFamily="50" charset="-128"/>
              <a:ea typeface="ＭＳ Ｐゴシック" pitchFamily="50" charset="-128"/>
            </a:rPr>
            <a:t>【</a:t>
          </a:r>
          <a:r>
            <a:rPr kumimoji="1" lang="ja-JP" altLang="en-US" sz="1000">
              <a:latin typeface="ＭＳ Ｐゴシック" pitchFamily="50" charset="-128"/>
              <a:ea typeface="ＭＳ Ｐゴシック" pitchFamily="50" charset="-128"/>
            </a:rPr>
            <a:t>問い合わせ先</a:t>
          </a:r>
          <a:r>
            <a:rPr kumimoji="1" lang="en-US" altLang="ja-JP" sz="1000">
              <a:latin typeface="ＭＳ Ｐゴシック" pitchFamily="50" charset="-128"/>
              <a:ea typeface="ＭＳ Ｐゴシック" pitchFamily="50" charset="-128"/>
            </a:rPr>
            <a:t>】</a:t>
          </a:r>
        </a:p>
        <a:p>
          <a:pPr>
            <a:lnSpc>
              <a:spcPts val="1200"/>
            </a:lnSpc>
          </a:pPr>
          <a:endParaRPr kumimoji="1" lang="en-US" altLang="ja-JP"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千葉県総合企画部</a:t>
          </a:r>
          <a:endParaRPr kumimoji="1" lang="en-US" altLang="ja-JP"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 </a:t>
          </a:r>
          <a:r>
            <a:rPr kumimoji="1" lang="ja-JP" altLang="en-US" sz="1000">
              <a:latin typeface="ＭＳ Ｐゴシック" pitchFamily="50" charset="-128"/>
              <a:ea typeface="ＭＳ Ｐゴシック" pitchFamily="50" charset="-128"/>
            </a:rPr>
            <a:t>統計課</a:t>
          </a:r>
          <a:endParaRPr kumimoji="1" lang="en-US" altLang="ja-JP"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産業連関表担当</a:t>
          </a:r>
        </a:p>
        <a:p>
          <a:pPr>
            <a:lnSpc>
              <a:spcPts val="1200"/>
            </a:lnSpc>
          </a:pP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260-8667</a:t>
          </a:r>
        </a:p>
        <a:p>
          <a:pPr>
            <a:lnSpc>
              <a:spcPts val="1200"/>
            </a:lnSpc>
          </a:pPr>
          <a:r>
            <a:rPr kumimoji="1" lang="ja-JP" altLang="en-US" sz="1000">
              <a:latin typeface="ＭＳ Ｐゴシック" pitchFamily="50" charset="-128"/>
              <a:ea typeface="ＭＳ Ｐゴシック" pitchFamily="50" charset="-128"/>
            </a:rPr>
            <a:t>千葉市中央区市場町１番１号</a:t>
          </a:r>
        </a:p>
        <a:p>
          <a:pPr>
            <a:lnSpc>
              <a:spcPts val="1200"/>
            </a:lnSpc>
          </a:pPr>
          <a:r>
            <a:rPr kumimoji="1" lang="ja-JP" altLang="en-US" sz="1000">
              <a:latin typeface="ＭＳ Ｐゴシック" pitchFamily="50" charset="-128"/>
              <a:ea typeface="ＭＳ Ｐゴシック" pitchFamily="50" charset="-128"/>
            </a:rPr>
            <a:t>電話</a:t>
          </a:r>
          <a:endParaRPr kumimoji="1" lang="en-US" altLang="ja-JP"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043</a:t>
          </a: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223-2219</a:t>
          </a:r>
          <a:endParaRPr kumimoji="1" lang="ja-JP" altLang="en-US"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FAX</a:t>
          </a:r>
        </a:p>
        <a:p>
          <a:pPr>
            <a:lnSpc>
              <a:spcPts val="1200"/>
            </a:lnSpc>
          </a:pPr>
          <a:r>
            <a:rPr kumimoji="1" lang="en-US" altLang="ja-JP" sz="1000">
              <a:latin typeface="ＭＳ Ｐゴシック" pitchFamily="50" charset="-128"/>
              <a:ea typeface="ＭＳ Ｐゴシック" pitchFamily="50" charset="-128"/>
            </a:rPr>
            <a:t>043</a:t>
          </a: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227-4458</a:t>
          </a:r>
          <a:endParaRPr kumimoji="1" lang="ja-JP" altLang="en-US"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  </a:t>
          </a:r>
          <a:r>
            <a:rPr kumimoji="1" lang="en-US" altLang="ja-JP" sz="1000">
              <a:latin typeface="ＭＳ Ｐゴシック" pitchFamily="50" charset="-128"/>
              <a:ea typeface="ＭＳ Ｐゴシック" pitchFamily="50" charset="-128"/>
            </a:rPr>
            <a:t>E-mail</a:t>
          </a:r>
          <a:r>
            <a:rPr kumimoji="1" lang="ja-JP" altLang="en-US" sz="1000">
              <a:latin typeface="ＭＳ Ｐゴシック" pitchFamily="50" charset="-128"/>
              <a:ea typeface="ＭＳ Ｐゴシック" pitchFamily="50" charset="-128"/>
            </a:rPr>
            <a:t>　</a:t>
          </a:r>
          <a:r>
            <a:rPr kumimoji="1" lang="en-US" altLang="ja-JP" sz="1000">
              <a:latin typeface="ＭＳ Ｐゴシック" pitchFamily="50" charset="-128"/>
              <a:ea typeface="ＭＳ Ｐゴシック" pitchFamily="50" charset="-128"/>
            </a:rPr>
            <a:t>tkrenkan@mz.pref.chiba.lg.jp</a:t>
          </a:r>
        </a:p>
        <a:p>
          <a:pPr>
            <a:lnSpc>
              <a:spcPts val="1200"/>
            </a:lnSpc>
          </a:pP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291631</xdr:colOff>
      <xdr:row>9</xdr:row>
      <xdr:rowOff>136497</xdr:rowOff>
    </xdr:from>
    <xdr:to>
      <xdr:col>19</xdr:col>
      <xdr:colOff>331388</xdr:colOff>
      <xdr:row>25</xdr:row>
      <xdr:rowOff>17228</xdr:rowOff>
    </xdr:to>
    <xdr:sp macro="" textlink="">
      <xdr:nvSpPr>
        <xdr:cNvPr id="2" name="線吹き出し 2 (枠付き) 1"/>
        <xdr:cNvSpPr/>
      </xdr:nvSpPr>
      <xdr:spPr>
        <a:xfrm>
          <a:off x="8553616" y="2186277"/>
          <a:ext cx="870337" cy="2319131"/>
        </a:xfrm>
        <a:prstGeom prst="borderCallout2">
          <a:avLst>
            <a:gd name="adj1" fmla="val -578"/>
            <a:gd name="adj2" fmla="val 44080"/>
            <a:gd name="adj3" fmla="val -21832"/>
            <a:gd name="adj4" fmla="val 46423"/>
            <a:gd name="adj5" fmla="val -41637"/>
            <a:gd name="adj6" fmla="val 30506"/>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800">
              <a:solidFill>
                <a:schemeClr val="tx1"/>
              </a:solidFill>
            </a:rPr>
            <a:t>初期値は平成</a:t>
          </a:r>
          <a:r>
            <a:rPr kumimoji="1" lang="en-US" altLang="ja-JP" sz="800">
              <a:solidFill>
                <a:schemeClr val="tx1"/>
              </a:solidFill>
            </a:rPr>
            <a:t>27</a:t>
          </a:r>
          <a:r>
            <a:rPr kumimoji="1" lang="ja-JP" altLang="en-US" sz="800">
              <a:solidFill>
                <a:schemeClr val="tx1"/>
              </a:solidFill>
            </a:rPr>
            <a:t>年家計調査詳細結果表の年次・関東の消費。</a:t>
          </a:r>
          <a:endParaRPr kumimoji="1" lang="en-US" altLang="ja-JP" sz="800">
            <a:solidFill>
              <a:schemeClr val="tx1"/>
            </a:solidFill>
          </a:endParaRPr>
        </a:p>
        <a:p>
          <a:pPr algn="ctr"/>
          <a:endParaRPr kumimoji="1" lang="en-US" altLang="ja-JP" sz="800">
            <a:solidFill>
              <a:schemeClr val="tx1"/>
            </a:solidFill>
          </a:endParaRPr>
        </a:p>
        <a:p>
          <a:pPr algn="ctr"/>
          <a:r>
            <a:rPr kumimoji="1" lang="ja-JP" altLang="en-US" sz="800">
              <a:solidFill>
                <a:schemeClr val="tx1"/>
              </a:solidFill>
            </a:rPr>
            <a:t>（消費支出／実収入）</a:t>
          </a:r>
          <a:endParaRPr kumimoji="1" lang="en-US" altLang="ja-JP" sz="800">
            <a:solidFill>
              <a:schemeClr val="tx1"/>
            </a:solidFill>
          </a:endParaRPr>
        </a:p>
        <a:p>
          <a:pPr algn="ctr">
            <a:lnSpc>
              <a:spcPts val="900"/>
            </a:lnSpc>
          </a:pPr>
          <a:endParaRPr kumimoji="1" lang="en-US" altLang="ja-JP" sz="800">
            <a:solidFill>
              <a:schemeClr val="tx1"/>
            </a:solidFill>
          </a:endParaRPr>
        </a:p>
        <a:p>
          <a:pPr algn="l"/>
          <a:r>
            <a:rPr kumimoji="1" lang="ja-JP" altLang="en-US" sz="800">
              <a:solidFill>
                <a:schemeClr val="tx1"/>
              </a:solidFill>
            </a:rPr>
            <a:t>「消費転換率」シートで設定を変更できます。</a:t>
          </a:r>
        </a:p>
      </xdr:txBody>
    </xdr:sp>
    <xdr:clientData/>
  </xdr:twoCellAnchor>
  <mc:AlternateContent xmlns:mc="http://schemas.openxmlformats.org/markup-compatibility/2006">
    <mc:Choice xmlns:a14="http://schemas.microsoft.com/office/drawing/2010/main" Requires="a14">
      <xdr:twoCellAnchor>
        <xdr:from>
          <xdr:col>47</xdr:col>
          <xdr:colOff>466725</xdr:colOff>
          <xdr:row>6</xdr:row>
          <xdr:rowOff>0</xdr:rowOff>
        </xdr:from>
        <xdr:to>
          <xdr:col>49</xdr:col>
          <xdr:colOff>257175</xdr:colOff>
          <xdr:row>7</xdr:row>
          <xdr:rowOff>57150</xdr:rowOff>
        </xdr:to>
        <xdr:sp macro="" textlink="">
          <xdr:nvSpPr>
            <xdr:cNvPr id="10241" name="Object 1" hidden="1">
              <a:extLst>
                <a:ext uri="{63B3BB69-23CF-44E3-9099-C40C66FF867C}">
                  <a14:compatExt spid="_x0000_s1024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904875</xdr:colOff>
      <xdr:row>12</xdr:row>
      <xdr:rowOff>76200</xdr:rowOff>
    </xdr:from>
    <xdr:to>
      <xdr:col>6</xdr:col>
      <xdr:colOff>1162050</xdr:colOff>
      <xdr:row>13</xdr:row>
      <xdr:rowOff>238125</xdr:rowOff>
    </xdr:to>
    <xdr:sp macro="" textlink="">
      <xdr:nvSpPr>
        <xdr:cNvPr id="33874" name="AutoShape 1"/>
        <xdr:cNvSpPr>
          <a:spLocks noChangeArrowheads="1"/>
        </xdr:cNvSpPr>
      </xdr:nvSpPr>
      <xdr:spPr bwMode="auto">
        <a:xfrm>
          <a:off x="5848350" y="3638550"/>
          <a:ext cx="257175" cy="361950"/>
        </a:xfrm>
        <a:prstGeom prst="downArrow">
          <a:avLst>
            <a:gd name="adj1" fmla="val 50000"/>
            <a:gd name="adj2" fmla="val 85767"/>
          </a:avLst>
        </a:prstGeom>
        <a:solidFill>
          <a:srgbClr val="002060"/>
        </a:solidFill>
        <a:ln w="19050">
          <a:solidFill>
            <a:srgbClr val="002060"/>
          </a:solidFill>
          <a:miter lim="800000"/>
          <a:headEnd/>
          <a:tailEnd/>
        </a:ln>
      </xdr:spPr>
    </xdr:sp>
    <xdr:clientData/>
  </xdr:twoCellAnchor>
  <xdr:twoCellAnchor>
    <xdr:from>
      <xdr:col>6</xdr:col>
      <xdr:colOff>942975</xdr:colOff>
      <xdr:row>19</xdr:row>
      <xdr:rowOff>76200</xdr:rowOff>
    </xdr:from>
    <xdr:to>
      <xdr:col>6</xdr:col>
      <xdr:colOff>1190625</xdr:colOff>
      <xdr:row>19</xdr:row>
      <xdr:rowOff>438150</xdr:rowOff>
    </xdr:to>
    <xdr:sp macro="" textlink="">
      <xdr:nvSpPr>
        <xdr:cNvPr id="33875" name="AutoShape 3"/>
        <xdr:cNvSpPr>
          <a:spLocks noChangeArrowheads="1"/>
        </xdr:cNvSpPr>
      </xdr:nvSpPr>
      <xdr:spPr bwMode="auto">
        <a:xfrm>
          <a:off x="5886450" y="5981700"/>
          <a:ext cx="247650" cy="361950"/>
        </a:xfrm>
        <a:prstGeom prst="downArrow">
          <a:avLst>
            <a:gd name="adj1" fmla="val 50000"/>
            <a:gd name="adj2" fmla="val 36538"/>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914400</xdr:colOff>
      <xdr:row>22</xdr:row>
      <xdr:rowOff>66675</xdr:rowOff>
    </xdr:from>
    <xdr:to>
      <xdr:col>6</xdr:col>
      <xdr:colOff>1190625</xdr:colOff>
      <xdr:row>22</xdr:row>
      <xdr:rowOff>428625</xdr:rowOff>
    </xdr:to>
    <xdr:sp macro="" textlink="">
      <xdr:nvSpPr>
        <xdr:cNvPr id="33876" name="AutoShape 4"/>
        <xdr:cNvSpPr>
          <a:spLocks noChangeArrowheads="1"/>
        </xdr:cNvSpPr>
      </xdr:nvSpPr>
      <xdr:spPr bwMode="auto">
        <a:xfrm>
          <a:off x="5857875" y="6981825"/>
          <a:ext cx="276225" cy="361950"/>
        </a:xfrm>
        <a:prstGeom prst="downArrow">
          <a:avLst>
            <a:gd name="adj1" fmla="val 50000"/>
            <a:gd name="adj2" fmla="val 32759"/>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904875</xdr:colOff>
      <xdr:row>25</xdr:row>
      <xdr:rowOff>104775</xdr:rowOff>
    </xdr:from>
    <xdr:to>
      <xdr:col>6</xdr:col>
      <xdr:colOff>1190625</xdr:colOff>
      <xdr:row>26</xdr:row>
      <xdr:rowOff>209550</xdr:rowOff>
    </xdr:to>
    <xdr:sp macro="" textlink="">
      <xdr:nvSpPr>
        <xdr:cNvPr id="33877" name="AutoShape 5"/>
        <xdr:cNvSpPr>
          <a:spLocks noChangeArrowheads="1"/>
        </xdr:cNvSpPr>
      </xdr:nvSpPr>
      <xdr:spPr bwMode="auto">
        <a:xfrm>
          <a:off x="5848350" y="8029575"/>
          <a:ext cx="285750" cy="419100"/>
        </a:xfrm>
        <a:prstGeom prst="downArrow">
          <a:avLst>
            <a:gd name="adj1" fmla="val 50000"/>
            <a:gd name="adj2" fmla="val 42873"/>
          </a:avLst>
        </a:prstGeom>
        <a:solidFill>
          <a:srgbClr val="002060"/>
        </a:solidFill>
        <a:ln w="19050">
          <a:solidFill>
            <a:srgbClr val="002060"/>
          </a:solidFill>
          <a:miter lim="800000"/>
          <a:headEnd/>
          <a:tailEnd/>
        </a:ln>
      </xdr:spPr>
    </xdr:sp>
    <xdr:clientData/>
  </xdr:twoCellAnchor>
  <xdr:twoCellAnchor>
    <xdr:from>
      <xdr:col>9</xdr:col>
      <xdr:colOff>95250</xdr:colOff>
      <xdr:row>14</xdr:row>
      <xdr:rowOff>104775</xdr:rowOff>
    </xdr:from>
    <xdr:to>
      <xdr:col>9</xdr:col>
      <xdr:colOff>914400</xdr:colOff>
      <xdr:row>14</xdr:row>
      <xdr:rowOff>314325</xdr:rowOff>
    </xdr:to>
    <xdr:sp macro="" textlink="">
      <xdr:nvSpPr>
        <xdr:cNvPr id="33878" name="AutoShape 6"/>
        <xdr:cNvSpPr>
          <a:spLocks noChangeArrowheads="1"/>
        </xdr:cNvSpPr>
      </xdr:nvSpPr>
      <xdr:spPr bwMode="auto">
        <a:xfrm>
          <a:off x="8277225" y="4229100"/>
          <a:ext cx="819150" cy="209550"/>
        </a:xfrm>
        <a:prstGeom prst="rightArrow">
          <a:avLst>
            <a:gd name="adj1" fmla="val 50000"/>
            <a:gd name="adj2" fmla="val 97727"/>
          </a:avLst>
        </a:prstGeom>
        <a:solidFill>
          <a:srgbClr val="FFFFCC"/>
        </a:solidFill>
        <a:ln w="19050">
          <a:solidFill>
            <a:srgbClr val="FF6600"/>
          </a:solidFill>
          <a:miter lim="800000"/>
          <a:headEnd/>
          <a:tailEnd/>
        </a:ln>
      </xdr:spPr>
    </xdr:sp>
    <xdr:clientData/>
  </xdr:twoCellAnchor>
  <xdr:twoCellAnchor>
    <xdr:from>
      <xdr:col>6</xdr:col>
      <xdr:colOff>952500</xdr:colOff>
      <xdr:row>7</xdr:row>
      <xdr:rowOff>85725</xdr:rowOff>
    </xdr:from>
    <xdr:to>
      <xdr:col>6</xdr:col>
      <xdr:colOff>1190625</xdr:colOff>
      <xdr:row>8</xdr:row>
      <xdr:rowOff>428625</xdr:rowOff>
    </xdr:to>
    <xdr:sp macro="" textlink="">
      <xdr:nvSpPr>
        <xdr:cNvPr id="33879" name="AutoShape 7"/>
        <xdr:cNvSpPr>
          <a:spLocks noChangeArrowheads="1"/>
        </xdr:cNvSpPr>
      </xdr:nvSpPr>
      <xdr:spPr bwMode="auto">
        <a:xfrm>
          <a:off x="5895975" y="2085975"/>
          <a:ext cx="238125" cy="552450"/>
        </a:xfrm>
        <a:prstGeom prst="downArrow">
          <a:avLst>
            <a:gd name="adj1" fmla="val 50000"/>
            <a:gd name="adj2" fmla="val 72296"/>
          </a:avLst>
        </a:prstGeom>
        <a:noFill/>
        <a:ln w="19050">
          <a:solidFill>
            <a:srgbClr val="00206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228600</xdr:colOff>
      <xdr:row>7</xdr:row>
      <xdr:rowOff>28575</xdr:rowOff>
    </xdr:from>
    <xdr:to>
      <xdr:col>14</xdr:col>
      <xdr:colOff>400050</xdr:colOff>
      <xdr:row>18</xdr:row>
      <xdr:rowOff>0</xdr:rowOff>
    </xdr:to>
    <xdr:sp macro="" textlink="">
      <xdr:nvSpPr>
        <xdr:cNvPr id="33880" name="Freeform 10"/>
        <xdr:cNvSpPr>
          <a:spLocks/>
        </xdr:cNvSpPr>
      </xdr:nvSpPr>
      <xdr:spPr bwMode="auto">
        <a:xfrm flipH="1">
          <a:off x="13420725" y="2028825"/>
          <a:ext cx="171450" cy="3600450"/>
        </a:xfrm>
        <a:custGeom>
          <a:avLst/>
          <a:gdLst>
            <a:gd name="T0" fmla="*/ 0 w 1"/>
            <a:gd name="T1" fmla="*/ 0 h 363"/>
            <a:gd name="T2" fmla="*/ 0 w 1"/>
            <a:gd name="T3" fmla="*/ 2147483646 h 363"/>
            <a:gd name="T4" fmla="*/ 0 60000 65536"/>
            <a:gd name="T5" fmla="*/ 0 60000 65536"/>
            <a:gd name="T6" fmla="*/ 0 w 1"/>
            <a:gd name="T7" fmla="*/ 0 h 363"/>
            <a:gd name="T8" fmla="*/ 1 w 1"/>
            <a:gd name="T9" fmla="*/ 363 h 363"/>
          </a:gdLst>
          <a:ahLst/>
          <a:cxnLst>
            <a:cxn ang="T4">
              <a:pos x="T0" y="T1"/>
            </a:cxn>
            <a:cxn ang="T5">
              <a:pos x="T2" y="T3"/>
            </a:cxn>
          </a:cxnLst>
          <a:rect l="T6" t="T7" r="T8" b="T9"/>
          <a:pathLst>
            <a:path w="1" h="363">
              <a:moveTo>
                <a:pt x="0" y="0"/>
              </a:moveTo>
              <a:lnTo>
                <a:pt x="0" y="363"/>
              </a:lnTo>
            </a:path>
          </a:pathLst>
        </a:custGeom>
        <a:noFill/>
        <a:ln w="1905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xdr:colOff>
      <xdr:row>18</xdr:row>
      <xdr:rowOff>28575</xdr:rowOff>
    </xdr:from>
    <xdr:to>
      <xdr:col>14</xdr:col>
      <xdr:colOff>400050</xdr:colOff>
      <xdr:row>18</xdr:row>
      <xdr:rowOff>47625</xdr:rowOff>
    </xdr:to>
    <xdr:sp macro="" textlink="">
      <xdr:nvSpPr>
        <xdr:cNvPr id="33881" name="Line 11"/>
        <xdr:cNvSpPr>
          <a:spLocks noChangeShapeType="1"/>
        </xdr:cNvSpPr>
      </xdr:nvSpPr>
      <xdr:spPr bwMode="auto">
        <a:xfrm flipH="1" flipV="1">
          <a:off x="8210550" y="5657850"/>
          <a:ext cx="5381625" cy="19050"/>
        </a:xfrm>
        <a:prstGeom prst="line">
          <a:avLst/>
        </a:prstGeom>
        <a:noFill/>
        <a:ln w="190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16</xdr:row>
      <xdr:rowOff>0</xdr:rowOff>
    </xdr:from>
    <xdr:to>
      <xdr:col>13</xdr:col>
      <xdr:colOff>0</xdr:colOff>
      <xdr:row>18</xdr:row>
      <xdr:rowOff>9525</xdr:rowOff>
    </xdr:to>
    <xdr:sp macro="" textlink="">
      <xdr:nvSpPr>
        <xdr:cNvPr id="33882" name="Line 12"/>
        <xdr:cNvSpPr>
          <a:spLocks noChangeShapeType="1"/>
        </xdr:cNvSpPr>
      </xdr:nvSpPr>
      <xdr:spPr bwMode="auto">
        <a:xfrm>
          <a:off x="12611100" y="4848225"/>
          <a:ext cx="0" cy="790575"/>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400050</xdr:colOff>
      <xdr:row>3</xdr:row>
      <xdr:rowOff>57150</xdr:rowOff>
    </xdr:from>
    <xdr:to>
      <xdr:col>7</xdr:col>
      <xdr:colOff>657225</xdr:colOff>
      <xdr:row>4</xdr:row>
      <xdr:rowOff>209550</xdr:rowOff>
    </xdr:to>
    <xdr:sp macro="" textlink="">
      <xdr:nvSpPr>
        <xdr:cNvPr id="33883" name="AutoShape 13"/>
        <xdr:cNvSpPr>
          <a:spLocks noChangeArrowheads="1"/>
        </xdr:cNvSpPr>
      </xdr:nvSpPr>
      <xdr:spPr bwMode="auto">
        <a:xfrm>
          <a:off x="7029450" y="762000"/>
          <a:ext cx="257175" cy="361950"/>
        </a:xfrm>
        <a:prstGeom prst="downArrow">
          <a:avLst>
            <a:gd name="adj1" fmla="val 50000"/>
            <a:gd name="adj2" fmla="val 45448"/>
          </a:avLst>
        </a:prstGeom>
        <a:noFill/>
        <a:ln w="19050">
          <a:solidFill>
            <a:srgbClr val="00206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57150</xdr:colOff>
      <xdr:row>6</xdr:row>
      <xdr:rowOff>219075</xdr:rowOff>
    </xdr:from>
    <xdr:to>
      <xdr:col>4</xdr:col>
      <xdr:colOff>1247775</xdr:colOff>
      <xdr:row>7</xdr:row>
      <xdr:rowOff>104775</xdr:rowOff>
    </xdr:to>
    <xdr:sp macro="" textlink="">
      <xdr:nvSpPr>
        <xdr:cNvPr id="33884" name="AutoShape 14"/>
        <xdr:cNvSpPr>
          <a:spLocks noChangeArrowheads="1"/>
        </xdr:cNvSpPr>
      </xdr:nvSpPr>
      <xdr:spPr bwMode="auto">
        <a:xfrm>
          <a:off x="2286000" y="1857375"/>
          <a:ext cx="1190625" cy="247650"/>
        </a:xfrm>
        <a:prstGeom prst="leftArrow">
          <a:avLst>
            <a:gd name="adj1" fmla="val 50000"/>
            <a:gd name="adj2" fmla="val 120192"/>
          </a:avLst>
        </a:prstGeom>
        <a:solidFill>
          <a:srgbClr val="FFFFFF"/>
        </a:solidFill>
        <a:ln w="9525">
          <a:solidFill>
            <a:srgbClr val="000000"/>
          </a:solidFill>
          <a:miter lim="800000"/>
          <a:headEnd/>
          <a:tailEnd/>
        </a:ln>
      </xdr:spPr>
    </xdr:sp>
    <xdr:clientData/>
  </xdr:twoCellAnchor>
  <xdr:twoCellAnchor>
    <xdr:from>
      <xdr:col>4</xdr:col>
      <xdr:colOff>57150</xdr:colOff>
      <xdr:row>15</xdr:row>
      <xdr:rowOff>276225</xdr:rowOff>
    </xdr:from>
    <xdr:to>
      <xdr:col>4</xdr:col>
      <xdr:colOff>1247775</xdr:colOff>
      <xdr:row>16</xdr:row>
      <xdr:rowOff>142875</xdr:rowOff>
    </xdr:to>
    <xdr:sp macro="" textlink="">
      <xdr:nvSpPr>
        <xdr:cNvPr id="33885" name="AutoShape 17"/>
        <xdr:cNvSpPr>
          <a:spLocks noChangeArrowheads="1"/>
        </xdr:cNvSpPr>
      </xdr:nvSpPr>
      <xdr:spPr bwMode="auto">
        <a:xfrm>
          <a:off x="2286000" y="4762500"/>
          <a:ext cx="1190625" cy="228600"/>
        </a:xfrm>
        <a:prstGeom prst="leftArrow">
          <a:avLst>
            <a:gd name="adj1" fmla="val 50000"/>
            <a:gd name="adj2" fmla="val 130208"/>
          </a:avLst>
        </a:prstGeom>
        <a:solidFill>
          <a:srgbClr val="FFFFFF"/>
        </a:solidFill>
        <a:ln w="9525">
          <a:solidFill>
            <a:srgbClr val="000000"/>
          </a:solidFill>
          <a:miter lim="800000"/>
          <a:headEnd/>
          <a:tailEnd/>
        </a:ln>
      </xdr:spPr>
    </xdr:sp>
    <xdr:clientData/>
  </xdr:twoCellAnchor>
  <xdr:twoCellAnchor>
    <xdr:from>
      <xdr:col>4</xdr:col>
      <xdr:colOff>47625</xdr:colOff>
      <xdr:row>28</xdr:row>
      <xdr:rowOff>238125</xdr:rowOff>
    </xdr:from>
    <xdr:to>
      <xdr:col>4</xdr:col>
      <xdr:colOff>1238250</xdr:colOff>
      <xdr:row>29</xdr:row>
      <xdr:rowOff>104775</xdr:rowOff>
    </xdr:to>
    <xdr:sp macro="" textlink="">
      <xdr:nvSpPr>
        <xdr:cNvPr id="33886" name="AutoShape 18"/>
        <xdr:cNvSpPr>
          <a:spLocks noChangeArrowheads="1"/>
        </xdr:cNvSpPr>
      </xdr:nvSpPr>
      <xdr:spPr bwMode="auto">
        <a:xfrm>
          <a:off x="2276475" y="9096375"/>
          <a:ext cx="1190625" cy="228600"/>
        </a:xfrm>
        <a:prstGeom prst="leftArrow">
          <a:avLst>
            <a:gd name="adj1" fmla="val 50000"/>
            <a:gd name="adj2" fmla="val 130208"/>
          </a:avLst>
        </a:prstGeom>
        <a:solidFill>
          <a:srgbClr val="FFFFFF"/>
        </a:solidFill>
        <a:ln w="9525">
          <a:solidFill>
            <a:srgbClr val="000000"/>
          </a:solidFill>
          <a:miter lim="800000"/>
          <a:headEnd/>
          <a:tailEnd/>
        </a:ln>
      </xdr:spPr>
    </xdr:sp>
    <xdr:clientData/>
  </xdr:twoCellAnchor>
  <xdr:twoCellAnchor>
    <xdr:from>
      <xdr:col>9</xdr:col>
      <xdr:colOff>85725</xdr:colOff>
      <xdr:row>15</xdr:row>
      <xdr:rowOff>95250</xdr:rowOff>
    </xdr:from>
    <xdr:to>
      <xdr:col>10</xdr:col>
      <xdr:colOff>609600</xdr:colOff>
      <xdr:row>15</xdr:row>
      <xdr:rowOff>314325</xdr:rowOff>
    </xdr:to>
    <xdr:sp macro="" textlink="">
      <xdr:nvSpPr>
        <xdr:cNvPr id="33887" name="AutoShape 20"/>
        <xdr:cNvSpPr>
          <a:spLocks noChangeArrowheads="1"/>
        </xdr:cNvSpPr>
      </xdr:nvSpPr>
      <xdr:spPr bwMode="auto">
        <a:xfrm>
          <a:off x="8267700" y="4581525"/>
          <a:ext cx="1552575" cy="219075"/>
        </a:xfrm>
        <a:prstGeom prst="rightArrow">
          <a:avLst>
            <a:gd name="adj1" fmla="val 50000"/>
            <a:gd name="adj2" fmla="val 177174"/>
          </a:avLst>
        </a:prstGeom>
        <a:solidFill>
          <a:srgbClr val="CCFFFF"/>
        </a:solidFill>
        <a:ln w="19050">
          <a:solidFill>
            <a:srgbClr val="008000"/>
          </a:solidFill>
          <a:miter lim="800000"/>
          <a:headEnd/>
          <a:tailEnd/>
        </a:ln>
      </xdr:spPr>
    </xdr:sp>
    <xdr:clientData/>
  </xdr:twoCellAnchor>
  <xdr:twoCellAnchor>
    <xdr:from>
      <xdr:col>9</xdr:col>
      <xdr:colOff>76200</xdr:colOff>
      <xdr:row>28</xdr:row>
      <xdr:rowOff>85725</xdr:rowOff>
    </xdr:from>
    <xdr:to>
      <xdr:col>10</xdr:col>
      <xdr:colOff>600075</xdr:colOff>
      <xdr:row>28</xdr:row>
      <xdr:rowOff>304800</xdr:rowOff>
    </xdr:to>
    <xdr:sp macro="" textlink="">
      <xdr:nvSpPr>
        <xdr:cNvPr id="33888" name="AutoShape 29"/>
        <xdr:cNvSpPr>
          <a:spLocks noChangeArrowheads="1"/>
        </xdr:cNvSpPr>
      </xdr:nvSpPr>
      <xdr:spPr bwMode="auto">
        <a:xfrm>
          <a:off x="8258175" y="8943975"/>
          <a:ext cx="1552575" cy="219075"/>
        </a:xfrm>
        <a:prstGeom prst="rightArrow">
          <a:avLst>
            <a:gd name="adj1" fmla="val 50000"/>
            <a:gd name="adj2" fmla="val 177174"/>
          </a:avLst>
        </a:prstGeom>
        <a:solidFill>
          <a:srgbClr val="CCFFFF"/>
        </a:solidFill>
        <a:ln w="19050">
          <a:solidFill>
            <a:srgbClr val="008000"/>
          </a:solidFill>
          <a:miter lim="800000"/>
          <a:headEnd/>
          <a:tailEnd/>
        </a:ln>
      </xdr:spPr>
    </xdr:sp>
    <xdr:clientData/>
  </xdr:twoCellAnchor>
  <xdr:twoCellAnchor>
    <xdr:from>
      <xdr:col>9</xdr:col>
      <xdr:colOff>76200</xdr:colOff>
      <xdr:row>27</xdr:row>
      <xdr:rowOff>38100</xdr:rowOff>
    </xdr:from>
    <xdr:to>
      <xdr:col>9</xdr:col>
      <xdr:colOff>895350</xdr:colOff>
      <xdr:row>27</xdr:row>
      <xdr:rowOff>247650</xdr:rowOff>
    </xdr:to>
    <xdr:sp macro="" textlink="">
      <xdr:nvSpPr>
        <xdr:cNvPr id="33889" name="AutoShape 30"/>
        <xdr:cNvSpPr>
          <a:spLocks noChangeArrowheads="1"/>
        </xdr:cNvSpPr>
      </xdr:nvSpPr>
      <xdr:spPr bwMode="auto">
        <a:xfrm>
          <a:off x="8258175" y="8534400"/>
          <a:ext cx="819150" cy="209550"/>
        </a:xfrm>
        <a:prstGeom prst="rightArrow">
          <a:avLst>
            <a:gd name="adj1" fmla="val 50000"/>
            <a:gd name="adj2" fmla="val 97727"/>
          </a:avLst>
        </a:prstGeom>
        <a:solidFill>
          <a:srgbClr val="FFFFCC"/>
        </a:solidFill>
        <a:ln w="19050">
          <a:solidFill>
            <a:srgbClr val="FF6600"/>
          </a:solidFill>
          <a:miter lim="800000"/>
          <a:headEnd/>
          <a:tailEnd/>
        </a:ln>
      </xdr:spPr>
    </xdr:sp>
    <xdr:clientData/>
  </xdr:twoCellAnchor>
  <xdr:twoCellAnchor>
    <xdr:from>
      <xdr:col>13</xdr:col>
      <xdr:colOff>428625</xdr:colOff>
      <xdr:row>3</xdr:row>
      <xdr:rowOff>95250</xdr:rowOff>
    </xdr:from>
    <xdr:to>
      <xdr:col>14</xdr:col>
      <xdr:colOff>114300</xdr:colOff>
      <xdr:row>5</xdr:row>
      <xdr:rowOff>352425</xdr:rowOff>
    </xdr:to>
    <xdr:sp macro="" textlink="">
      <xdr:nvSpPr>
        <xdr:cNvPr id="33890" name="AutoShape 20"/>
        <xdr:cNvSpPr>
          <a:spLocks noChangeArrowheads="1"/>
        </xdr:cNvSpPr>
      </xdr:nvSpPr>
      <xdr:spPr bwMode="auto">
        <a:xfrm rot="5400000">
          <a:off x="12758737" y="1081088"/>
          <a:ext cx="828675" cy="266700"/>
        </a:xfrm>
        <a:prstGeom prst="rightArrow">
          <a:avLst>
            <a:gd name="adj1" fmla="val 50000"/>
            <a:gd name="adj2" fmla="val 140368"/>
          </a:avLst>
        </a:prstGeom>
        <a:solidFill>
          <a:srgbClr val="CCFFFF"/>
        </a:solidFill>
        <a:ln w="19050">
          <a:solidFill>
            <a:srgbClr val="008000"/>
          </a:solidFill>
          <a:miter lim="800000"/>
          <a:headEnd/>
          <a:tailEnd/>
        </a:ln>
      </xdr:spPr>
    </xdr:sp>
    <xdr:clientData/>
  </xdr:twoCellAnchor>
  <xdr:twoCellAnchor>
    <xdr:from>
      <xdr:col>11</xdr:col>
      <xdr:colOff>1152525</xdr:colOff>
      <xdr:row>3</xdr:row>
      <xdr:rowOff>95250</xdr:rowOff>
    </xdr:from>
    <xdr:to>
      <xdr:col>11</xdr:col>
      <xdr:colOff>1419225</xdr:colOff>
      <xdr:row>4</xdr:row>
      <xdr:rowOff>361950</xdr:rowOff>
    </xdr:to>
    <xdr:sp macro="" textlink="">
      <xdr:nvSpPr>
        <xdr:cNvPr id="33891" name="AutoShape 6"/>
        <xdr:cNvSpPr>
          <a:spLocks noChangeArrowheads="1"/>
        </xdr:cNvSpPr>
      </xdr:nvSpPr>
      <xdr:spPr bwMode="auto">
        <a:xfrm rot="5400000">
          <a:off x="10877550" y="904875"/>
          <a:ext cx="476250" cy="266700"/>
        </a:xfrm>
        <a:prstGeom prst="rightArrow">
          <a:avLst>
            <a:gd name="adj1" fmla="val 50000"/>
            <a:gd name="adj2" fmla="val 81184"/>
          </a:avLst>
        </a:prstGeom>
        <a:solidFill>
          <a:srgbClr val="FFFFCC"/>
        </a:solidFill>
        <a:ln w="19050">
          <a:solidFill>
            <a:srgbClr val="FF66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19050</xdr:colOff>
      <xdr:row>0</xdr:row>
      <xdr:rowOff>38100</xdr:rowOff>
    </xdr:from>
    <xdr:to>
      <xdr:col>4</xdr:col>
      <xdr:colOff>342900</xdr:colOff>
      <xdr:row>1</xdr:row>
      <xdr:rowOff>200025</xdr:rowOff>
    </xdr:to>
    <xdr:pic>
      <xdr:nvPicPr>
        <xdr:cNvPr id="18665" name="Picture 1" descr="\\10.164.145.12\産業連関担当\【 IO 】\H23千葉県産業連関表\29 H23公表資料等\下書き\キャプチャ\MhatA-1.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9450" y="38100"/>
          <a:ext cx="12096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Data\s.yshd62\Desktop\&#12484;&#12540;&#12523;&#20316;&#25104;\&#20998;&#26512;&#12484;&#12540;&#12523;(H27)\01%20H17&#24180;&#12484;&#12540;&#12523;&#12391;&#12398;&#30906;&#35469;\H12&#21315;&#33865;&#30476;IO&#20998;&#26512;(&#25552;&#20379;&#29992;)\&#27874;&#21450;&#21177;&#26524;&#28204;&#23450;&#9314;&#65288;&#20844;&#20849;&#27874;&#21450;&#65381;H12I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Data\s.yshd62\Desktop\&#12484;&#12540;&#12523;&#20316;&#25104;\&#20998;&#26512;&#12484;&#12540;&#12523;(H27)\H12&#21315;&#33865;&#30476;IO&#20998;&#26512;(&#25552;&#20379;&#29992;)\&#27874;&#21450;&#21177;&#26524;&#28204;&#23450;&#9314;&#65288;&#20844;&#20849;&#27874;&#21450;&#65381;H12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入力"/>
      <sheetName val="結果"/>
      <sheetName val="間接1次"/>
      <sheetName val="間接2次"/>
      <sheetName val="波及合計"/>
      <sheetName val="各種係数"/>
      <sheetName val="投入係数"/>
      <sheetName val="逆行列係数"/>
      <sheetName val="建設係数"/>
      <sheetName val="建設IO"/>
      <sheetName val="登録"/>
    </sheetNames>
    <sheetDataSet>
      <sheetData sheetId="0" refreshError="1"/>
      <sheetData sheetId="1">
        <row r="8">
          <cell r="C8" t="str">
            <v>住宅建築</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7">
          <cell r="A7" t="str">
            <v>新規入力…</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入力"/>
      <sheetName val="結果"/>
      <sheetName val="間接1次"/>
      <sheetName val="間接2次"/>
      <sheetName val="波及合計"/>
      <sheetName val="各種係数"/>
      <sheetName val="投入係数"/>
      <sheetName val="逆行列係数"/>
      <sheetName val="建設係数"/>
      <sheetName val="建設IO"/>
      <sheetName val="登録"/>
    </sheetNames>
    <sheetDataSet>
      <sheetData sheetId="0" refreshError="1"/>
      <sheetData sheetId="1">
        <row r="8">
          <cell r="C8" t="str">
            <v>住宅建築</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7">
          <cell r="A7" t="str">
            <v>新規入力…</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e-stat.go.jp/stat-search/files?page=1&amp;layout=datalist&amp;toukei=00200561&amp;kikan=00200&amp;tstat=000000330001&amp;cycle=7&amp;year=20150&amp;month=0&amp;tclass1=000000330001&amp;tclass2=000000330019&amp;tclass3=000000330020&amp;result_back=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B1:N33"/>
  <sheetViews>
    <sheetView tabSelected="1" workbookViewId="0">
      <selection activeCell="B3" sqref="B3:N3"/>
    </sheetView>
  </sheetViews>
  <sheetFormatPr defaultRowHeight="13.5"/>
  <cols>
    <col min="1" max="1" width="2.25" style="6" customWidth="1"/>
    <col min="2" max="13" width="10.375" style="6" customWidth="1"/>
    <col min="14" max="14" width="11.5" style="6" customWidth="1"/>
    <col min="15" max="15" width="1" style="6" customWidth="1"/>
    <col min="16" max="241" width="9" style="6"/>
    <col min="242" max="242" width="2.5" style="6" customWidth="1"/>
    <col min="243" max="252" width="11.625" style="6" customWidth="1"/>
    <col min="253" max="16384" width="9" style="6"/>
  </cols>
  <sheetData>
    <row r="1" spans="2:14" ht="15" customHeight="1" thickBot="1"/>
    <row r="2" spans="2:14" ht="10.5" customHeight="1">
      <c r="B2" s="314"/>
      <c r="C2" s="315"/>
      <c r="D2" s="315"/>
      <c r="E2" s="315"/>
      <c r="F2" s="315"/>
      <c r="G2" s="315"/>
      <c r="H2" s="315"/>
      <c r="I2" s="315"/>
      <c r="J2" s="315"/>
      <c r="K2" s="315"/>
      <c r="L2" s="315"/>
      <c r="M2" s="315"/>
      <c r="N2" s="316"/>
    </row>
    <row r="3" spans="2:14" ht="21.75" customHeight="1">
      <c r="B3" s="746" t="s">
        <v>833</v>
      </c>
      <c r="C3" s="747"/>
      <c r="D3" s="747"/>
      <c r="E3" s="747"/>
      <c r="F3" s="747"/>
      <c r="G3" s="747"/>
      <c r="H3" s="747"/>
      <c r="I3" s="747"/>
      <c r="J3" s="747"/>
      <c r="K3" s="747"/>
      <c r="L3" s="747"/>
      <c r="M3" s="747"/>
      <c r="N3" s="748"/>
    </row>
    <row r="4" spans="2:14" ht="10.5" customHeight="1">
      <c r="B4" s="317"/>
      <c r="C4" s="318"/>
      <c r="D4" s="318"/>
      <c r="E4" s="318"/>
      <c r="F4" s="318"/>
      <c r="G4" s="318"/>
      <c r="H4" s="318"/>
      <c r="I4" s="318"/>
      <c r="J4" s="318"/>
      <c r="K4" s="318"/>
      <c r="L4" s="318"/>
      <c r="M4" s="318"/>
      <c r="N4" s="319"/>
    </row>
    <row r="5" spans="2:14" ht="25.35" customHeight="1">
      <c r="B5" s="749" t="s">
        <v>592</v>
      </c>
      <c r="C5" s="750"/>
      <c r="D5" s="750"/>
      <c r="E5" s="750"/>
      <c r="F5" s="750"/>
      <c r="G5" s="750"/>
      <c r="H5" s="750"/>
      <c r="I5" s="750"/>
      <c r="J5" s="750"/>
      <c r="K5" s="750"/>
      <c r="L5" s="750"/>
      <c r="M5" s="750"/>
      <c r="N5" s="751"/>
    </row>
    <row r="6" spans="2:14" ht="25.35" customHeight="1">
      <c r="B6" s="496" t="s">
        <v>535</v>
      </c>
      <c r="C6" s="494"/>
      <c r="D6" s="494"/>
      <c r="E6" s="494"/>
      <c r="F6" s="494"/>
      <c r="G6" s="494"/>
      <c r="H6" s="494"/>
      <c r="I6" s="494"/>
      <c r="J6" s="494"/>
      <c r="K6" s="494"/>
      <c r="L6" s="494"/>
      <c r="M6" s="494"/>
      <c r="N6" s="495"/>
    </row>
    <row r="7" spans="2:14" ht="30" customHeight="1">
      <c r="B7" s="752" t="s">
        <v>795</v>
      </c>
      <c r="C7" s="753"/>
      <c r="D7" s="753"/>
      <c r="E7" s="753"/>
      <c r="F7" s="753"/>
      <c r="G7" s="753"/>
      <c r="H7" s="753"/>
      <c r="I7" s="753"/>
      <c r="J7" s="753"/>
      <c r="K7" s="753"/>
      <c r="L7" s="753"/>
      <c r="M7" s="753"/>
      <c r="N7" s="754"/>
    </row>
    <row r="8" spans="2:14" ht="8.25" customHeight="1">
      <c r="B8" s="320" t="s">
        <v>536</v>
      </c>
      <c r="C8" s="321"/>
      <c r="D8" s="321"/>
      <c r="E8" s="321"/>
      <c r="F8" s="321"/>
      <c r="G8" s="321"/>
      <c r="H8" s="321"/>
      <c r="I8" s="321"/>
      <c r="J8" s="321"/>
      <c r="K8" s="445"/>
      <c r="L8" s="445"/>
      <c r="M8" s="445"/>
      <c r="N8" s="322"/>
    </row>
    <row r="9" spans="2:14" ht="20.100000000000001" customHeight="1">
      <c r="B9" s="320" t="s">
        <v>537</v>
      </c>
      <c r="C9" s="321"/>
      <c r="D9" s="321"/>
      <c r="E9" s="321"/>
      <c r="F9" s="321"/>
      <c r="G9" s="321"/>
      <c r="H9" s="321"/>
      <c r="I9" s="321"/>
      <c r="J9" s="321"/>
      <c r="K9" s="445"/>
      <c r="L9" s="445"/>
      <c r="M9" s="445"/>
      <c r="N9" s="322"/>
    </row>
    <row r="10" spans="2:14" ht="20.100000000000001" customHeight="1">
      <c r="B10" s="444" t="s">
        <v>538</v>
      </c>
      <c r="C10" s="445"/>
      <c r="D10" s="445"/>
      <c r="E10" s="445"/>
      <c r="F10" s="445"/>
      <c r="G10" s="445"/>
      <c r="H10" s="445"/>
      <c r="I10" s="445"/>
      <c r="J10" s="445"/>
      <c r="K10" s="445"/>
      <c r="L10" s="445"/>
      <c r="M10" s="445"/>
      <c r="N10" s="446"/>
    </row>
    <row r="11" spans="2:14" ht="20.100000000000001" customHeight="1">
      <c r="B11" s="444" t="s">
        <v>560</v>
      </c>
      <c r="C11" s="445"/>
      <c r="D11" s="445"/>
      <c r="E11" s="445"/>
      <c r="F11" s="445"/>
      <c r="G11" s="445"/>
      <c r="H11" s="445"/>
      <c r="I11" s="445"/>
      <c r="J11" s="445"/>
      <c r="K11" s="445"/>
      <c r="L11" s="445"/>
      <c r="M11" s="445"/>
      <c r="N11" s="446"/>
    </row>
    <row r="12" spans="2:14" ht="20.100000000000001" customHeight="1">
      <c r="B12" s="320" t="s">
        <v>797</v>
      </c>
      <c r="C12" s="321"/>
      <c r="D12" s="321"/>
      <c r="E12" s="321"/>
      <c r="F12" s="321"/>
      <c r="G12" s="321"/>
      <c r="H12" s="321"/>
      <c r="I12" s="321"/>
      <c r="J12" s="321"/>
      <c r="K12" s="445"/>
      <c r="L12" s="445"/>
      <c r="M12" s="445"/>
      <c r="N12" s="322"/>
    </row>
    <row r="13" spans="2:14" ht="20.100000000000001" customHeight="1">
      <c r="B13" s="492" t="s">
        <v>796</v>
      </c>
      <c r="C13" s="321"/>
      <c r="D13" s="321"/>
      <c r="E13" s="321"/>
      <c r="F13" s="321"/>
      <c r="G13" s="321"/>
      <c r="H13" s="321"/>
      <c r="I13" s="321"/>
      <c r="J13" s="321"/>
      <c r="K13" s="445"/>
      <c r="L13" s="445"/>
      <c r="M13" s="445"/>
      <c r="N13" s="322"/>
    </row>
    <row r="14" spans="2:14" ht="20.100000000000001" customHeight="1">
      <c r="B14" s="493" t="s">
        <v>799</v>
      </c>
      <c r="C14" s="445"/>
      <c r="D14" s="445"/>
      <c r="E14" s="445"/>
      <c r="F14" s="445"/>
      <c r="G14" s="445"/>
      <c r="H14" s="445"/>
      <c r="I14" s="445"/>
      <c r="J14" s="445"/>
      <c r="K14" s="445"/>
      <c r="L14" s="445"/>
      <c r="M14" s="445"/>
      <c r="N14" s="446"/>
    </row>
    <row r="15" spans="2:14" ht="20.100000000000001" customHeight="1">
      <c r="B15" s="492" t="s">
        <v>798</v>
      </c>
      <c r="C15" s="445"/>
      <c r="D15" s="445"/>
      <c r="E15" s="445"/>
      <c r="F15" s="445"/>
      <c r="G15" s="445"/>
      <c r="H15" s="445"/>
      <c r="I15" s="445"/>
      <c r="J15" s="445"/>
      <c r="K15" s="445"/>
      <c r="L15" s="445"/>
      <c r="M15" s="445"/>
      <c r="N15" s="446"/>
    </row>
    <row r="16" spans="2:14" ht="20.100000000000001" customHeight="1">
      <c r="B16" s="444" t="s">
        <v>543</v>
      </c>
      <c r="C16" s="445"/>
      <c r="D16" s="445"/>
      <c r="E16" s="445"/>
      <c r="F16" s="445"/>
      <c r="G16" s="445"/>
      <c r="H16" s="445"/>
      <c r="I16" s="445"/>
      <c r="J16" s="445"/>
      <c r="K16" s="445"/>
      <c r="L16" s="445"/>
      <c r="M16" s="445"/>
      <c r="N16" s="446"/>
    </row>
    <row r="17" spans="2:14" ht="6.75" customHeight="1">
      <c r="B17" s="320"/>
      <c r="C17" s="321"/>
      <c r="D17" s="321"/>
      <c r="E17" s="321"/>
      <c r="F17" s="321"/>
      <c r="G17" s="321"/>
      <c r="H17" s="321"/>
      <c r="I17" s="321"/>
      <c r="J17" s="321"/>
      <c r="K17" s="445"/>
      <c r="L17" s="445"/>
      <c r="M17" s="445"/>
      <c r="N17" s="322"/>
    </row>
    <row r="18" spans="2:14" s="313" customFormat="1" ht="20.100000000000001" customHeight="1">
      <c r="B18" s="320" t="s">
        <v>238</v>
      </c>
      <c r="C18" s="323"/>
      <c r="D18" s="323"/>
      <c r="E18" s="323"/>
      <c r="F18" s="323"/>
      <c r="G18" s="323"/>
      <c r="H18" s="323"/>
      <c r="I18" s="323"/>
      <c r="J18" s="323"/>
      <c r="K18" s="323"/>
      <c r="L18" s="323"/>
      <c r="M18" s="323"/>
      <c r="N18" s="324"/>
    </row>
    <row r="19" spans="2:14" s="313" customFormat="1" ht="20.100000000000001" customHeight="1">
      <c r="B19" s="320" t="s">
        <v>539</v>
      </c>
      <c r="C19" s="323"/>
      <c r="D19" s="323"/>
      <c r="E19" s="323"/>
      <c r="F19" s="323"/>
      <c r="G19" s="323"/>
      <c r="H19" s="323"/>
      <c r="I19" s="323"/>
      <c r="J19" s="323"/>
      <c r="K19" s="323"/>
      <c r="L19" s="323"/>
      <c r="M19" s="323"/>
      <c r="N19" s="324"/>
    </row>
    <row r="20" spans="2:14" s="313" customFormat="1" ht="20.100000000000001" customHeight="1">
      <c r="B20" s="320" t="s">
        <v>540</v>
      </c>
      <c r="C20" s="323"/>
      <c r="D20" s="323"/>
      <c r="E20" s="323"/>
      <c r="F20" s="323"/>
      <c r="G20" s="323"/>
      <c r="H20" s="323"/>
      <c r="I20" s="323"/>
      <c r="J20" s="323"/>
      <c r="K20" s="323"/>
      <c r="L20" s="323"/>
      <c r="M20" s="323"/>
      <c r="N20" s="324"/>
    </row>
    <row r="21" spans="2:14" s="313" customFormat="1" ht="20.100000000000001" customHeight="1">
      <c r="B21" s="325" t="s">
        <v>541</v>
      </c>
      <c r="C21" s="323"/>
      <c r="D21" s="323"/>
      <c r="E21" s="323"/>
      <c r="F21" s="323"/>
      <c r="G21" s="323"/>
      <c r="H21" s="323"/>
      <c r="I21" s="323"/>
      <c r="J21" s="323"/>
      <c r="K21" s="323"/>
      <c r="L21" s="323"/>
      <c r="M21" s="323"/>
      <c r="N21" s="324"/>
    </row>
    <row r="22" spans="2:14" s="313" customFormat="1" ht="20.100000000000001" customHeight="1">
      <c r="B22" s="444" t="s">
        <v>591</v>
      </c>
      <c r="C22" s="323"/>
      <c r="D22" s="323"/>
      <c r="E22" s="323"/>
      <c r="F22" s="323"/>
      <c r="G22" s="323"/>
      <c r="H22" s="323"/>
      <c r="I22" s="323"/>
      <c r="J22" s="323"/>
      <c r="K22" s="323"/>
      <c r="L22" s="323"/>
      <c r="M22" s="323"/>
      <c r="N22" s="324"/>
    </row>
    <row r="23" spans="2:14" s="313" customFormat="1" ht="7.5" customHeight="1">
      <c r="B23" s="444"/>
      <c r="C23" s="323"/>
      <c r="D23" s="323"/>
      <c r="E23" s="323"/>
      <c r="F23" s="323"/>
      <c r="G23" s="323"/>
      <c r="H23" s="323"/>
      <c r="I23" s="323"/>
      <c r="J23" s="323"/>
      <c r="K23" s="323"/>
      <c r="L23" s="323"/>
      <c r="M23" s="323"/>
      <c r="N23" s="324"/>
    </row>
    <row r="24" spans="2:14" s="313" customFormat="1" ht="21" customHeight="1" thickBot="1">
      <c r="B24" s="489" t="s">
        <v>542</v>
      </c>
      <c r="C24" s="490"/>
      <c r="D24" s="490"/>
      <c r="E24" s="490"/>
      <c r="F24" s="490"/>
      <c r="G24" s="490"/>
      <c r="H24" s="490"/>
      <c r="I24" s="490"/>
      <c r="J24" s="490"/>
      <c r="K24" s="490"/>
      <c r="L24" s="490"/>
      <c r="M24" s="490"/>
      <c r="N24" s="491"/>
    </row>
    <row r="33" spans="7:7">
      <c r="G33" s="488"/>
    </row>
  </sheetData>
  <sheetProtection sheet="1"/>
  <mergeCells count="3">
    <mergeCell ref="B3:N3"/>
    <mergeCell ref="B5:N5"/>
    <mergeCell ref="B7:N7"/>
  </mergeCells>
  <phoneticPr fontId="1"/>
  <printOptions horizontalCentered="1"/>
  <pageMargins left="0.47244094488188981" right="0.31496062992125984" top="0.78740157480314965" bottom="0.78740157480314965" header="0.19685039370078741" footer="0.19685039370078741"/>
  <pageSetup paperSize="9" fitToHeight="0" orientation="landscape" blackAndWhite="1" r:id="rId1"/>
  <headerFooter scaleWithDoc="0" alignWithMargins="0">
    <oddFooter>&amp;C&amp;9&amp;P／&amp;N&amp;R&amp;9&amp;F　&amp;A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64"/>
  <sheetViews>
    <sheetView showGridLines="0" zoomScaleNormal="100" zoomScaleSheetLayoutView="100" workbookViewId="0">
      <pane xSplit="2" ySplit="4" topLeftCell="C5" activePane="bottomRight" state="frozen"/>
      <selection pane="topRight" activeCell="C1" sqref="C1"/>
      <selection pane="bottomLeft" activeCell="A5" sqref="A5"/>
      <selection pane="bottomRight" activeCell="A2" sqref="A2"/>
    </sheetView>
  </sheetViews>
  <sheetFormatPr defaultRowHeight="13.5"/>
  <cols>
    <col min="1" max="1" width="4.625" style="525" customWidth="1"/>
    <col min="2" max="2" width="25.75" style="523" customWidth="1"/>
    <col min="3" max="5" width="12.625" style="523" customWidth="1"/>
    <col min="6" max="6" width="12.625" style="524" customWidth="1"/>
    <col min="7" max="56" width="12.625" style="523" customWidth="1"/>
    <col min="57" max="57" width="12.625" style="525" customWidth="1"/>
    <col min="58" max="58" width="9" style="523" customWidth="1"/>
    <col min="59" max="59" width="9" style="565"/>
    <col min="60" max="60" width="9" style="523"/>
    <col min="61" max="61" width="9" style="565"/>
    <col min="62" max="16384" width="9" style="523"/>
  </cols>
  <sheetData>
    <row r="1" spans="1:62">
      <c r="A1" s="522"/>
    </row>
    <row r="2" spans="1:62" ht="17.25">
      <c r="A2" s="526" t="s">
        <v>806</v>
      </c>
      <c r="B2" s="527"/>
      <c r="C2" s="49"/>
      <c r="D2" s="48"/>
      <c r="E2" s="48"/>
      <c r="F2" s="48"/>
      <c r="G2" s="48"/>
      <c r="H2" s="48"/>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50"/>
      <c r="AQ2" s="50"/>
      <c r="AR2" s="50"/>
      <c r="AS2" s="50"/>
      <c r="AT2" s="50"/>
      <c r="AU2" s="50"/>
      <c r="AV2" s="50"/>
      <c r="AW2" s="50"/>
      <c r="AX2" s="50"/>
      <c r="AY2" s="50"/>
      <c r="AZ2" s="50"/>
      <c r="BA2" s="50"/>
      <c r="BB2" s="50"/>
      <c r="BC2" s="50"/>
      <c r="BD2" s="50"/>
      <c r="BE2" s="51" t="s">
        <v>832</v>
      </c>
      <c r="BF2" s="350"/>
      <c r="BG2" s="566"/>
      <c r="BH2" s="350"/>
    </row>
    <row r="3" spans="1:62" s="525" customFormat="1">
      <c r="A3" s="549"/>
      <c r="B3" s="550"/>
      <c r="C3" s="549" t="s">
        <v>1</v>
      </c>
      <c r="D3" s="551" t="s">
        <v>2</v>
      </c>
      <c r="E3" s="551" t="s">
        <v>89</v>
      </c>
      <c r="F3" s="551" t="s">
        <v>90</v>
      </c>
      <c r="G3" s="551" t="s">
        <v>91</v>
      </c>
      <c r="H3" s="551" t="s">
        <v>92</v>
      </c>
      <c r="I3" s="551" t="s">
        <v>93</v>
      </c>
      <c r="J3" s="551" t="s">
        <v>94</v>
      </c>
      <c r="K3" s="551" t="s">
        <v>95</v>
      </c>
      <c r="L3" s="551" t="s">
        <v>96</v>
      </c>
      <c r="M3" s="551" t="s">
        <v>97</v>
      </c>
      <c r="N3" s="551" t="s">
        <v>98</v>
      </c>
      <c r="O3" s="551" t="s">
        <v>99</v>
      </c>
      <c r="P3" s="551" t="s">
        <v>100</v>
      </c>
      <c r="Q3" s="551" t="s">
        <v>101</v>
      </c>
      <c r="R3" s="551" t="s">
        <v>102</v>
      </c>
      <c r="S3" s="551" t="s">
        <v>103</v>
      </c>
      <c r="T3" s="551" t="s">
        <v>104</v>
      </c>
      <c r="U3" s="551" t="s">
        <v>105</v>
      </c>
      <c r="V3" s="551" t="s">
        <v>106</v>
      </c>
      <c r="W3" s="551" t="s">
        <v>107</v>
      </c>
      <c r="X3" s="551" t="s">
        <v>108</v>
      </c>
      <c r="Y3" s="551" t="s">
        <v>109</v>
      </c>
      <c r="Z3" s="551" t="s">
        <v>110</v>
      </c>
      <c r="AA3" s="551" t="s">
        <v>111</v>
      </c>
      <c r="AB3" s="551" t="s">
        <v>112</v>
      </c>
      <c r="AC3" s="551" t="s">
        <v>113</v>
      </c>
      <c r="AD3" s="551" t="s">
        <v>114</v>
      </c>
      <c r="AE3" s="551" t="s">
        <v>115</v>
      </c>
      <c r="AF3" s="551" t="s">
        <v>116</v>
      </c>
      <c r="AG3" s="551" t="s">
        <v>117</v>
      </c>
      <c r="AH3" s="551" t="s">
        <v>118</v>
      </c>
      <c r="AI3" s="551" t="s">
        <v>119</v>
      </c>
      <c r="AJ3" s="551" t="s">
        <v>120</v>
      </c>
      <c r="AK3" s="551" t="s">
        <v>121</v>
      </c>
      <c r="AL3" s="551" t="s">
        <v>122</v>
      </c>
      <c r="AM3" s="552" t="s">
        <v>123</v>
      </c>
      <c r="AN3" s="553" t="s">
        <v>124</v>
      </c>
      <c r="AO3" s="549" t="s">
        <v>125</v>
      </c>
      <c r="AP3" s="551" t="s">
        <v>126</v>
      </c>
      <c r="AQ3" s="551" t="s">
        <v>127</v>
      </c>
      <c r="AR3" s="551" t="s">
        <v>128</v>
      </c>
      <c r="AS3" s="551" t="s">
        <v>129</v>
      </c>
      <c r="AT3" s="551" t="s">
        <v>130</v>
      </c>
      <c r="AU3" s="549" t="s">
        <v>131</v>
      </c>
      <c r="AV3" s="553" t="s">
        <v>132</v>
      </c>
      <c r="AW3" s="553" t="s">
        <v>600</v>
      </c>
      <c r="AX3" s="553" t="s">
        <v>601</v>
      </c>
      <c r="AY3" s="553" t="s">
        <v>133</v>
      </c>
      <c r="AZ3" s="553" t="s">
        <v>134</v>
      </c>
      <c r="BA3" s="553" t="s">
        <v>602</v>
      </c>
      <c r="BB3" s="553" t="s">
        <v>603</v>
      </c>
      <c r="BC3" s="553">
        <v>86</v>
      </c>
      <c r="BD3" s="553" t="s">
        <v>604</v>
      </c>
      <c r="BE3" s="553" t="s">
        <v>135</v>
      </c>
      <c r="BF3" s="554"/>
      <c r="BG3" s="530"/>
      <c r="BI3" s="564"/>
    </row>
    <row r="4" spans="1:62" s="548" customFormat="1" ht="45" customHeight="1">
      <c r="A4" s="555"/>
      <c r="B4" s="556"/>
      <c r="C4" s="557" t="s">
        <v>593</v>
      </c>
      <c r="D4" s="556" t="s">
        <v>3</v>
      </c>
      <c r="E4" s="556" t="s">
        <v>136</v>
      </c>
      <c r="F4" s="556" t="s">
        <v>4</v>
      </c>
      <c r="G4" s="556" t="s">
        <v>5</v>
      </c>
      <c r="H4" s="556" t="s">
        <v>6</v>
      </c>
      <c r="I4" s="556" t="s">
        <v>7</v>
      </c>
      <c r="J4" s="556" t="s">
        <v>594</v>
      </c>
      <c r="K4" s="556" t="s">
        <v>8</v>
      </c>
      <c r="L4" s="556" t="s">
        <v>9</v>
      </c>
      <c r="M4" s="556" t="s">
        <v>10</v>
      </c>
      <c r="N4" s="556" t="s">
        <v>11</v>
      </c>
      <c r="O4" s="556" t="s">
        <v>137</v>
      </c>
      <c r="P4" s="556" t="s">
        <v>138</v>
      </c>
      <c r="Q4" s="556" t="s">
        <v>139</v>
      </c>
      <c r="R4" s="556" t="s">
        <v>140</v>
      </c>
      <c r="S4" s="556" t="s">
        <v>12</v>
      </c>
      <c r="T4" s="556" t="s">
        <v>595</v>
      </c>
      <c r="U4" s="556" t="s">
        <v>39</v>
      </c>
      <c r="V4" s="556" t="s">
        <v>28</v>
      </c>
      <c r="W4" s="556" t="s">
        <v>29</v>
      </c>
      <c r="X4" s="556" t="s">
        <v>30</v>
      </c>
      <c r="Y4" s="556" t="s">
        <v>141</v>
      </c>
      <c r="Z4" s="556" t="s">
        <v>142</v>
      </c>
      <c r="AA4" s="556" t="s">
        <v>31</v>
      </c>
      <c r="AB4" s="556" t="s">
        <v>32</v>
      </c>
      <c r="AC4" s="556" t="s">
        <v>33</v>
      </c>
      <c r="AD4" s="556" t="s">
        <v>143</v>
      </c>
      <c r="AE4" s="556" t="s">
        <v>144</v>
      </c>
      <c r="AF4" s="556" t="s">
        <v>34</v>
      </c>
      <c r="AG4" s="556" t="s">
        <v>35</v>
      </c>
      <c r="AH4" s="556" t="s">
        <v>145</v>
      </c>
      <c r="AI4" s="556" t="s">
        <v>596</v>
      </c>
      <c r="AJ4" s="556" t="s">
        <v>36</v>
      </c>
      <c r="AK4" s="556" t="s">
        <v>37</v>
      </c>
      <c r="AL4" s="556" t="s">
        <v>38</v>
      </c>
      <c r="AM4" s="558" t="s">
        <v>13</v>
      </c>
      <c r="AN4" s="559" t="s">
        <v>14</v>
      </c>
      <c r="AO4" s="557" t="s">
        <v>15</v>
      </c>
      <c r="AP4" s="556" t="s">
        <v>16</v>
      </c>
      <c r="AQ4" s="556" t="s">
        <v>17</v>
      </c>
      <c r="AR4" s="556" t="s">
        <v>605</v>
      </c>
      <c r="AS4" s="556" t="s">
        <v>606</v>
      </c>
      <c r="AT4" s="556" t="s">
        <v>18</v>
      </c>
      <c r="AU4" s="557" t="s">
        <v>607</v>
      </c>
      <c r="AV4" s="559" t="s">
        <v>608</v>
      </c>
      <c r="AW4" s="559" t="s">
        <v>609</v>
      </c>
      <c r="AX4" s="559" t="s">
        <v>610</v>
      </c>
      <c r="AY4" s="559" t="s">
        <v>19</v>
      </c>
      <c r="AZ4" s="559" t="s">
        <v>20</v>
      </c>
      <c r="BA4" s="559" t="s">
        <v>611</v>
      </c>
      <c r="BB4" s="559" t="s">
        <v>612</v>
      </c>
      <c r="BC4" s="559" t="s">
        <v>613</v>
      </c>
      <c r="BD4" s="559" t="s">
        <v>21</v>
      </c>
      <c r="BE4" s="559" t="s">
        <v>614</v>
      </c>
      <c r="BF4" s="560"/>
      <c r="BG4" s="533" t="s">
        <v>42</v>
      </c>
      <c r="BI4" s="534" t="s">
        <v>615</v>
      </c>
    </row>
    <row r="5" spans="1:62">
      <c r="A5" s="528" t="s">
        <v>1</v>
      </c>
      <c r="B5" s="529" t="s">
        <v>593</v>
      </c>
      <c r="C5" s="683">
        <v>47159</v>
      </c>
      <c r="D5" s="684">
        <v>4</v>
      </c>
      <c r="E5" s="684">
        <v>374808</v>
      </c>
      <c r="F5" s="684">
        <v>233</v>
      </c>
      <c r="G5" s="684">
        <v>3561</v>
      </c>
      <c r="H5" s="684">
        <v>1156</v>
      </c>
      <c r="I5" s="684">
        <v>0</v>
      </c>
      <c r="J5" s="684">
        <v>453</v>
      </c>
      <c r="K5" s="684">
        <v>10</v>
      </c>
      <c r="L5" s="684">
        <v>0</v>
      </c>
      <c r="M5" s="684">
        <v>5</v>
      </c>
      <c r="N5" s="684">
        <v>0</v>
      </c>
      <c r="O5" s="684">
        <v>0</v>
      </c>
      <c r="P5" s="684">
        <v>0</v>
      </c>
      <c r="Q5" s="684">
        <v>0</v>
      </c>
      <c r="R5" s="684">
        <v>0</v>
      </c>
      <c r="S5" s="684">
        <v>0</v>
      </c>
      <c r="T5" s="684">
        <v>0</v>
      </c>
      <c r="U5" s="684">
        <v>0</v>
      </c>
      <c r="V5" s="684">
        <v>3425</v>
      </c>
      <c r="W5" s="684">
        <v>2713</v>
      </c>
      <c r="X5" s="684">
        <v>0</v>
      </c>
      <c r="Y5" s="684">
        <v>0</v>
      </c>
      <c r="Z5" s="684">
        <v>0</v>
      </c>
      <c r="AA5" s="684">
        <v>538</v>
      </c>
      <c r="AB5" s="684">
        <v>0</v>
      </c>
      <c r="AC5" s="684">
        <v>12</v>
      </c>
      <c r="AD5" s="684">
        <v>385</v>
      </c>
      <c r="AE5" s="684">
        <v>0</v>
      </c>
      <c r="AF5" s="684">
        <v>73</v>
      </c>
      <c r="AG5" s="684">
        <v>4116</v>
      </c>
      <c r="AH5" s="684">
        <v>8425</v>
      </c>
      <c r="AI5" s="684">
        <v>275</v>
      </c>
      <c r="AJ5" s="684">
        <v>21</v>
      </c>
      <c r="AK5" s="684">
        <v>51601</v>
      </c>
      <c r="AL5" s="684">
        <v>0</v>
      </c>
      <c r="AM5" s="685">
        <v>0</v>
      </c>
      <c r="AN5" s="686">
        <v>498973</v>
      </c>
      <c r="AO5" s="683">
        <v>2486</v>
      </c>
      <c r="AP5" s="684">
        <v>191459</v>
      </c>
      <c r="AQ5" s="684">
        <v>0</v>
      </c>
      <c r="AR5" s="684">
        <v>0</v>
      </c>
      <c r="AS5" s="684">
        <v>13997</v>
      </c>
      <c r="AT5" s="684">
        <v>716</v>
      </c>
      <c r="AU5" s="683">
        <v>208658</v>
      </c>
      <c r="AV5" s="686">
        <v>707631</v>
      </c>
      <c r="AW5" s="686">
        <v>2827</v>
      </c>
      <c r="AX5" s="686">
        <v>325869</v>
      </c>
      <c r="AY5" s="686">
        <v>537354</v>
      </c>
      <c r="AZ5" s="686">
        <v>1036327</v>
      </c>
      <c r="BA5" s="686">
        <v>-153577</v>
      </c>
      <c r="BB5" s="686">
        <v>-367864</v>
      </c>
      <c r="BC5" s="686">
        <v>-521441</v>
      </c>
      <c r="BD5" s="686">
        <v>15913</v>
      </c>
      <c r="BE5" s="686">
        <v>514886</v>
      </c>
      <c r="BF5" s="561"/>
      <c r="BG5" s="708">
        <f>1-(-BC5/AV5)</f>
        <v>0.26311735918861667</v>
      </c>
      <c r="BH5" s="563"/>
      <c r="BI5" s="743">
        <f>AP5/(AP$42-AP$6-AP$14)</f>
        <v>1.2872761374360359E-2</v>
      </c>
      <c r="BJ5" s="535"/>
    </row>
    <row r="6" spans="1:62">
      <c r="A6" s="536" t="s">
        <v>2</v>
      </c>
      <c r="B6" s="537" t="s">
        <v>3</v>
      </c>
      <c r="C6" s="683">
        <v>6</v>
      </c>
      <c r="D6" s="684">
        <v>24</v>
      </c>
      <c r="E6" s="684">
        <v>493</v>
      </c>
      <c r="F6" s="684">
        <v>7</v>
      </c>
      <c r="G6" s="684">
        <v>170</v>
      </c>
      <c r="H6" s="684">
        <v>9983</v>
      </c>
      <c r="I6" s="684">
        <v>1621775</v>
      </c>
      <c r="J6" s="684">
        <v>25</v>
      </c>
      <c r="K6" s="684">
        <v>16243</v>
      </c>
      <c r="L6" s="684">
        <v>217467</v>
      </c>
      <c r="M6" s="684">
        <v>23099</v>
      </c>
      <c r="N6" s="684">
        <v>123</v>
      </c>
      <c r="O6" s="684">
        <v>23</v>
      </c>
      <c r="P6" s="684">
        <v>17</v>
      </c>
      <c r="Q6" s="684">
        <v>13</v>
      </c>
      <c r="R6" s="684">
        <v>66</v>
      </c>
      <c r="S6" s="684">
        <v>10</v>
      </c>
      <c r="T6" s="684">
        <v>1</v>
      </c>
      <c r="U6" s="684">
        <v>10</v>
      </c>
      <c r="V6" s="684">
        <v>198</v>
      </c>
      <c r="W6" s="684">
        <v>17212</v>
      </c>
      <c r="X6" s="684">
        <v>898213</v>
      </c>
      <c r="Y6" s="684">
        <v>0</v>
      </c>
      <c r="Z6" s="684">
        <v>1</v>
      </c>
      <c r="AA6" s="684">
        <v>11</v>
      </c>
      <c r="AB6" s="684">
        <v>1</v>
      </c>
      <c r="AC6" s="684">
        <v>2</v>
      </c>
      <c r="AD6" s="684">
        <v>28</v>
      </c>
      <c r="AE6" s="684">
        <v>0</v>
      </c>
      <c r="AF6" s="684">
        <v>18</v>
      </c>
      <c r="AG6" s="684">
        <v>44</v>
      </c>
      <c r="AH6" s="684">
        <v>26</v>
      </c>
      <c r="AI6" s="684">
        <v>7</v>
      </c>
      <c r="AJ6" s="684">
        <v>17</v>
      </c>
      <c r="AK6" s="684">
        <v>63</v>
      </c>
      <c r="AL6" s="684">
        <v>0</v>
      </c>
      <c r="AM6" s="685">
        <v>46</v>
      </c>
      <c r="AN6" s="686">
        <v>2805442</v>
      </c>
      <c r="AO6" s="683">
        <v>-196</v>
      </c>
      <c r="AP6" s="684">
        <v>-304</v>
      </c>
      <c r="AQ6" s="684">
        <v>0</v>
      </c>
      <c r="AR6" s="684">
        <v>0</v>
      </c>
      <c r="AS6" s="684">
        <v>-301</v>
      </c>
      <c r="AT6" s="684">
        <v>-675</v>
      </c>
      <c r="AU6" s="683">
        <v>-1476</v>
      </c>
      <c r="AV6" s="686">
        <v>2803966</v>
      </c>
      <c r="AW6" s="686">
        <v>3061</v>
      </c>
      <c r="AX6" s="686">
        <v>11969</v>
      </c>
      <c r="AY6" s="686">
        <v>13554</v>
      </c>
      <c r="AZ6" s="686">
        <v>2818996</v>
      </c>
      <c r="BA6" s="686">
        <v>-2759143</v>
      </c>
      <c r="BB6" s="686">
        <v>-24461</v>
      </c>
      <c r="BC6" s="686">
        <v>-2783604</v>
      </c>
      <c r="BD6" s="686">
        <v>-2770050</v>
      </c>
      <c r="BE6" s="686">
        <v>35392</v>
      </c>
      <c r="BF6" s="561"/>
      <c r="BG6" s="708">
        <f t="shared" ref="BG6:BG41" si="0">1-(-BC6/AV6)</f>
        <v>7.2618569554695478E-3</v>
      </c>
      <c r="BH6" s="563"/>
      <c r="BI6" s="682"/>
      <c r="BJ6" s="535"/>
    </row>
    <row r="7" spans="1:62">
      <c r="A7" s="536" t="s">
        <v>89</v>
      </c>
      <c r="B7" s="537" t="s">
        <v>136</v>
      </c>
      <c r="C7" s="683">
        <v>59288</v>
      </c>
      <c r="D7" s="684">
        <v>0</v>
      </c>
      <c r="E7" s="684">
        <v>374158</v>
      </c>
      <c r="F7" s="684">
        <v>26</v>
      </c>
      <c r="G7" s="684">
        <v>278</v>
      </c>
      <c r="H7" s="684">
        <v>11911</v>
      </c>
      <c r="I7" s="684">
        <v>12</v>
      </c>
      <c r="J7" s="684">
        <v>5</v>
      </c>
      <c r="K7" s="684">
        <v>160</v>
      </c>
      <c r="L7" s="684">
        <v>0</v>
      </c>
      <c r="M7" s="684">
        <v>0</v>
      </c>
      <c r="N7" s="684">
        <v>0</v>
      </c>
      <c r="O7" s="684">
        <v>0</v>
      </c>
      <c r="P7" s="684">
        <v>0</v>
      </c>
      <c r="Q7" s="684">
        <v>0</v>
      </c>
      <c r="R7" s="684">
        <v>0</v>
      </c>
      <c r="S7" s="684">
        <v>0</v>
      </c>
      <c r="T7" s="684">
        <v>0</v>
      </c>
      <c r="U7" s="684">
        <v>0</v>
      </c>
      <c r="V7" s="684">
        <v>1242</v>
      </c>
      <c r="W7" s="684">
        <v>36</v>
      </c>
      <c r="X7" s="684">
        <v>0</v>
      </c>
      <c r="Y7" s="684">
        <v>0</v>
      </c>
      <c r="Z7" s="684">
        <v>0</v>
      </c>
      <c r="AA7" s="684">
        <v>473</v>
      </c>
      <c r="AB7" s="684">
        <v>0</v>
      </c>
      <c r="AC7" s="684">
        <v>0</v>
      </c>
      <c r="AD7" s="684">
        <v>1529</v>
      </c>
      <c r="AE7" s="684">
        <v>0</v>
      </c>
      <c r="AF7" s="684">
        <v>522</v>
      </c>
      <c r="AG7" s="684">
        <v>11031</v>
      </c>
      <c r="AH7" s="684">
        <v>25032</v>
      </c>
      <c r="AI7" s="684">
        <v>186</v>
      </c>
      <c r="AJ7" s="684">
        <v>8</v>
      </c>
      <c r="AK7" s="684">
        <v>298859</v>
      </c>
      <c r="AL7" s="684">
        <v>0</v>
      </c>
      <c r="AM7" s="685">
        <v>633</v>
      </c>
      <c r="AN7" s="686">
        <v>785389</v>
      </c>
      <c r="AO7" s="683">
        <v>31903</v>
      </c>
      <c r="AP7" s="684">
        <v>1369866</v>
      </c>
      <c r="AQ7" s="684">
        <v>0</v>
      </c>
      <c r="AR7" s="684">
        <v>0</v>
      </c>
      <c r="AS7" s="684">
        <v>0</v>
      </c>
      <c r="AT7" s="684">
        <v>-1828</v>
      </c>
      <c r="AU7" s="683">
        <v>1399941</v>
      </c>
      <c r="AV7" s="686">
        <v>2185330</v>
      </c>
      <c r="AW7" s="686">
        <v>30047</v>
      </c>
      <c r="AX7" s="686">
        <v>1339594</v>
      </c>
      <c r="AY7" s="686">
        <v>2769582</v>
      </c>
      <c r="AZ7" s="686">
        <v>3554971</v>
      </c>
      <c r="BA7" s="686">
        <v>-389417</v>
      </c>
      <c r="BB7" s="686">
        <v>-1229150</v>
      </c>
      <c r="BC7" s="686">
        <v>-1618567</v>
      </c>
      <c r="BD7" s="686">
        <v>1151015</v>
      </c>
      <c r="BE7" s="686">
        <v>1936404</v>
      </c>
      <c r="BF7" s="561"/>
      <c r="BG7" s="708">
        <f t="shared" si="0"/>
        <v>0.25934893128268954</v>
      </c>
      <c r="BH7" s="563"/>
      <c r="BI7" s="743">
        <f t="shared" ref="BI7:BI13" si="1">AP7/(AP$42-AP$6-AP$14)</f>
        <v>9.210305147759848E-2</v>
      </c>
      <c r="BJ7" s="535"/>
    </row>
    <row r="8" spans="1:62">
      <c r="A8" s="536" t="s">
        <v>90</v>
      </c>
      <c r="B8" s="537" t="s">
        <v>4</v>
      </c>
      <c r="C8" s="683">
        <v>2814</v>
      </c>
      <c r="D8" s="684">
        <v>133</v>
      </c>
      <c r="E8" s="684">
        <v>2070</v>
      </c>
      <c r="F8" s="684">
        <v>11499</v>
      </c>
      <c r="G8" s="684">
        <v>1665</v>
      </c>
      <c r="H8" s="684">
        <v>1298</v>
      </c>
      <c r="I8" s="684">
        <v>46</v>
      </c>
      <c r="J8" s="684">
        <v>1359</v>
      </c>
      <c r="K8" s="684">
        <v>873</v>
      </c>
      <c r="L8" s="684">
        <v>962</v>
      </c>
      <c r="M8" s="684">
        <v>299</v>
      </c>
      <c r="N8" s="684">
        <v>627</v>
      </c>
      <c r="O8" s="684">
        <v>259</v>
      </c>
      <c r="P8" s="684">
        <v>355</v>
      </c>
      <c r="Q8" s="684">
        <v>176</v>
      </c>
      <c r="R8" s="684">
        <v>1209</v>
      </c>
      <c r="S8" s="684">
        <v>315</v>
      </c>
      <c r="T8" s="684">
        <v>153</v>
      </c>
      <c r="U8" s="684">
        <v>235</v>
      </c>
      <c r="V8" s="684">
        <v>1315</v>
      </c>
      <c r="W8" s="684">
        <v>7730</v>
      </c>
      <c r="X8" s="684">
        <v>273</v>
      </c>
      <c r="Y8" s="684">
        <v>189</v>
      </c>
      <c r="Z8" s="684">
        <v>511</v>
      </c>
      <c r="AA8" s="684">
        <v>14571</v>
      </c>
      <c r="AB8" s="684">
        <v>1682</v>
      </c>
      <c r="AC8" s="684">
        <v>82</v>
      </c>
      <c r="AD8" s="684">
        <v>6203</v>
      </c>
      <c r="AE8" s="684">
        <v>922</v>
      </c>
      <c r="AF8" s="684">
        <v>5128</v>
      </c>
      <c r="AG8" s="684">
        <v>750</v>
      </c>
      <c r="AH8" s="684">
        <v>8567</v>
      </c>
      <c r="AI8" s="684">
        <v>3065</v>
      </c>
      <c r="AJ8" s="684">
        <v>4810</v>
      </c>
      <c r="AK8" s="684">
        <v>11401</v>
      </c>
      <c r="AL8" s="684">
        <v>1173</v>
      </c>
      <c r="AM8" s="685">
        <v>104</v>
      </c>
      <c r="AN8" s="686">
        <v>94823</v>
      </c>
      <c r="AO8" s="683">
        <v>4044</v>
      </c>
      <c r="AP8" s="684">
        <v>232131</v>
      </c>
      <c r="AQ8" s="684">
        <v>0</v>
      </c>
      <c r="AR8" s="684">
        <v>40</v>
      </c>
      <c r="AS8" s="684">
        <v>5618</v>
      </c>
      <c r="AT8" s="684">
        <v>8225</v>
      </c>
      <c r="AU8" s="683">
        <v>250058</v>
      </c>
      <c r="AV8" s="686">
        <v>344881</v>
      </c>
      <c r="AW8" s="686">
        <v>5941</v>
      </c>
      <c r="AX8" s="686">
        <v>35682</v>
      </c>
      <c r="AY8" s="686">
        <v>291681</v>
      </c>
      <c r="AZ8" s="686">
        <v>386504</v>
      </c>
      <c r="BA8" s="686">
        <v>-233605</v>
      </c>
      <c r="BB8" s="686">
        <v>-107806</v>
      </c>
      <c r="BC8" s="686">
        <v>-341411</v>
      </c>
      <c r="BD8" s="686">
        <v>-49730</v>
      </c>
      <c r="BE8" s="686">
        <v>45093</v>
      </c>
      <c r="BF8" s="561"/>
      <c r="BG8" s="708">
        <f t="shared" si="0"/>
        <v>1.0061441482714373E-2</v>
      </c>
      <c r="BH8" s="563"/>
      <c r="BI8" s="743">
        <f t="shared" si="1"/>
        <v>1.5607346589043317E-2</v>
      </c>
      <c r="BJ8" s="535"/>
    </row>
    <row r="9" spans="1:62">
      <c r="A9" s="536" t="s">
        <v>91</v>
      </c>
      <c r="B9" s="537" t="s">
        <v>5</v>
      </c>
      <c r="C9" s="683">
        <v>16508</v>
      </c>
      <c r="D9" s="684">
        <v>90</v>
      </c>
      <c r="E9" s="684">
        <v>30013</v>
      </c>
      <c r="F9" s="684">
        <v>254</v>
      </c>
      <c r="G9" s="684">
        <v>73908</v>
      </c>
      <c r="H9" s="684">
        <v>14739</v>
      </c>
      <c r="I9" s="684">
        <v>25</v>
      </c>
      <c r="J9" s="684">
        <v>2235</v>
      </c>
      <c r="K9" s="684">
        <v>5508</v>
      </c>
      <c r="L9" s="684">
        <v>913</v>
      </c>
      <c r="M9" s="684">
        <v>614</v>
      </c>
      <c r="N9" s="684">
        <v>1365</v>
      </c>
      <c r="O9" s="684">
        <v>274</v>
      </c>
      <c r="P9" s="684">
        <v>446</v>
      </c>
      <c r="Q9" s="684">
        <v>1074</v>
      </c>
      <c r="R9" s="684">
        <v>3873</v>
      </c>
      <c r="S9" s="684">
        <v>1520</v>
      </c>
      <c r="T9" s="684">
        <v>259</v>
      </c>
      <c r="U9" s="684">
        <v>483</v>
      </c>
      <c r="V9" s="684">
        <v>30187</v>
      </c>
      <c r="W9" s="684">
        <v>130676</v>
      </c>
      <c r="X9" s="684">
        <v>3870</v>
      </c>
      <c r="Y9" s="684">
        <v>537</v>
      </c>
      <c r="Z9" s="684">
        <v>902</v>
      </c>
      <c r="AA9" s="684">
        <v>25990</v>
      </c>
      <c r="AB9" s="684">
        <v>5504</v>
      </c>
      <c r="AC9" s="684">
        <v>1946</v>
      </c>
      <c r="AD9" s="684">
        <v>12416</v>
      </c>
      <c r="AE9" s="684">
        <v>10736</v>
      </c>
      <c r="AF9" s="684">
        <v>1966</v>
      </c>
      <c r="AG9" s="684">
        <v>10175</v>
      </c>
      <c r="AH9" s="684">
        <v>15981</v>
      </c>
      <c r="AI9" s="684">
        <v>2324</v>
      </c>
      <c r="AJ9" s="684">
        <v>6729</v>
      </c>
      <c r="AK9" s="684">
        <v>16277</v>
      </c>
      <c r="AL9" s="684">
        <v>25978</v>
      </c>
      <c r="AM9" s="685">
        <v>253</v>
      </c>
      <c r="AN9" s="686">
        <v>456548</v>
      </c>
      <c r="AO9" s="683">
        <v>2633</v>
      </c>
      <c r="AP9" s="684">
        <v>17392</v>
      </c>
      <c r="AQ9" s="684">
        <v>90</v>
      </c>
      <c r="AR9" s="684">
        <v>471</v>
      </c>
      <c r="AS9" s="684">
        <v>14119</v>
      </c>
      <c r="AT9" s="684">
        <v>-6487</v>
      </c>
      <c r="AU9" s="683">
        <v>28218</v>
      </c>
      <c r="AV9" s="686">
        <v>484766</v>
      </c>
      <c r="AW9" s="686">
        <v>8996</v>
      </c>
      <c r="AX9" s="686">
        <v>221043</v>
      </c>
      <c r="AY9" s="686">
        <v>258257</v>
      </c>
      <c r="AZ9" s="686">
        <v>714805</v>
      </c>
      <c r="BA9" s="686">
        <v>-86673</v>
      </c>
      <c r="BB9" s="686">
        <v>-337590</v>
      </c>
      <c r="BC9" s="686">
        <v>-424263</v>
      </c>
      <c r="BD9" s="686">
        <v>-166006</v>
      </c>
      <c r="BE9" s="686">
        <v>290542</v>
      </c>
      <c r="BF9" s="561"/>
      <c r="BG9" s="708">
        <f t="shared" si="0"/>
        <v>0.1248086705750816</v>
      </c>
      <c r="BH9" s="563"/>
      <c r="BI9" s="743">
        <f t="shared" si="1"/>
        <v>1.1693525288593138E-3</v>
      </c>
      <c r="BJ9" s="535"/>
    </row>
    <row r="10" spans="1:62">
      <c r="A10" s="536" t="s">
        <v>92</v>
      </c>
      <c r="B10" s="537" t="s">
        <v>6</v>
      </c>
      <c r="C10" s="683">
        <v>35988</v>
      </c>
      <c r="D10" s="684">
        <v>93</v>
      </c>
      <c r="E10" s="684">
        <v>18717</v>
      </c>
      <c r="F10" s="684">
        <v>3678</v>
      </c>
      <c r="G10" s="684">
        <v>9141</v>
      </c>
      <c r="H10" s="684">
        <v>1076676</v>
      </c>
      <c r="I10" s="684">
        <v>3528</v>
      </c>
      <c r="J10" s="684">
        <v>59439</v>
      </c>
      <c r="K10" s="684">
        <v>8501</v>
      </c>
      <c r="L10" s="684">
        <v>13149</v>
      </c>
      <c r="M10" s="684">
        <v>3164</v>
      </c>
      <c r="N10" s="684">
        <v>6114</v>
      </c>
      <c r="O10" s="684">
        <v>839</v>
      </c>
      <c r="P10" s="684">
        <v>1575</v>
      </c>
      <c r="Q10" s="684">
        <v>2243</v>
      </c>
      <c r="R10" s="684">
        <v>23185</v>
      </c>
      <c r="S10" s="684">
        <v>1705</v>
      </c>
      <c r="T10" s="684">
        <v>583</v>
      </c>
      <c r="U10" s="684">
        <v>1628</v>
      </c>
      <c r="V10" s="684">
        <v>11408</v>
      </c>
      <c r="W10" s="684">
        <v>13228</v>
      </c>
      <c r="X10" s="684">
        <v>1914</v>
      </c>
      <c r="Y10" s="684">
        <v>1744</v>
      </c>
      <c r="Z10" s="684">
        <v>3799</v>
      </c>
      <c r="AA10" s="684">
        <v>33</v>
      </c>
      <c r="AB10" s="684">
        <v>23</v>
      </c>
      <c r="AC10" s="684">
        <v>187</v>
      </c>
      <c r="AD10" s="684">
        <v>1263</v>
      </c>
      <c r="AE10" s="684">
        <v>814</v>
      </c>
      <c r="AF10" s="684">
        <v>1440</v>
      </c>
      <c r="AG10" s="684">
        <v>8778</v>
      </c>
      <c r="AH10" s="684">
        <v>393476</v>
      </c>
      <c r="AI10" s="684">
        <v>296</v>
      </c>
      <c r="AJ10" s="684">
        <v>10471</v>
      </c>
      <c r="AK10" s="684">
        <v>17285</v>
      </c>
      <c r="AL10" s="684">
        <v>562</v>
      </c>
      <c r="AM10" s="685">
        <v>1515</v>
      </c>
      <c r="AN10" s="686">
        <v>1738182</v>
      </c>
      <c r="AO10" s="683">
        <v>6331</v>
      </c>
      <c r="AP10" s="684">
        <v>123386</v>
      </c>
      <c r="AQ10" s="684">
        <v>0</v>
      </c>
      <c r="AR10" s="684">
        <v>0</v>
      </c>
      <c r="AS10" s="684">
        <v>0</v>
      </c>
      <c r="AT10" s="684">
        <v>-34132</v>
      </c>
      <c r="AU10" s="683">
        <v>95585</v>
      </c>
      <c r="AV10" s="686">
        <v>1833767</v>
      </c>
      <c r="AW10" s="686">
        <v>407089</v>
      </c>
      <c r="AX10" s="686">
        <v>1523944</v>
      </c>
      <c r="AY10" s="686">
        <v>2026618</v>
      </c>
      <c r="AZ10" s="686">
        <v>3764800</v>
      </c>
      <c r="BA10" s="686">
        <v>-406665</v>
      </c>
      <c r="BB10" s="686">
        <v>-716020</v>
      </c>
      <c r="BC10" s="686">
        <v>-1122685</v>
      </c>
      <c r="BD10" s="686">
        <v>903933</v>
      </c>
      <c r="BE10" s="686">
        <v>2642115</v>
      </c>
      <c r="BF10" s="561"/>
      <c r="BG10" s="708">
        <f t="shared" si="0"/>
        <v>0.38777118358002949</v>
      </c>
      <c r="BH10" s="563"/>
      <c r="BI10" s="743">
        <f t="shared" si="1"/>
        <v>8.2958677050273284E-3</v>
      </c>
      <c r="BJ10" s="535"/>
    </row>
    <row r="11" spans="1:62">
      <c r="A11" s="536" t="s">
        <v>93</v>
      </c>
      <c r="B11" s="537" t="s">
        <v>7</v>
      </c>
      <c r="C11" s="683">
        <v>5700</v>
      </c>
      <c r="D11" s="684">
        <v>566</v>
      </c>
      <c r="E11" s="684">
        <v>8894</v>
      </c>
      <c r="F11" s="684">
        <v>163</v>
      </c>
      <c r="G11" s="684">
        <v>726</v>
      </c>
      <c r="H11" s="684">
        <v>525474</v>
      </c>
      <c r="I11" s="684">
        <v>156649</v>
      </c>
      <c r="J11" s="684">
        <v>496</v>
      </c>
      <c r="K11" s="684">
        <v>5642</v>
      </c>
      <c r="L11" s="684">
        <v>95648</v>
      </c>
      <c r="M11" s="684">
        <v>362</v>
      </c>
      <c r="N11" s="684">
        <v>1472</v>
      </c>
      <c r="O11" s="684">
        <v>260</v>
      </c>
      <c r="P11" s="684">
        <v>397</v>
      </c>
      <c r="Q11" s="684">
        <v>154</v>
      </c>
      <c r="R11" s="684">
        <v>695</v>
      </c>
      <c r="S11" s="684">
        <v>174</v>
      </c>
      <c r="T11" s="684">
        <v>36</v>
      </c>
      <c r="U11" s="684">
        <v>237</v>
      </c>
      <c r="V11" s="684">
        <v>780</v>
      </c>
      <c r="W11" s="684">
        <v>27618</v>
      </c>
      <c r="X11" s="684">
        <v>116540</v>
      </c>
      <c r="Y11" s="684">
        <v>2151</v>
      </c>
      <c r="Z11" s="684">
        <v>3158</v>
      </c>
      <c r="AA11" s="684">
        <v>5907</v>
      </c>
      <c r="AB11" s="684">
        <v>590</v>
      </c>
      <c r="AC11" s="684">
        <v>1275</v>
      </c>
      <c r="AD11" s="684">
        <v>336830</v>
      </c>
      <c r="AE11" s="684">
        <v>881</v>
      </c>
      <c r="AF11" s="684">
        <v>17415</v>
      </c>
      <c r="AG11" s="684">
        <v>5454</v>
      </c>
      <c r="AH11" s="684">
        <v>6728</v>
      </c>
      <c r="AI11" s="684">
        <v>442</v>
      </c>
      <c r="AJ11" s="684">
        <v>5024</v>
      </c>
      <c r="AK11" s="684">
        <v>15734</v>
      </c>
      <c r="AL11" s="684">
        <v>0</v>
      </c>
      <c r="AM11" s="685">
        <v>4012</v>
      </c>
      <c r="AN11" s="686">
        <v>1354284</v>
      </c>
      <c r="AO11" s="683">
        <v>581</v>
      </c>
      <c r="AP11" s="684">
        <v>213151</v>
      </c>
      <c r="AQ11" s="684">
        <v>0</v>
      </c>
      <c r="AR11" s="684">
        <v>0</v>
      </c>
      <c r="AS11" s="684">
        <v>0</v>
      </c>
      <c r="AT11" s="684">
        <v>-8378</v>
      </c>
      <c r="AU11" s="683">
        <v>205354</v>
      </c>
      <c r="AV11" s="686">
        <v>1559638</v>
      </c>
      <c r="AW11" s="686">
        <v>199087</v>
      </c>
      <c r="AX11" s="686">
        <v>1932508</v>
      </c>
      <c r="AY11" s="686">
        <v>2336949</v>
      </c>
      <c r="AZ11" s="686">
        <v>3691233</v>
      </c>
      <c r="BA11" s="686">
        <v>-473935</v>
      </c>
      <c r="BB11" s="686">
        <v>-482452</v>
      </c>
      <c r="BC11" s="686">
        <v>-956387</v>
      </c>
      <c r="BD11" s="686">
        <v>1380562</v>
      </c>
      <c r="BE11" s="686">
        <v>2734846</v>
      </c>
      <c r="BF11" s="561"/>
      <c r="BG11" s="708">
        <f t="shared" si="0"/>
        <v>0.3867891138841193</v>
      </c>
      <c r="BH11" s="563"/>
      <c r="BI11" s="743">
        <f t="shared" si="1"/>
        <v>1.4331224751546206E-2</v>
      </c>
      <c r="BJ11" s="535"/>
    </row>
    <row r="12" spans="1:62">
      <c r="A12" s="536" t="s">
        <v>94</v>
      </c>
      <c r="B12" s="537" t="s">
        <v>807</v>
      </c>
      <c r="C12" s="683">
        <v>5584</v>
      </c>
      <c r="D12" s="684">
        <v>198</v>
      </c>
      <c r="E12" s="684">
        <v>37572</v>
      </c>
      <c r="F12" s="684">
        <v>439</v>
      </c>
      <c r="G12" s="684">
        <v>6490</v>
      </c>
      <c r="H12" s="684">
        <v>20880</v>
      </c>
      <c r="I12" s="684">
        <v>347</v>
      </c>
      <c r="J12" s="684">
        <v>72136</v>
      </c>
      <c r="K12" s="684">
        <v>2649</v>
      </c>
      <c r="L12" s="684">
        <v>2251</v>
      </c>
      <c r="M12" s="684">
        <v>1572</v>
      </c>
      <c r="N12" s="684">
        <v>1788</v>
      </c>
      <c r="O12" s="684">
        <v>3457</v>
      </c>
      <c r="P12" s="684">
        <v>11060</v>
      </c>
      <c r="Q12" s="684">
        <v>7121</v>
      </c>
      <c r="R12" s="684">
        <v>10489</v>
      </c>
      <c r="S12" s="684">
        <v>4780</v>
      </c>
      <c r="T12" s="684">
        <v>2565</v>
      </c>
      <c r="U12" s="684">
        <v>3212</v>
      </c>
      <c r="V12" s="684">
        <v>19345</v>
      </c>
      <c r="W12" s="684">
        <v>33720</v>
      </c>
      <c r="X12" s="684">
        <v>0</v>
      </c>
      <c r="Y12" s="684">
        <v>7366</v>
      </c>
      <c r="Z12" s="684">
        <v>3557</v>
      </c>
      <c r="AA12" s="684">
        <v>21406</v>
      </c>
      <c r="AB12" s="684">
        <v>3782</v>
      </c>
      <c r="AC12" s="684">
        <v>2703</v>
      </c>
      <c r="AD12" s="684">
        <v>7326</v>
      </c>
      <c r="AE12" s="684">
        <v>3057</v>
      </c>
      <c r="AF12" s="684">
        <v>3034</v>
      </c>
      <c r="AG12" s="684">
        <v>4408</v>
      </c>
      <c r="AH12" s="684">
        <v>6181</v>
      </c>
      <c r="AI12" s="684">
        <v>960</v>
      </c>
      <c r="AJ12" s="684">
        <v>26899</v>
      </c>
      <c r="AK12" s="684">
        <v>12490</v>
      </c>
      <c r="AL12" s="684">
        <v>2844</v>
      </c>
      <c r="AM12" s="685">
        <v>813</v>
      </c>
      <c r="AN12" s="686">
        <v>354481</v>
      </c>
      <c r="AO12" s="683">
        <v>927</v>
      </c>
      <c r="AP12" s="684">
        <v>44208</v>
      </c>
      <c r="AQ12" s="684">
        <v>104</v>
      </c>
      <c r="AR12" s="684">
        <v>0</v>
      </c>
      <c r="AS12" s="684">
        <v>-35</v>
      </c>
      <c r="AT12" s="684">
        <v>-476</v>
      </c>
      <c r="AU12" s="683">
        <v>44728</v>
      </c>
      <c r="AV12" s="686">
        <v>399209</v>
      </c>
      <c r="AW12" s="686">
        <v>39318</v>
      </c>
      <c r="AX12" s="686">
        <v>227784</v>
      </c>
      <c r="AY12" s="686">
        <v>311830</v>
      </c>
      <c r="AZ12" s="686">
        <v>666311</v>
      </c>
      <c r="BA12" s="686">
        <v>-72271</v>
      </c>
      <c r="BB12" s="686">
        <v>-281186</v>
      </c>
      <c r="BC12" s="686">
        <v>-353457</v>
      </c>
      <c r="BD12" s="686">
        <v>-41627</v>
      </c>
      <c r="BE12" s="686">
        <v>312854</v>
      </c>
      <c r="BF12" s="561"/>
      <c r="BG12" s="708">
        <f t="shared" si="0"/>
        <v>0.11460663461996101</v>
      </c>
      <c r="BH12" s="563"/>
      <c r="BI12" s="743">
        <f t="shared" si="1"/>
        <v>2.9723284611207763E-3</v>
      </c>
      <c r="BJ12" s="535"/>
    </row>
    <row r="13" spans="1:62">
      <c r="A13" s="536" t="s">
        <v>95</v>
      </c>
      <c r="B13" s="537" t="s">
        <v>8</v>
      </c>
      <c r="C13" s="683">
        <v>1203</v>
      </c>
      <c r="D13" s="684">
        <v>36</v>
      </c>
      <c r="E13" s="684">
        <v>5938</v>
      </c>
      <c r="F13" s="684">
        <v>27</v>
      </c>
      <c r="G13" s="684">
        <v>1727</v>
      </c>
      <c r="H13" s="684">
        <v>6910</v>
      </c>
      <c r="I13" s="684">
        <v>284</v>
      </c>
      <c r="J13" s="684">
        <v>1026</v>
      </c>
      <c r="K13" s="684">
        <v>24876</v>
      </c>
      <c r="L13" s="684">
        <v>10374</v>
      </c>
      <c r="M13" s="684">
        <v>6361</v>
      </c>
      <c r="N13" s="684">
        <v>2013</v>
      </c>
      <c r="O13" s="684">
        <v>1584</v>
      </c>
      <c r="P13" s="684">
        <v>1878</v>
      </c>
      <c r="Q13" s="684">
        <v>1397</v>
      </c>
      <c r="R13" s="684">
        <v>11345</v>
      </c>
      <c r="S13" s="684">
        <v>1428</v>
      </c>
      <c r="T13" s="684">
        <v>211</v>
      </c>
      <c r="U13" s="684">
        <v>331</v>
      </c>
      <c r="V13" s="684">
        <v>1559</v>
      </c>
      <c r="W13" s="684">
        <v>132998</v>
      </c>
      <c r="X13" s="684">
        <v>110</v>
      </c>
      <c r="Y13" s="684">
        <v>854</v>
      </c>
      <c r="Z13" s="684">
        <v>130</v>
      </c>
      <c r="AA13" s="684">
        <v>756</v>
      </c>
      <c r="AB13" s="684">
        <v>9</v>
      </c>
      <c r="AC13" s="684">
        <v>396</v>
      </c>
      <c r="AD13" s="684">
        <v>92</v>
      </c>
      <c r="AE13" s="684">
        <v>4</v>
      </c>
      <c r="AF13" s="684">
        <v>276</v>
      </c>
      <c r="AG13" s="684">
        <v>3248</v>
      </c>
      <c r="AH13" s="684">
        <v>2505</v>
      </c>
      <c r="AI13" s="684">
        <v>55</v>
      </c>
      <c r="AJ13" s="684">
        <v>2032</v>
      </c>
      <c r="AK13" s="684">
        <v>3967</v>
      </c>
      <c r="AL13" s="684">
        <v>300</v>
      </c>
      <c r="AM13" s="685">
        <v>974</v>
      </c>
      <c r="AN13" s="686">
        <v>229214</v>
      </c>
      <c r="AO13" s="683">
        <v>429</v>
      </c>
      <c r="AP13" s="684">
        <v>6791</v>
      </c>
      <c r="AQ13" s="684">
        <v>0</v>
      </c>
      <c r="AR13" s="684">
        <v>0</v>
      </c>
      <c r="AS13" s="684">
        <v>0</v>
      </c>
      <c r="AT13" s="684">
        <v>-1569</v>
      </c>
      <c r="AU13" s="683">
        <v>5651</v>
      </c>
      <c r="AV13" s="686">
        <v>234865</v>
      </c>
      <c r="AW13" s="686">
        <v>14181</v>
      </c>
      <c r="AX13" s="686">
        <v>163872</v>
      </c>
      <c r="AY13" s="686">
        <v>183704</v>
      </c>
      <c r="AZ13" s="686">
        <v>412918</v>
      </c>
      <c r="BA13" s="686">
        <v>-30318</v>
      </c>
      <c r="BB13" s="686">
        <v>-111629</v>
      </c>
      <c r="BC13" s="686">
        <v>-141947</v>
      </c>
      <c r="BD13" s="686">
        <v>41757</v>
      </c>
      <c r="BE13" s="686">
        <v>270971</v>
      </c>
      <c r="BF13" s="561"/>
      <c r="BG13" s="708">
        <f t="shared" si="0"/>
        <v>0.39562301747812578</v>
      </c>
      <c r="BH13" s="563"/>
      <c r="BI13" s="743">
        <f t="shared" si="1"/>
        <v>4.5659343511290251E-4</v>
      </c>
      <c r="BJ13" s="535"/>
    </row>
    <row r="14" spans="1:62">
      <c r="A14" s="536" t="s">
        <v>96</v>
      </c>
      <c r="B14" s="537" t="s">
        <v>9</v>
      </c>
      <c r="C14" s="683">
        <v>30</v>
      </c>
      <c r="D14" s="684">
        <v>185</v>
      </c>
      <c r="E14" s="684">
        <v>0</v>
      </c>
      <c r="F14" s="684">
        <v>7</v>
      </c>
      <c r="G14" s="684">
        <v>9762</v>
      </c>
      <c r="H14" s="684">
        <v>47</v>
      </c>
      <c r="I14" s="684">
        <v>0</v>
      </c>
      <c r="J14" s="684">
        <v>733</v>
      </c>
      <c r="K14" s="684">
        <v>1941</v>
      </c>
      <c r="L14" s="684">
        <v>1889963</v>
      </c>
      <c r="M14" s="684">
        <v>169</v>
      </c>
      <c r="N14" s="684">
        <v>137059</v>
      </c>
      <c r="O14" s="684">
        <v>26030</v>
      </c>
      <c r="P14" s="684">
        <v>44335</v>
      </c>
      <c r="Q14" s="684">
        <v>4947</v>
      </c>
      <c r="R14" s="684">
        <v>2281</v>
      </c>
      <c r="S14" s="684">
        <v>7396</v>
      </c>
      <c r="T14" s="684">
        <v>383</v>
      </c>
      <c r="U14" s="684">
        <v>11244</v>
      </c>
      <c r="V14" s="684">
        <v>853</v>
      </c>
      <c r="W14" s="684">
        <v>62820</v>
      </c>
      <c r="X14" s="684">
        <v>0</v>
      </c>
      <c r="Y14" s="684">
        <v>6</v>
      </c>
      <c r="Z14" s="684">
        <v>0</v>
      </c>
      <c r="AA14" s="684">
        <v>0</v>
      </c>
      <c r="AB14" s="684">
        <v>0</v>
      </c>
      <c r="AC14" s="684">
        <v>0</v>
      </c>
      <c r="AD14" s="684">
        <v>570</v>
      </c>
      <c r="AE14" s="684">
        <v>0</v>
      </c>
      <c r="AF14" s="684">
        <v>56</v>
      </c>
      <c r="AG14" s="684">
        <v>0</v>
      </c>
      <c r="AH14" s="684">
        <v>6</v>
      </c>
      <c r="AI14" s="684">
        <v>1</v>
      </c>
      <c r="AJ14" s="684">
        <v>331</v>
      </c>
      <c r="AK14" s="684">
        <v>78</v>
      </c>
      <c r="AL14" s="684">
        <v>1</v>
      </c>
      <c r="AM14" s="685">
        <v>1018</v>
      </c>
      <c r="AN14" s="686">
        <v>2202252</v>
      </c>
      <c r="AO14" s="683">
        <v>0</v>
      </c>
      <c r="AP14" s="684">
        <v>-1719</v>
      </c>
      <c r="AQ14" s="684">
        <v>0</v>
      </c>
      <c r="AR14" s="684">
        <v>-722</v>
      </c>
      <c r="AS14" s="684">
        <v>-7075</v>
      </c>
      <c r="AT14" s="684">
        <v>-27789</v>
      </c>
      <c r="AU14" s="683">
        <v>-37305</v>
      </c>
      <c r="AV14" s="686">
        <v>2164947</v>
      </c>
      <c r="AW14" s="686">
        <v>427027</v>
      </c>
      <c r="AX14" s="686">
        <v>1084486</v>
      </c>
      <c r="AY14" s="686">
        <v>1474208</v>
      </c>
      <c r="AZ14" s="686">
        <v>3676460</v>
      </c>
      <c r="BA14" s="686">
        <v>-66536</v>
      </c>
      <c r="BB14" s="686">
        <v>-203657</v>
      </c>
      <c r="BC14" s="686">
        <v>-270193</v>
      </c>
      <c r="BD14" s="686">
        <v>1204015</v>
      </c>
      <c r="BE14" s="686">
        <v>3406267</v>
      </c>
      <c r="BF14" s="561"/>
      <c r="BG14" s="708">
        <f t="shared" si="0"/>
        <v>0.8751964828700195</v>
      </c>
      <c r="BH14" s="563"/>
      <c r="BI14" s="682"/>
      <c r="BJ14" s="535"/>
    </row>
    <row r="15" spans="1:62">
      <c r="A15" s="536" t="s">
        <v>97</v>
      </c>
      <c r="B15" s="537" t="s">
        <v>10</v>
      </c>
      <c r="C15" s="683">
        <v>0</v>
      </c>
      <c r="D15" s="684">
        <v>39</v>
      </c>
      <c r="E15" s="684">
        <v>2559</v>
      </c>
      <c r="F15" s="684">
        <v>0</v>
      </c>
      <c r="G15" s="684">
        <v>2155</v>
      </c>
      <c r="H15" s="684">
        <v>7409</v>
      </c>
      <c r="I15" s="684">
        <v>33</v>
      </c>
      <c r="J15" s="684">
        <v>715</v>
      </c>
      <c r="K15" s="684">
        <v>2202</v>
      </c>
      <c r="L15" s="684">
        <v>36439</v>
      </c>
      <c r="M15" s="684">
        <v>61812</v>
      </c>
      <c r="N15" s="684">
        <v>27901</v>
      </c>
      <c r="O15" s="684">
        <v>9137</v>
      </c>
      <c r="P15" s="684">
        <v>8135</v>
      </c>
      <c r="Q15" s="684">
        <v>5898</v>
      </c>
      <c r="R15" s="684">
        <v>7278</v>
      </c>
      <c r="S15" s="684">
        <v>12121</v>
      </c>
      <c r="T15" s="684">
        <v>2642</v>
      </c>
      <c r="U15" s="684">
        <v>2939</v>
      </c>
      <c r="V15" s="684">
        <v>4750</v>
      </c>
      <c r="W15" s="684">
        <v>21532</v>
      </c>
      <c r="X15" s="684">
        <v>445</v>
      </c>
      <c r="Y15" s="684">
        <v>53</v>
      </c>
      <c r="Z15" s="684">
        <v>1</v>
      </c>
      <c r="AA15" s="684">
        <v>41</v>
      </c>
      <c r="AB15" s="684">
        <v>0</v>
      </c>
      <c r="AC15" s="684">
        <v>0</v>
      </c>
      <c r="AD15" s="684">
        <v>31</v>
      </c>
      <c r="AE15" s="684">
        <v>45</v>
      </c>
      <c r="AF15" s="684">
        <v>334</v>
      </c>
      <c r="AG15" s="684">
        <v>95</v>
      </c>
      <c r="AH15" s="684">
        <v>3800</v>
      </c>
      <c r="AI15" s="684">
        <v>27</v>
      </c>
      <c r="AJ15" s="684">
        <v>1026</v>
      </c>
      <c r="AK15" s="684">
        <v>839</v>
      </c>
      <c r="AL15" s="684">
        <v>57</v>
      </c>
      <c r="AM15" s="685">
        <v>789</v>
      </c>
      <c r="AN15" s="686">
        <v>223279</v>
      </c>
      <c r="AO15" s="683">
        <v>48</v>
      </c>
      <c r="AP15" s="684">
        <v>8406</v>
      </c>
      <c r="AQ15" s="684">
        <v>0</v>
      </c>
      <c r="AR15" s="684">
        <v>0</v>
      </c>
      <c r="AS15" s="684">
        <v>-8627</v>
      </c>
      <c r="AT15" s="684">
        <v>-1567</v>
      </c>
      <c r="AU15" s="683">
        <v>-1740</v>
      </c>
      <c r="AV15" s="686">
        <v>221539</v>
      </c>
      <c r="AW15" s="686">
        <v>45690</v>
      </c>
      <c r="AX15" s="686">
        <v>131739</v>
      </c>
      <c r="AY15" s="686">
        <v>175689</v>
      </c>
      <c r="AZ15" s="686">
        <v>398968</v>
      </c>
      <c r="BA15" s="686">
        <v>-90532</v>
      </c>
      <c r="BB15" s="686">
        <v>-135470</v>
      </c>
      <c r="BC15" s="686">
        <v>-226002</v>
      </c>
      <c r="BD15" s="686">
        <v>-50313</v>
      </c>
      <c r="BE15" s="686">
        <v>172966</v>
      </c>
      <c r="BF15" s="561"/>
      <c r="BG15" s="708">
        <f t="shared" si="0"/>
        <v>-2.014543714650685E-2</v>
      </c>
      <c r="BH15" s="563"/>
      <c r="BI15" s="743">
        <f t="shared" ref="BI15:BI41" si="2">AP15/(AP$42-AP$6-AP$14)</f>
        <v>5.6517809093786754E-4</v>
      </c>
      <c r="BJ15" s="535"/>
    </row>
    <row r="16" spans="1:62">
      <c r="A16" s="536" t="s">
        <v>98</v>
      </c>
      <c r="B16" s="537" t="s">
        <v>11</v>
      </c>
      <c r="C16" s="683">
        <v>778</v>
      </c>
      <c r="D16" s="684">
        <v>708</v>
      </c>
      <c r="E16" s="684">
        <v>20844</v>
      </c>
      <c r="F16" s="684">
        <v>165</v>
      </c>
      <c r="G16" s="684">
        <v>9332</v>
      </c>
      <c r="H16" s="684">
        <v>11951</v>
      </c>
      <c r="I16" s="684">
        <v>1225</v>
      </c>
      <c r="J16" s="684">
        <v>2313</v>
      </c>
      <c r="K16" s="684">
        <v>2566</v>
      </c>
      <c r="L16" s="684">
        <v>462</v>
      </c>
      <c r="M16" s="684">
        <v>389</v>
      </c>
      <c r="N16" s="684">
        <v>31741</v>
      </c>
      <c r="O16" s="684">
        <v>8806</v>
      </c>
      <c r="P16" s="684">
        <v>14814</v>
      </c>
      <c r="Q16" s="684">
        <v>9968</v>
      </c>
      <c r="R16" s="684">
        <v>10298</v>
      </c>
      <c r="S16" s="684">
        <v>4517</v>
      </c>
      <c r="T16" s="684">
        <v>1746</v>
      </c>
      <c r="U16" s="684">
        <v>2590</v>
      </c>
      <c r="V16" s="684">
        <v>4238</v>
      </c>
      <c r="W16" s="684">
        <v>226742</v>
      </c>
      <c r="X16" s="684">
        <v>1083</v>
      </c>
      <c r="Y16" s="684">
        <v>159</v>
      </c>
      <c r="Z16" s="684">
        <v>40</v>
      </c>
      <c r="AA16" s="684">
        <v>8505</v>
      </c>
      <c r="AB16" s="684">
        <v>141</v>
      </c>
      <c r="AC16" s="684">
        <v>1677</v>
      </c>
      <c r="AD16" s="684">
        <v>3574</v>
      </c>
      <c r="AE16" s="684">
        <v>582</v>
      </c>
      <c r="AF16" s="684">
        <v>7204</v>
      </c>
      <c r="AG16" s="684">
        <v>296</v>
      </c>
      <c r="AH16" s="684">
        <v>1015</v>
      </c>
      <c r="AI16" s="684">
        <v>302</v>
      </c>
      <c r="AJ16" s="684">
        <v>2839</v>
      </c>
      <c r="AK16" s="684">
        <v>5968</v>
      </c>
      <c r="AL16" s="684">
        <v>22</v>
      </c>
      <c r="AM16" s="685">
        <v>1203</v>
      </c>
      <c r="AN16" s="686">
        <v>400803</v>
      </c>
      <c r="AO16" s="683">
        <v>1104</v>
      </c>
      <c r="AP16" s="684">
        <v>12384</v>
      </c>
      <c r="AQ16" s="684">
        <v>19</v>
      </c>
      <c r="AR16" s="684">
        <v>983</v>
      </c>
      <c r="AS16" s="684">
        <v>16064</v>
      </c>
      <c r="AT16" s="684">
        <v>126</v>
      </c>
      <c r="AU16" s="683">
        <v>30680</v>
      </c>
      <c r="AV16" s="686">
        <v>431483</v>
      </c>
      <c r="AW16" s="686">
        <v>25238</v>
      </c>
      <c r="AX16" s="686">
        <v>390019</v>
      </c>
      <c r="AY16" s="686">
        <v>445937</v>
      </c>
      <c r="AZ16" s="686">
        <v>846740</v>
      </c>
      <c r="BA16" s="686">
        <v>-43987</v>
      </c>
      <c r="BB16" s="686">
        <v>-275969</v>
      </c>
      <c r="BC16" s="686">
        <v>-319956</v>
      </c>
      <c r="BD16" s="686">
        <v>125981</v>
      </c>
      <c r="BE16" s="686">
        <v>526784</v>
      </c>
      <c r="BF16" s="561"/>
      <c r="BG16" s="708">
        <f t="shared" si="0"/>
        <v>0.25847368262480797</v>
      </c>
      <c r="BH16" s="563"/>
      <c r="BI16" s="743">
        <f t="shared" si="2"/>
        <v>8.3263924318041302E-4</v>
      </c>
      <c r="BJ16" s="535"/>
    </row>
    <row r="17" spans="1:62">
      <c r="A17" s="536" t="s">
        <v>99</v>
      </c>
      <c r="B17" s="537" t="s">
        <v>137</v>
      </c>
      <c r="C17" s="683">
        <v>0</v>
      </c>
      <c r="D17" s="684">
        <v>137</v>
      </c>
      <c r="E17" s="684">
        <v>0</v>
      </c>
      <c r="F17" s="684">
        <v>0</v>
      </c>
      <c r="G17" s="684">
        <v>540</v>
      </c>
      <c r="H17" s="684">
        <v>15</v>
      </c>
      <c r="I17" s="684">
        <v>0</v>
      </c>
      <c r="J17" s="684">
        <v>128</v>
      </c>
      <c r="K17" s="684">
        <v>598</v>
      </c>
      <c r="L17" s="684">
        <v>24</v>
      </c>
      <c r="M17" s="684">
        <v>2</v>
      </c>
      <c r="N17" s="684">
        <v>677</v>
      </c>
      <c r="O17" s="684">
        <v>38480</v>
      </c>
      <c r="P17" s="684">
        <v>16274</v>
      </c>
      <c r="Q17" s="684">
        <v>4408</v>
      </c>
      <c r="R17" s="684">
        <v>1310</v>
      </c>
      <c r="S17" s="684">
        <v>1286</v>
      </c>
      <c r="T17" s="684">
        <v>119</v>
      </c>
      <c r="U17" s="684">
        <v>2074</v>
      </c>
      <c r="V17" s="684">
        <v>53</v>
      </c>
      <c r="W17" s="684">
        <v>19251</v>
      </c>
      <c r="X17" s="684">
        <v>0</v>
      </c>
      <c r="Y17" s="684">
        <v>1915</v>
      </c>
      <c r="Z17" s="684">
        <v>0</v>
      </c>
      <c r="AA17" s="684">
        <v>15</v>
      </c>
      <c r="AB17" s="684">
        <v>0</v>
      </c>
      <c r="AC17" s="684">
        <v>0</v>
      </c>
      <c r="AD17" s="684">
        <v>339</v>
      </c>
      <c r="AE17" s="684">
        <v>4</v>
      </c>
      <c r="AF17" s="684">
        <v>547</v>
      </c>
      <c r="AG17" s="684">
        <v>0</v>
      </c>
      <c r="AH17" s="684">
        <v>0</v>
      </c>
      <c r="AI17" s="684">
        <v>0</v>
      </c>
      <c r="AJ17" s="684">
        <v>19209</v>
      </c>
      <c r="AK17" s="684">
        <v>25</v>
      </c>
      <c r="AL17" s="684">
        <v>0</v>
      </c>
      <c r="AM17" s="685">
        <v>0</v>
      </c>
      <c r="AN17" s="686">
        <v>107430</v>
      </c>
      <c r="AO17" s="683">
        <v>0</v>
      </c>
      <c r="AP17" s="684">
        <v>660</v>
      </c>
      <c r="AQ17" s="684">
        <v>0</v>
      </c>
      <c r="AR17" s="684">
        <v>3366</v>
      </c>
      <c r="AS17" s="684">
        <v>153097</v>
      </c>
      <c r="AT17" s="684">
        <v>-839</v>
      </c>
      <c r="AU17" s="683">
        <v>156284</v>
      </c>
      <c r="AV17" s="686">
        <v>263714</v>
      </c>
      <c r="AW17" s="686">
        <v>59970</v>
      </c>
      <c r="AX17" s="686">
        <v>150722</v>
      </c>
      <c r="AY17" s="686">
        <v>366976</v>
      </c>
      <c r="AZ17" s="686">
        <v>474406</v>
      </c>
      <c r="BA17" s="686">
        <v>-46035</v>
      </c>
      <c r="BB17" s="686">
        <v>-200620</v>
      </c>
      <c r="BC17" s="686">
        <v>-246655</v>
      </c>
      <c r="BD17" s="686">
        <v>120321</v>
      </c>
      <c r="BE17" s="686">
        <v>227751</v>
      </c>
      <c r="BF17" s="561"/>
      <c r="BG17" s="708">
        <f t="shared" si="0"/>
        <v>6.4687502369991767E-2</v>
      </c>
      <c r="BH17" s="563"/>
      <c r="BI17" s="743">
        <f t="shared" si="2"/>
        <v>4.4375153464072397E-5</v>
      </c>
      <c r="BJ17" s="535"/>
    </row>
    <row r="18" spans="1:62">
      <c r="A18" s="536" t="s">
        <v>100</v>
      </c>
      <c r="B18" s="537" t="s">
        <v>138</v>
      </c>
      <c r="C18" s="683">
        <v>0</v>
      </c>
      <c r="D18" s="684">
        <v>48</v>
      </c>
      <c r="E18" s="684">
        <v>0</v>
      </c>
      <c r="F18" s="684">
        <v>0</v>
      </c>
      <c r="G18" s="684">
        <v>84</v>
      </c>
      <c r="H18" s="684">
        <v>0</v>
      </c>
      <c r="I18" s="684">
        <v>35</v>
      </c>
      <c r="J18" s="684">
        <v>850</v>
      </c>
      <c r="K18" s="684">
        <v>265</v>
      </c>
      <c r="L18" s="684">
        <v>87</v>
      </c>
      <c r="M18" s="684">
        <v>13</v>
      </c>
      <c r="N18" s="684">
        <v>272</v>
      </c>
      <c r="O18" s="684">
        <v>1331</v>
      </c>
      <c r="P18" s="684">
        <v>64794</v>
      </c>
      <c r="Q18" s="684">
        <v>383</v>
      </c>
      <c r="R18" s="684">
        <v>1987</v>
      </c>
      <c r="S18" s="684">
        <v>477</v>
      </c>
      <c r="T18" s="684">
        <v>79</v>
      </c>
      <c r="U18" s="684">
        <v>252</v>
      </c>
      <c r="V18" s="684">
        <v>27</v>
      </c>
      <c r="W18" s="684">
        <v>120</v>
      </c>
      <c r="X18" s="684">
        <v>13</v>
      </c>
      <c r="Y18" s="684">
        <v>46</v>
      </c>
      <c r="Z18" s="684">
        <v>0</v>
      </c>
      <c r="AA18" s="684">
        <v>11</v>
      </c>
      <c r="AB18" s="684">
        <v>0</v>
      </c>
      <c r="AC18" s="684">
        <v>0</v>
      </c>
      <c r="AD18" s="684">
        <v>188</v>
      </c>
      <c r="AE18" s="684">
        <v>4</v>
      </c>
      <c r="AF18" s="684">
        <v>27</v>
      </c>
      <c r="AG18" s="684">
        <v>0</v>
      </c>
      <c r="AH18" s="684">
        <v>0</v>
      </c>
      <c r="AI18" s="684">
        <v>0</v>
      </c>
      <c r="AJ18" s="684">
        <v>28207</v>
      </c>
      <c r="AK18" s="684">
        <v>30</v>
      </c>
      <c r="AL18" s="684">
        <v>0</v>
      </c>
      <c r="AM18" s="685">
        <v>0</v>
      </c>
      <c r="AN18" s="686">
        <v>99630</v>
      </c>
      <c r="AO18" s="683">
        <v>0</v>
      </c>
      <c r="AP18" s="684">
        <v>261</v>
      </c>
      <c r="AQ18" s="684">
        <v>0</v>
      </c>
      <c r="AR18" s="684">
        <v>3544</v>
      </c>
      <c r="AS18" s="684">
        <v>198268</v>
      </c>
      <c r="AT18" s="684">
        <v>120</v>
      </c>
      <c r="AU18" s="683">
        <v>202193</v>
      </c>
      <c r="AV18" s="686">
        <v>301823</v>
      </c>
      <c r="AW18" s="686">
        <v>173932</v>
      </c>
      <c r="AX18" s="686">
        <v>193219</v>
      </c>
      <c r="AY18" s="686">
        <v>569344</v>
      </c>
      <c r="AZ18" s="686">
        <v>668974</v>
      </c>
      <c r="BA18" s="686">
        <v>-50973</v>
      </c>
      <c r="BB18" s="686">
        <v>-210758</v>
      </c>
      <c r="BC18" s="686">
        <v>-261731</v>
      </c>
      <c r="BD18" s="686">
        <v>307613</v>
      </c>
      <c r="BE18" s="686">
        <v>407243</v>
      </c>
      <c r="BF18" s="561"/>
      <c r="BG18" s="708">
        <f t="shared" si="0"/>
        <v>0.13283281923511459</v>
      </c>
      <c r="BH18" s="563"/>
      <c r="BI18" s="743">
        <f t="shared" si="2"/>
        <v>1.7548356142610447E-5</v>
      </c>
      <c r="BJ18" s="535"/>
    </row>
    <row r="19" spans="1:62">
      <c r="A19" s="536" t="s">
        <v>101</v>
      </c>
      <c r="B19" s="537" t="s">
        <v>139</v>
      </c>
      <c r="C19" s="683">
        <v>232</v>
      </c>
      <c r="D19" s="684">
        <v>0</v>
      </c>
      <c r="E19" s="684">
        <v>0</v>
      </c>
      <c r="F19" s="684">
        <v>0</v>
      </c>
      <c r="G19" s="684">
        <v>0</v>
      </c>
      <c r="H19" s="684">
        <v>0</v>
      </c>
      <c r="I19" s="684">
        <v>0</v>
      </c>
      <c r="J19" s="684">
        <v>0</v>
      </c>
      <c r="K19" s="684">
        <v>0</v>
      </c>
      <c r="L19" s="684">
        <v>0</v>
      </c>
      <c r="M19" s="684">
        <v>0</v>
      </c>
      <c r="N19" s="684">
        <v>14</v>
      </c>
      <c r="O19" s="684">
        <v>688</v>
      </c>
      <c r="P19" s="684">
        <v>2615</v>
      </c>
      <c r="Q19" s="684">
        <v>18486</v>
      </c>
      <c r="R19" s="684">
        <v>393</v>
      </c>
      <c r="S19" s="684">
        <v>304</v>
      </c>
      <c r="T19" s="684">
        <v>41</v>
      </c>
      <c r="U19" s="684">
        <v>117</v>
      </c>
      <c r="V19" s="684">
        <v>69</v>
      </c>
      <c r="W19" s="684">
        <v>583</v>
      </c>
      <c r="X19" s="684">
        <v>0</v>
      </c>
      <c r="Y19" s="684">
        <v>19</v>
      </c>
      <c r="Z19" s="684">
        <v>7</v>
      </c>
      <c r="AA19" s="684">
        <v>2774</v>
      </c>
      <c r="AB19" s="684">
        <v>11</v>
      </c>
      <c r="AC19" s="684">
        <v>0</v>
      </c>
      <c r="AD19" s="684">
        <v>163</v>
      </c>
      <c r="AE19" s="684">
        <v>81</v>
      </c>
      <c r="AF19" s="684">
        <v>5284</v>
      </c>
      <c r="AG19" s="684">
        <v>0</v>
      </c>
      <c r="AH19" s="684">
        <v>31714</v>
      </c>
      <c r="AI19" s="684">
        <v>0</v>
      </c>
      <c r="AJ19" s="684">
        <v>10032</v>
      </c>
      <c r="AK19" s="684">
        <v>2437</v>
      </c>
      <c r="AL19" s="684">
        <v>1486</v>
      </c>
      <c r="AM19" s="685">
        <v>0</v>
      </c>
      <c r="AN19" s="686">
        <v>77550</v>
      </c>
      <c r="AO19" s="683">
        <v>85</v>
      </c>
      <c r="AP19" s="684">
        <v>5487</v>
      </c>
      <c r="AQ19" s="684">
        <v>7</v>
      </c>
      <c r="AR19" s="684">
        <v>3878</v>
      </c>
      <c r="AS19" s="684">
        <v>218482</v>
      </c>
      <c r="AT19" s="684">
        <v>1986</v>
      </c>
      <c r="AU19" s="683">
        <v>229925</v>
      </c>
      <c r="AV19" s="686">
        <v>307475</v>
      </c>
      <c r="AW19" s="686">
        <v>10513</v>
      </c>
      <c r="AX19" s="686">
        <v>150862</v>
      </c>
      <c r="AY19" s="686">
        <v>391300</v>
      </c>
      <c r="AZ19" s="686">
        <v>468850</v>
      </c>
      <c r="BA19" s="686">
        <v>-88898</v>
      </c>
      <c r="BB19" s="686">
        <v>-210184</v>
      </c>
      <c r="BC19" s="686">
        <v>-299082</v>
      </c>
      <c r="BD19" s="686">
        <v>92218</v>
      </c>
      <c r="BE19" s="686">
        <v>169768</v>
      </c>
      <c r="BF19" s="561"/>
      <c r="BG19" s="708">
        <f t="shared" si="0"/>
        <v>2.7296528173022194E-2</v>
      </c>
      <c r="BH19" s="563"/>
      <c r="BI19" s="743">
        <f t="shared" si="2"/>
        <v>3.6891888948085641E-4</v>
      </c>
      <c r="BJ19" s="535"/>
    </row>
    <row r="20" spans="1:62">
      <c r="A20" s="536" t="s">
        <v>102</v>
      </c>
      <c r="B20" s="537" t="s">
        <v>140</v>
      </c>
      <c r="C20" s="683">
        <v>0</v>
      </c>
      <c r="D20" s="684">
        <v>0</v>
      </c>
      <c r="E20" s="684">
        <v>3</v>
      </c>
      <c r="F20" s="684">
        <v>0</v>
      </c>
      <c r="G20" s="684">
        <v>2</v>
      </c>
      <c r="H20" s="684">
        <v>5</v>
      </c>
      <c r="I20" s="684">
        <v>2</v>
      </c>
      <c r="J20" s="684">
        <v>0</v>
      </c>
      <c r="K20" s="684">
        <v>0</v>
      </c>
      <c r="L20" s="684">
        <v>4</v>
      </c>
      <c r="M20" s="684">
        <v>52</v>
      </c>
      <c r="N20" s="684">
        <v>120</v>
      </c>
      <c r="O20" s="684">
        <v>2118</v>
      </c>
      <c r="P20" s="684">
        <v>1152</v>
      </c>
      <c r="Q20" s="684">
        <v>26085</v>
      </c>
      <c r="R20" s="684">
        <v>215874</v>
      </c>
      <c r="S20" s="684">
        <v>46569</v>
      </c>
      <c r="T20" s="684">
        <v>14429</v>
      </c>
      <c r="U20" s="684">
        <v>1173</v>
      </c>
      <c r="V20" s="684">
        <v>3283</v>
      </c>
      <c r="W20" s="684">
        <v>833</v>
      </c>
      <c r="X20" s="684">
        <v>11</v>
      </c>
      <c r="Y20" s="684">
        <v>4</v>
      </c>
      <c r="Z20" s="684">
        <v>0</v>
      </c>
      <c r="AA20" s="684">
        <v>95</v>
      </c>
      <c r="AB20" s="684">
        <v>48</v>
      </c>
      <c r="AC20" s="684">
        <v>0</v>
      </c>
      <c r="AD20" s="684">
        <v>30</v>
      </c>
      <c r="AE20" s="684">
        <v>941</v>
      </c>
      <c r="AF20" s="684">
        <v>3652</v>
      </c>
      <c r="AG20" s="684">
        <v>1559</v>
      </c>
      <c r="AH20" s="684">
        <v>9</v>
      </c>
      <c r="AI20" s="684">
        <v>0</v>
      </c>
      <c r="AJ20" s="684">
        <v>28517</v>
      </c>
      <c r="AK20" s="684">
        <v>33</v>
      </c>
      <c r="AL20" s="684">
        <v>2164</v>
      </c>
      <c r="AM20" s="685">
        <v>0</v>
      </c>
      <c r="AN20" s="686">
        <v>348767</v>
      </c>
      <c r="AO20" s="683">
        <v>20</v>
      </c>
      <c r="AP20" s="684">
        <v>8657</v>
      </c>
      <c r="AQ20" s="684">
        <v>0</v>
      </c>
      <c r="AR20" s="684">
        <v>0</v>
      </c>
      <c r="AS20" s="684">
        <v>0</v>
      </c>
      <c r="AT20" s="684">
        <v>1809</v>
      </c>
      <c r="AU20" s="683">
        <v>10486</v>
      </c>
      <c r="AV20" s="686">
        <v>359253</v>
      </c>
      <c r="AW20" s="686">
        <v>203575</v>
      </c>
      <c r="AX20" s="686">
        <v>450376</v>
      </c>
      <c r="AY20" s="686">
        <v>664437</v>
      </c>
      <c r="AZ20" s="686">
        <v>1013204</v>
      </c>
      <c r="BA20" s="686">
        <v>-181859</v>
      </c>
      <c r="BB20" s="686">
        <v>-167447</v>
      </c>
      <c r="BC20" s="686">
        <v>-349306</v>
      </c>
      <c r="BD20" s="686">
        <v>315131</v>
      </c>
      <c r="BE20" s="686">
        <v>663898</v>
      </c>
      <c r="BF20" s="561"/>
      <c r="BG20" s="708">
        <f t="shared" si="0"/>
        <v>2.768800817251349E-2</v>
      </c>
      <c r="BH20" s="563"/>
      <c r="BI20" s="743">
        <f t="shared" si="2"/>
        <v>5.8205409627041626E-4</v>
      </c>
      <c r="BJ20" s="535"/>
    </row>
    <row r="21" spans="1:62">
      <c r="A21" s="536" t="s">
        <v>103</v>
      </c>
      <c r="B21" s="537" t="s">
        <v>12</v>
      </c>
      <c r="C21" s="683">
        <v>86</v>
      </c>
      <c r="D21" s="684">
        <v>1</v>
      </c>
      <c r="E21" s="684">
        <v>0</v>
      </c>
      <c r="F21" s="684">
        <v>0</v>
      </c>
      <c r="G21" s="684">
        <v>94</v>
      </c>
      <c r="H21" s="684">
        <v>2</v>
      </c>
      <c r="I21" s="684">
        <v>0</v>
      </c>
      <c r="J21" s="684">
        <v>7</v>
      </c>
      <c r="K21" s="684">
        <v>12</v>
      </c>
      <c r="L21" s="684">
        <v>0</v>
      </c>
      <c r="M21" s="684">
        <v>21</v>
      </c>
      <c r="N21" s="684">
        <v>247</v>
      </c>
      <c r="O21" s="684">
        <v>4413</v>
      </c>
      <c r="P21" s="684">
        <v>7493</v>
      </c>
      <c r="Q21" s="684">
        <v>4031</v>
      </c>
      <c r="R21" s="684">
        <v>10572</v>
      </c>
      <c r="S21" s="684">
        <v>14025</v>
      </c>
      <c r="T21" s="684">
        <v>857</v>
      </c>
      <c r="U21" s="684">
        <v>2846</v>
      </c>
      <c r="V21" s="684">
        <v>304</v>
      </c>
      <c r="W21" s="684">
        <v>21648</v>
      </c>
      <c r="X21" s="684">
        <v>7</v>
      </c>
      <c r="Y21" s="684">
        <v>34</v>
      </c>
      <c r="Z21" s="684">
        <v>0</v>
      </c>
      <c r="AA21" s="684">
        <v>677</v>
      </c>
      <c r="AB21" s="684">
        <v>2</v>
      </c>
      <c r="AC21" s="684">
        <v>37</v>
      </c>
      <c r="AD21" s="684">
        <v>939</v>
      </c>
      <c r="AE21" s="684">
        <v>133</v>
      </c>
      <c r="AF21" s="684">
        <v>2999</v>
      </c>
      <c r="AG21" s="684">
        <v>964</v>
      </c>
      <c r="AH21" s="684">
        <v>217</v>
      </c>
      <c r="AI21" s="684">
        <v>0</v>
      </c>
      <c r="AJ21" s="684">
        <v>16906</v>
      </c>
      <c r="AK21" s="684">
        <v>1209</v>
      </c>
      <c r="AL21" s="684">
        <v>0</v>
      </c>
      <c r="AM21" s="685">
        <v>240</v>
      </c>
      <c r="AN21" s="686">
        <v>91023</v>
      </c>
      <c r="AO21" s="683">
        <v>2422</v>
      </c>
      <c r="AP21" s="684">
        <v>152651</v>
      </c>
      <c r="AQ21" s="684">
        <v>0</v>
      </c>
      <c r="AR21" s="684">
        <v>6286</v>
      </c>
      <c r="AS21" s="684">
        <v>213932</v>
      </c>
      <c r="AT21" s="684">
        <v>-1082</v>
      </c>
      <c r="AU21" s="683">
        <v>374209</v>
      </c>
      <c r="AV21" s="686">
        <v>465232</v>
      </c>
      <c r="AW21" s="686">
        <v>92132</v>
      </c>
      <c r="AX21" s="686">
        <v>100205</v>
      </c>
      <c r="AY21" s="686">
        <v>566546</v>
      </c>
      <c r="AZ21" s="686">
        <v>657569</v>
      </c>
      <c r="BA21" s="686">
        <v>-162638</v>
      </c>
      <c r="BB21" s="686">
        <v>-297114</v>
      </c>
      <c r="BC21" s="686">
        <v>-459752</v>
      </c>
      <c r="BD21" s="686">
        <v>106794</v>
      </c>
      <c r="BE21" s="686">
        <v>197817</v>
      </c>
      <c r="BF21" s="561"/>
      <c r="BG21" s="708">
        <f t="shared" si="0"/>
        <v>1.1779069367541362E-2</v>
      </c>
      <c r="BH21" s="563"/>
      <c r="BI21" s="743">
        <f t="shared" si="2"/>
        <v>1.0263502350672903E-2</v>
      </c>
      <c r="BJ21" s="535"/>
    </row>
    <row r="22" spans="1:62">
      <c r="A22" s="536" t="s">
        <v>104</v>
      </c>
      <c r="B22" s="537" t="s">
        <v>595</v>
      </c>
      <c r="C22" s="683">
        <v>4</v>
      </c>
      <c r="D22" s="684">
        <v>0</v>
      </c>
      <c r="E22" s="684">
        <v>42</v>
      </c>
      <c r="F22" s="684">
        <v>0</v>
      </c>
      <c r="G22" s="684">
        <v>1</v>
      </c>
      <c r="H22" s="684">
        <v>22</v>
      </c>
      <c r="I22" s="684">
        <v>7</v>
      </c>
      <c r="J22" s="684">
        <v>0</v>
      </c>
      <c r="K22" s="684">
        <v>0</v>
      </c>
      <c r="L22" s="684">
        <v>2</v>
      </c>
      <c r="M22" s="684">
        <v>0</v>
      </c>
      <c r="N22" s="684">
        <v>37</v>
      </c>
      <c r="O22" s="684">
        <v>352</v>
      </c>
      <c r="P22" s="684">
        <v>155</v>
      </c>
      <c r="Q22" s="684">
        <v>2</v>
      </c>
      <c r="R22" s="684">
        <v>5</v>
      </c>
      <c r="S22" s="684">
        <v>10</v>
      </c>
      <c r="T22" s="684">
        <v>948</v>
      </c>
      <c r="U22" s="684">
        <v>363</v>
      </c>
      <c r="V22" s="684">
        <v>14</v>
      </c>
      <c r="W22" s="684">
        <v>4568</v>
      </c>
      <c r="X22" s="684">
        <v>38</v>
      </c>
      <c r="Y22" s="684">
        <v>2</v>
      </c>
      <c r="Z22" s="684">
        <v>6</v>
      </c>
      <c r="AA22" s="684">
        <v>972</v>
      </c>
      <c r="AB22" s="684">
        <v>165</v>
      </c>
      <c r="AC22" s="684">
        <v>229</v>
      </c>
      <c r="AD22" s="684">
        <v>297</v>
      </c>
      <c r="AE22" s="684">
        <v>209</v>
      </c>
      <c r="AF22" s="684">
        <v>2783</v>
      </c>
      <c r="AG22" s="684">
        <v>149</v>
      </c>
      <c r="AH22" s="684">
        <v>74</v>
      </c>
      <c r="AI22" s="684">
        <v>10</v>
      </c>
      <c r="AJ22" s="684">
        <v>3212</v>
      </c>
      <c r="AK22" s="684">
        <v>539</v>
      </c>
      <c r="AL22" s="684">
        <v>0</v>
      </c>
      <c r="AM22" s="685">
        <v>0</v>
      </c>
      <c r="AN22" s="686">
        <v>15217</v>
      </c>
      <c r="AO22" s="683">
        <v>1364</v>
      </c>
      <c r="AP22" s="684">
        <v>192190</v>
      </c>
      <c r="AQ22" s="684">
        <v>0</v>
      </c>
      <c r="AR22" s="684">
        <v>17454</v>
      </c>
      <c r="AS22" s="684">
        <v>115201</v>
      </c>
      <c r="AT22" s="684">
        <v>340</v>
      </c>
      <c r="AU22" s="683">
        <v>326549</v>
      </c>
      <c r="AV22" s="686">
        <v>341766</v>
      </c>
      <c r="AW22" s="686">
        <v>14062</v>
      </c>
      <c r="AX22" s="686">
        <v>30197</v>
      </c>
      <c r="AY22" s="686">
        <v>370808</v>
      </c>
      <c r="AZ22" s="686">
        <v>386025</v>
      </c>
      <c r="BA22" s="686">
        <v>-223564</v>
      </c>
      <c r="BB22" s="686">
        <v>-112521</v>
      </c>
      <c r="BC22" s="686">
        <v>-336085</v>
      </c>
      <c r="BD22" s="686">
        <v>34723</v>
      </c>
      <c r="BE22" s="686">
        <v>49940</v>
      </c>
      <c r="BF22" s="561"/>
      <c r="BG22" s="708">
        <f t="shared" si="0"/>
        <v>1.6622484389904213E-2</v>
      </c>
      <c r="BH22" s="563"/>
      <c r="BI22" s="743">
        <f t="shared" si="2"/>
        <v>1.2921910218575869E-2</v>
      </c>
      <c r="BJ22" s="535"/>
    </row>
    <row r="23" spans="1:62">
      <c r="A23" s="536" t="s">
        <v>105</v>
      </c>
      <c r="B23" s="537" t="s">
        <v>39</v>
      </c>
      <c r="C23" s="683">
        <v>1765</v>
      </c>
      <c r="D23" s="684">
        <v>3</v>
      </c>
      <c r="E23" s="684">
        <v>0</v>
      </c>
      <c r="F23" s="684">
        <v>0</v>
      </c>
      <c r="G23" s="684">
        <v>0</v>
      </c>
      <c r="H23" s="684">
        <v>0</v>
      </c>
      <c r="I23" s="684">
        <v>0</v>
      </c>
      <c r="J23" s="684">
        <v>0</v>
      </c>
      <c r="K23" s="684">
        <v>0</v>
      </c>
      <c r="L23" s="684">
        <v>0</v>
      </c>
      <c r="M23" s="684">
        <v>0</v>
      </c>
      <c r="N23" s="684">
        <v>0</v>
      </c>
      <c r="O23" s="684">
        <v>0</v>
      </c>
      <c r="P23" s="684">
        <v>424</v>
      </c>
      <c r="Q23" s="684">
        <v>0</v>
      </c>
      <c r="R23" s="684">
        <v>0</v>
      </c>
      <c r="S23" s="684">
        <v>0</v>
      </c>
      <c r="T23" s="684">
        <v>0</v>
      </c>
      <c r="U23" s="684">
        <v>32702</v>
      </c>
      <c r="V23" s="684">
        <v>0</v>
      </c>
      <c r="W23" s="684">
        <v>0</v>
      </c>
      <c r="X23" s="684">
        <v>0</v>
      </c>
      <c r="Y23" s="684">
        <v>0</v>
      </c>
      <c r="Z23" s="684">
        <v>0</v>
      </c>
      <c r="AA23" s="684">
        <v>0</v>
      </c>
      <c r="AB23" s="684">
        <v>0</v>
      </c>
      <c r="AC23" s="684">
        <v>0</v>
      </c>
      <c r="AD23" s="684">
        <v>102368</v>
      </c>
      <c r="AE23" s="684">
        <v>0</v>
      </c>
      <c r="AF23" s="684">
        <v>8961</v>
      </c>
      <c r="AG23" s="684">
        <v>145</v>
      </c>
      <c r="AH23" s="684">
        <v>0</v>
      </c>
      <c r="AI23" s="684">
        <v>0</v>
      </c>
      <c r="AJ23" s="684">
        <v>77924</v>
      </c>
      <c r="AK23" s="684">
        <v>99</v>
      </c>
      <c r="AL23" s="684">
        <v>0</v>
      </c>
      <c r="AM23" s="685">
        <v>0</v>
      </c>
      <c r="AN23" s="686">
        <v>224391</v>
      </c>
      <c r="AO23" s="683">
        <v>0</v>
      </c>
      <c r="AP23" s="684">
        <v>263625</v>
      </c>
      <c r="AQ23" s="684">
        <v>0</v>
      </c>
      <c r="AR23" s="684">
        <v>8920</v>
      </c>
      <c r="AS23" s="684">
        <v>333296</v>
      </c>
      <c r="AT23" s="684">
        <v>2344</v>
      </c>
      <c r="AU23" s="683">
        <v>608185</v>
      </c>
      <c r="AV23" s="686">
        <v>832576</v>
      </c>
      <c r="AW23" s="686">
        <v>26235</v>
      </c>
      <c r="AX23" s="686">
        <v>63043</v>
      </c>
      <c r="AY23" s="686">
        <v>697463</v>
      </c>
      <c r="AZ23" s="686">
        <v>921854</v>
      </c>
      <c r="BA23" s="686">
        <v>-116258</v>
      </c>
      <c r="BB23" s="686">
        <v>-697172</v>
      </c>
      <c r="BC23" s="686">
        <v>-813430</v>
      </c>
      <c r="BD23" s="686">
        <v>-115967</v>
      </c>
      <c r="BE23" s="686">
        <v>108424</v>
      </c>
      <c r="BF23" s="561"/>
      <c r="BG23" s="708">
        <f t="shared" si="0"/>
        <v>2.2996098854639047E-2</v>
      </c>
      <c r="BH23" s="563"/>
      <c r="BI23" s="743">
        <f t="shared" si="2"/>
        <v>1.7724848230251646E-2</v>
      </c>
      <c r="BJ23" s="535"/>
    </row>
    <row r="24" spans="1:62">
      <c r="A24" s="536" t="s">
        <v>106</v>
      </c>
      <c r="B24" s="537" t="s">
        <v>28</v>
      </c>
      <c r="C24" s="683">
        <v>857</v>
      </c>
      <c r="D24" s="684">
        <v>107</v>
      </c>
      <c r="E24" s="684">
        <v>16049</v>
      </c>
      <c r="F24" s="684">
        <v>1014</v>
      </c>
      <c r="G24" s="684">
        <v>3867</v>
      </c>
      <c r="H24" s="684">
        <v>6209</v>
      </c>
      <c r="I24" s="684">
        <v>1661</v>
      </c>
      <c r="J24" s="684">
        <v>674</v>
      </c>
      <c r="K24" s="684">
        <v>2858</v>
      </c>
      <c r="L24" s="684">
        <v>23145</v>
      </c>
      <c r="M24" s="684">
        <v>5526</v>
      </c>
      <c r="N24" s="684">
        <v>754</v>
      </c>
      <c r="O24" s="684">
        <v>299</v>
      </c>
      <c r="P24" s="684">
        <v>1302</v>
      </c>
      <c r="Q24" s="684">
        <v>742</v>
      </c>
      <c r="R24" s="684">
        <v>6452</v>
      </c>
      <c r="S24" s="684">
        <v>535</v>
      </c>
      <c r="T24" s="684">
        <v>305</v>
      </c>
      <c r="U24" s="684">
        <v>183</v>
      </c>
      <c r="V24" s="684">
        <v>16931</v>
      </c>
      <c r="W24" s="684">
        <v>7741</v>
      </c>
      <c r="X24" s="684">
        <v>20087</v>
      </c>
      <c r="Y24" s="684">
        <v>724</v>
      </c>
      <c r="Z24" s="684">
        <v>1012</v>
      </c>
      <c r="AA24" s="684">
        <v>22629</v>
      </c>
      <c r="AB24" s="684">
        <v>20079</v>
      </c>
      <c r="AC24" s="684">
        <v>253</v>
      </c>
      <c r="AD24" s="684">
        <v>6483</v>
      </c>
      <c r="AE24" s="684">
        <v>19103</v>
      </c>
      <c r="AF24" s="684">
        <v>14041</v>
      </c>
      <c r="AG24" s="684">
        <v>24807</v>
      </c>
      <c r="AH24" s="684">
        <v>11945</v>
      </c>
      <c r="AI24" s="684">
        <v>6168</v>
      </c>
      <c r="AJ24" s="684">
        <v>15228</v>
      </c>
      <c r="AK24" s="684">
        <v>20770</v>
      </c>
      <c r="AL24" s="684">
        <v>8835</v>
      </c>
      <c r="AM24" s="685">
        <v>345</v>
      </c>
      <c r="AN24" s="686">
        <v>289720</v>
      </c>
      <c r="AO24" s="683">
        <v>8036</v>
      </c>
      <c r="AP24" s="684">
        <v>146513</v>
      </c>
      <c r="AQ24" s="684">
        <v>0</v>
      </c>
      <c r="AR24" s="684">
        <v>2399</v>
      </c>
      <c r="AS24" s="684">
        <v>32898</v>
      </c>
      <c r="AT24" s="684">
        <v>2246</v>
      </c>
      <c r="AU24" s="683">
        <v>192092</v>
      </c>
      <c r="AV24" s="686">
        <v>481812</v>
      </c>
      <c r="AW24" s="686">
        <v>17039</v>
      </c>
      <c r="AX24" s="686">
        <v>235091</v>
      </c>
      <c r="AY24" s="686">
        <v>444222</v>
      </c>
      <c r="AZ24" s="686">
        <v>733942</v>
      </c>
      <c r="BA24" s="686">
        <v>-151063</v>
      </c>
      <c r="BB24" s="686">
        <v>-229989</v>
      </c>
      <c r="BC24" s="686">
        <v>-381052</v>
      </c>
      <c r="BD24" s="686">
        <v>63170</v>
      </c>
      <c r="BE24" s="686">
        <v>352890</v>
      </c>
      <c r="BF24" s="561"/>
      <c r="BG24" s="708">
        <f t="shared" si="0"/>
        <v>0.20912721144346758</v>
      </c>
      <c r="BH24" s="563"/>
      <c r="BI24" s="743">
        <f t="shared" si="2"/>
        <v>9.8508134234570281E-3</v>
      </c>
      <c r="BJ24" s="535"/>
    </row>
    <row r="25" spans="1:62">
      <c r="A25" s="536" t="s">
        <v>107</v>
      </c>
      <c r="B25" s="537" t="s">
        <v>29</v>
      </c>
      <c r="C25" s="683">
        <v>1448</v>
      </c>
      <c r="D25" s="684">
        <v>121</v>
      </c>
      <c r="E25" s="684">
        <v>1031</v>
      </c>
      <c r="F25" s="684">
        <v>112</v>
      </c>
      <c r="G25" s="684">
        <v>773</v>
      </c>
      <c r="H25" s="684">
        <v>9128</v>
      </c>
      <c r="I25" s="684">
        <v>659</v>
      </c>
      <c r="J25" s="684">
        <v>992</v>
      </c>
      <c r="K25" s="684">
        <v>1513</v>
      </c>
      <c r="L25" s="684">
        <v>10274</v>
      </c>
      <c r="M25" s="684">
        <v>495</v>
      </c>
      <c r="N25" s="684">
        <v>1806</v>
      </c>
      <c r="O25" s="684">
        <v>365</v>
      </c>
      <c r="P25" s="684">
        <v>731</v>
      </c>
      <c r="Q25" s="684">
        <v>168</v>
      </c>
      <c r="R25" s="684">
        <v>1740</v>
      </c>
      <c r="S25" s="684">
        <v>341</v>
      </c>
      <c r="T25" s="684">
        <v>102</v>
      </c>
      <c r="U25" s="684">
        <v>93</v>
      </c>
      <c r="V25" s="684">
        <v>449</v>
      </c>
      <c r="W25" s="684">
        <v>1425</v>
      </c>
      <c r="X25" s="684">
        <v>38445</v>
      </c>
      <c r="Y25" s="684">
        <v>5935</v>
      </c>
      <c r="Z25" s="684">
        <v>782</v>
      </c>
      <c r="AA25" s="684">
        <v>10233</v>
      </c>
      <c r="AB25" s="684">
        <v>3181</v>
      </c>
      <c r="AC25" s="684">
        <v>46465</v>
      </c>
      <c r="AD25" s="684">
        <v>19062</v>
      </c>
      <c r="AE25" s="684">
        <v>5722</v>
      </c>
      <c r="AF25" s="684">
        <v>12634</v>
      </c>
      <c r="AG25" s="684">
        <v>9431</v>
      </c>
      <c r="AH25" s="684">
        <v>6810</v>
      </c>
      <c r="AI25" s="684">
        <v>198</v>
      </c>
      <c r="AJ25" s="684">
        <v>3304</v>
      </c>
      <c r="AK25" s="684">
        <v>8214</v>
      </c>
      <c r="AL25" s="684">
        <v>0</v>
      </c>
      <c r="AM25" s="685">
        <v>0</v>
      </c>
      <c r="AN25" s="686">
        <v>204182</v>
      </c>
      <c r="AO25" s="683">
        <v>0</v>
      </c>
      <c r="AP25" s="684">
        <v>0</v>
      </c>
      <c r="AQ25" s="684">
        <v>0</v>
      </c>
      <c r="AR25" s="684">
        <v>627628</v>
      </c>
      <c r="AS25" s="684">
        <v>1600413</v>
      </c>
      <c r="AT25" s="684">
        <v>0</v>
      </c>
      <c r="AU25" s="683">
        <v>2228041</v>
      </c>
      <c r="AV25" s="686">
        <v>2432223</v>
      </c>
      <c r="AW25" s="686">
        <v>0</v>
      </c>
      <c r="AX25" s="686">
        <v>0</v>
      </c>
      <c r="AY25" s="686">
        <v>2228041</v>
      </c>
      <c r="AZ25" s="686">
        <v>2432223</v>
      </c>
      <c r="BA25" s="686">
        <v>0</v>
      </c>
      <c r="BB25" s="686">
        <v>0</v>
      </c>
      <c r="BC25" s="686">
        <v>0</v>
      </c>
      <c r="BD25" s="686">
        <v>2228041</v>
      </c>
      <c r="BE25" s="686">
        <v>2432223</v>
      </c>
      <c r="BF25" s="561"/>
      <c r="BG25" s="708">
        <f t="shared" si="0"/>
        <v>1</v>
      </c>
      <c r="BH25" s="563"/>
      <c r="BI25" s="743">
        <f t="shared" si="2"/>
        <v>0</v>
      </c>
      <c r="BJ25" s="535"/>
    </row>
    <row r="26" spans="1:62">
      <c r="A26" s="536" t="s">
        <v>108</v>
      </c>
      <c r="B26" s="537" t="s">
        <v>30</v>
      </c>
      <c r="C26" s="683">
        <v>4778</v>
      </c>
      <c r="D26" s="684">
        <v>1469</v>
      </c>
      <c r="E26" s="684">
        <v>30424</v>
      </c>
      <c r="F26" s="684">
        <v>1167</v>
      </c>
      <c r="G26" s="684">
        <v>6150</v>
      </c>
      <c r="H26" s="684">
        <v>78942</v>
      </c>
      <c r="I26" s="684">
        <v>20104</v>
      </c>
      <c r="J26" s="684">
        <v>10128</v>
      </c>
      <c r="K26" s="684">
        <v>13971</v>
      </c>
      <c r="L26" s="684">
        <v>107789</v>
      </c>
      <c r="M26" s="684">
        <v>6964</v>
      </c>
      <c r="N26" s="684">
        <v>11739</v>
      </c>
      <c r="O26" s="684">
        <v>2738</v>
      </c>
      <c r="P26" s="684">
        <v>4129</v>
      </c>
      <c r="Q26" s="684">
        <v>1113</v>
      </c>
      <c r="R26" s="684">
        <v>20303</v>
      </c>
      <c r="S26" s="684">
        <v>1635</v>
      </c>
      <c r="T26" s="684">
        <v>295</v>
      </c>
      <c r="U26" s="684">
        <v>1628</v>
      </c>
      <c r="V26" s="684">
        <v>6617</v>
      </c>
      <c r="W26" s="684">
        <v>8596</v>
      </c>
      <c r="X26" s="684">
        <v>233522</v>
      </c>
      <c r="Y26" s="684">
        <v>8463</v>
      </c>
      <c r="Z26" s="684">
        <v>20180</v>
      </c>
      <c r="AA26" s="684">
        <v>95777</v>
      </c>
      <c r="AB26" s="684">
        <v>6760</v>
      </c>
      <c r="AC26" s="684">
        <v>12687</v>
      </c>
      <c r="AD26" s="684">
        <v>42754</v>
      </c>
      <c r="AE26" s="684">
        <v>10101</v>
      </c>
      <c r="AF26" s="684">
        <v>18975</v>
      </c>
      <c r="AG26" s="684">
        <v>40108</v>
      </c>
      <c r="AH26" s="684">
        <v>36205</v>
      </c>
      <c r="AI26" s="684">
        <v>596</v>
      </c>
      <c r="AJ26" s="684">
        <v>11976</v>
      </c>
      <c r="AK26" s="684">
        <v>103561</v>
      </c>
      <c r="AL26" s="684">
        <v>0</v>
      </c>
      <c r="AM26" s="685">
        <v>945</v>
      </c>
      <c r="AN26" s="686">
        <v>983289</v>
      </c>
      <c r="AO26" s="683">
        <v>247</v>
      </c>
      <c r="AP26" s="684">
        <v>349052</v>
      </c>
      <c r="AQ26" s="684">
        <v>0</v>
      </c>
      <c r="AR26" s="684">
        <v>0</v>
      </c>
      <c r="AS26" s="684">
        <v>0</v>
      </c>
      <c r="AT26" s="684">
        <v>0</v>
      </c>
      <c r="AU26" s="683">
        <v>349299</v>
      </c>
      <c r="AV26" s="686">
        <v>1332588</v>
      </c>
      <c r="AW26" s="686">
        <v>7052</v>
      </c>
      <c r="AX26" s="686">
        <v>1282276</v>
      </c>
      <c r="AY26" s="686">
        <v>1638627</v>
      </c>
      <c r="AZ26" s="686">
        <v>2621916</v>
      </c>
      <c r="BA26" s="686">
        <v>-110</v>
      </c>
      <c r="BB26" s="686">
        <v>0</v>
      </c>
      <c r="BC26" s="686">
        <v>-110</v>
      </c>
      <c r="BD26" s="686">
        <v>1638517</v>
      </c>
      <c r="BE26" s="686">
        <v>2621806</v>
      </c>
      <c r="BF26" s="561"/>
      <c r="BG26" s="708">
        <f t="shared" si="0"/>
        <v>0.99991745385670594</v>
      </c>
      <c r="BH26" s="563"/>
      <c r="BI26" s="743">
        <f t="shared" si="2"/>
        <v>2.3468539495365755E-2</v>
      </c>
      <c r="BJ26" s="535"/>
    </row>
    <row r="27" spans="1:62">
      <c r="A27" s="536" t="s">
        <v>109</v>
      </c>
      <c r="B27" s="537" t="s">
        <v>141</v>
      </c>
      <c r="C27" s="683">
        <v>253</v>
      </c>
      <c r="D27" s="684">
        <v>74</v>
      </c>
      <c r="E27" s="684">
        <v>3964</v>
      </c>
      <c r="F27" s="684">
        <v>40</v>
      </c>
      <c r="G27" s="684">
        <v>375</v>
      </c>
      <c r="H27" s="684">
        <v>5647</v>
      </c>
      <c r="I27" s="684">
        <v>1177</v>
      </c>
      <c r="J27" s="684">
        <v>305</v>
      </c>
      <c r="K27" s="684">
        <v>390</v>
      </c>
      <c r="L27" s="684">
        <v>4291</v>
      </c>
      <c r="M27" s="684">
        <v>146</v>
      </c>
      <c r="N27" s="684">
        <v>325</v>
      </c>
      <c r="O27" s="684">
        <v>138</v>
      </c>
      <c r="P27" s="684">
        <v>216</v>
      </c>
      <c r="Q27" s="684">
        <v>67</v>
      </c>
      <c r="R27" s="684">
        <v>2306</v>
      </c>
      <c r="S27" s="684">
        <v>95</v>
      </c>
      <c r="T27" s="684">
        <v>14</v>
      </c>
      <c r="U27" s="684">
        <v>50</v>
      </c>
      <c r="V27" s="684">
        <v>312</v>
      </c>
      <c r="W27" s="684">
        <v>1487</v>
      </c>
      <c r="X27" s="684">
        <v>1347</v>
      </c>
      <c r="Y27" s="684">
        <v>16545</v>
      </c>
      <c r="Z27" s="684">
        <v>2041</v>
      </c>
      <c r="AA27" s="684">
        <v>7512</v>
      </c>
      <c r="AB27" s="684">
        <v>1304</v>
      </c>
      <c r="AC27" s="684">
        <v>1011</v>
      </c>
      <c r="AD27" s="684">
        <v>8769</v>
      </c>
      <c r="AE27" s="684">
        <v>2981</v>
      </c>
      <c r="AF27" s="684">
        <v>6276</v>
      </c>
      <c r="AG27" s="684">
        <v>16011</v>
      </c>
      <c r="AH27" s="684">
        <v>12185</v>
      </c>
      <c r="AI27" s="684">
        <v>281</v>
      </c>
      <c r="AJ27" s="684">
        <v>1865</v>
      </c>
      <c r="AK27" s="684">
        <v>18959</v>
      </c>
      <c r="AL27" s="684">
        <v>0</v>
      </c>
      <c r="AM27" s="685">
        <v>239</v>
      </c>
      <c r="AN27" s="686">
        <v>118998</v>
      </c>
      <c r="AO27" s="683">
        <v>99</v>
      </c>
      <c r="AP27" s="684">
        <v>80757</v>
      </c>
      <c r="AQ27" s="684">
        <v>-5707</v>
      </c>
      <c r="AR27" s="684">
        <v>0</v>
      </c>
      <c r="AS27" s="684">
        <v>0</v>
      </c>
      <c r="AT27" s="684">
        <v>0</v>
      </c>
      <c r="AU27" s="683">
        <v>75149</v>
      </c>
      <c r="AV27" s="686">
        <v>194147</v>
      </c>
      <c r="AW27" s="686">
        <v>868</v>
      </c>
      <c r="AX27" s="686">
        <v>0</v>
      </c>
      <c r="AY27" s="686">
        <v>76017</v>
      </c>
      <c r="AZ27" s="686">
        <v>195015</v>
      </c>
      <c r="BA27" s="686">
        <v>-97</v>
      </c>
      <c r="BB27" s="686">
        <v>0</v>
      </c>
      <c r="BC27" s="686">
        <v>-97</v>
      </c>
      <c r="BD27" s="686">
        <v>75920</v>
      </c>
      <c r="BE27" s="686">
        <v>194918</v>
      </c>
      <c r="BF27" s="561"/>
      <c r="BG27" s="708">
        <f t="shared" si="0"/>
        <v>0.99950037857911789</v>
      </c>
      <c r="BH27" s="563"/>
      <c r="BI27" s="743">
        <f t="shared" si="2"/>
        <v>5.429703436815295E-3</v>
      </c>
      <c r="BJ27" s="535"/>
    </row>
    <row r="28" spans="1:62">
      <c r="A28" s="536" t="s">
        <v>110</v>
      </c>
      <c r="B28" s="537" t="s">
        <v>142</v>
      </c>
      <c r="C28" s="683">
        <v>159</v>
      </c>
      <c r="D28" s="684">
        <v>82</v>
      </c>
      <c r="E28" s="684">
        <v>1164</v>
      </c>
      <c r="F28" s="684">
        <v>14</v>
      </c>
      <c r="G28" s="684">
        <v>193</v>
      </c>
      <c r="H28" s="684">
        <v>4052</v>
      </c>
      <c r="I28" s="684">
        <v>15</v>
      </c>
      <c r="J28" s="684">
        <v>16</v>
      </c>
      <c r="K28" s="684">
        <v>663</v>
      </c>
      <c r="L28" s="684">
        <v>596</v>
      </c>
      <c r="M28" s="684">
        <v>53</v>
      </c>
      <c r="N28" s="684">
        <v>49</v>
      </c>
      <c r="O28" s="684">
        <v>55</v>
      </c>
      <c r="P28" s="684">
        <v>8</v>
      </c>
      <c r="Q28" s="684">
        <v>30</v>
      </c>
      <c r="R28" s="684">
        <v>642</v>
      </c>
      <c r="S28" s="684">
        <v>58</v>
      </c>
      <c r="T28" s="684">
        <v>6</v>
      </c>
      <c r="U28" s="684">
        <v>137</v>
      </c>
      <c r="V28" s="684">
        <v>114</v>
      </c>
      <c r="W28" s="684">
        <v>5023</v>
      </c>
      <c r="X28" s="684">
        <v>19046</v>
      </c>
      <c r="Y28" s="684">
        <v>409</v>
      </c>
      <c r="Z28" s="684">
        <v>0</v>
      </c>
      <c r="AA28" s="684">
        <v>4681</v>
      </c>
      <c r="AB28" s="684">
        <v>3990</v>
      </c>
      <c r="AC28" s="684">
        <v>40</v>
      </c>
      <c r="AD28" s="684">
        <v>16532</v>
      </c>
      <c r="AE28" s="684">
        <v>7130</v>
      </c>
      <c r="AF28" s="684">
        <v>42180</v>
      </c>
      <c r="AG28" s="684">
        <v>9575</v>
      </c>
      <c r="AH28" s="684">
        <v>10806</v>
      </c>
      <c r="AI28" s="684">
        <v>4</v>
      </c>
      <c r="AJ28" s="684">
        <v>792</v>
      </c>
      <c r="AK28" s="684">
        <v>49542</v>
      </c>
      <c r="AL28" s="684">
        <v>0</v>
      </c>
      <c r="AM28" s="685">
        <v>2974</v>
      </c>
      <c r="AN28" s="686">
        <v>180830</v>
      </c>
      <c r="AO28" s="683">
        <v>0</v>
      </c>
      <c r="AP28" s="684">
        <v>13761</v>
      </c>
      <c r="AQ28" s="684">
        <v>27689</v>
      </c>
      <c r="AR28" s="684">
        <v>0</v>
      </c>
      <c r="AS28" s="684">
        <v>0</v>
      </c>
      <c r="AT28" s="684">
        <v>0</v>
      </c>
      <c r="AU28" s="683">
        <v>41450</v>
      </c>
      <c r="AV28" s="686">
        <v>222280</v>
      </c>
      <c r="AW28" s="686">
        <v>467</v>
      </c>
      <c r="AX28" s="686">
        <v>87343</v>
      </c>
      <c r="AY28" s="686">
        <v>129260</v>
      </c>
      <c r="AZ28" s="686">
        <v>310090</v>
      </c>
      <c r="BA28" s="686">
        <v>-19</v>
      </c>
      <c r="BB28" s="686">
        <v>-58201</v>
      </c>
      <c r="BC28" s="686">
        <v>-58220</v>
      </c>
      <c r="BD28" s="686">
        <v>71040</v>
      </c>
      <c r="BE28" s="686">
        <v>251870</v>
      </c>
      <c r="BF28" s="561"/>
      <c r="BG28" s="708">
        <f t="shared" si="0"/>
        <v>0.73807809969407956</v>
      </c>
      <c r="BH28" s="563"/>
      <c r="BI28" s="743">
        <f t="shared" si="2"/>
        <v>9.2522194972590951E-4</v>
      </c>
      <c r="BJ28" s="535"/>
    </row>
    <row r="29" spans="1:62">
      <c r="A29" s="536" t="s">
        <v>111</v>
      </c>
      <c r="B29" s="537" t="s">
        <v>31</v>
      </c>
      <c r="C29" s="683">
        <v>39766</v>
      </c>
      <c r="D29" s="684">
        <v>568</v>
      </c>
      <c r="E29" s="684">
        <v>151127</v>
      </c>
      <c r="F29" s="684">
        <v>3521</v>
      </c>
      <c r="G29" s="684">
        <v>24457</v>
      </c>
      <c r="H29" s="684">
        <v>70985</v>
      </c>
      <c r="I29" s="684">
        <v>25693</v>
      </c>
      <c r="J29" s="684">
        <v>17804</v>
      </c>
      <c r="K29" s="684">
        <v>10439</v>
      </c>
      <c r="L29" s="684">
        <v>78850</v>
      </c>
      <c r="M29" s="684">
        <v>6416</v>
      </c>
      <c r="N29" s="684">
        <v>24637</v>
      </c>
      <c r="O29" s="684">
        <v>9624</v>
      </c>
      <c r="P29" s="684">
        <v>16830</v>
      </c>
      <c r="Q29" s="684">
        <v>8724</v>
      </c>
      <c r="R29" s="684">
        <v>34758</v>
      </c>
      <c r="S29" s="684">
        <v>8723</v>
      </c>
      <c r="T29" s="684">
        <v>2160</v>
      </c>
      <c r="U29" s="684">
        <v>5753</v>
      </c>
      <c r="V29" s="684">
        <v>24379</v>
      </c>
      <c r="W29" s="684">
        <v>136918</v>
      </c>
      <c r="X29" s="684">
        <v>47147</v>
      </c>
      <c r="Y29" s="684">
        <v>3433</v>
      </c>
      <c r="Z29" s="684">
        <v>3919</v>
      </c>
      <c r="AA29" s="684">
        <v>35229</v>
      </c>
      <c r="AB29" s="684">
        <v>6688</v>
      </c>
      <c r="AC29" s="684">
        <v>5608</v>
      </c>
      <c r="AD29" s="684">
        <v>66347</v>
      </c>
      <c r="AE29" s="684">
        <v>10547</v>
      </c>
      <c r="AF29" s="684">
        <v>15652</v>
      </c>
      <c r="AG29" s="684">
        <v>27252</v>
      </c>
      <c r="AH29" s="684">
        <v>150837</v>
      </c>
      <c r="AI29" s="684">
        <v>4832</v>
      </c>
      <c r="AJ29" s="684">
        <v>49521</v>
      </c>
      <c r="AK29" s="684">
        <v>188910</v>
      </c>
      <c r="AL29" s="684">
        <v>13641</v>
      </c>
      <c r="AM29" s="685">
        <v>2084</v>
      </c>
      <c r="AN29" s="686">
        <v>1333779</v>
      </c>
      <c r="AO29" s="683">
        <v>60816</v>
      </c>
      <c r="AP29" s="684">
        <v>2372737</v>
      </c>
      <c r="AQ29" s="684">
        <v>251</v>
      </c>
      <c r="AR29" s="684">
        <v>9000</v>
      </c>
      <c r="AS29" s="684">
        <v>234912</v>
      </c>
      <c r="AT29" s="684">
        <v>7671</v>
      </c>
      <c r="AU29" s="683">
        <v>2685387</v>
      </c>
      <c r="AV29" s="686">
        <v>4019166</v>
      </c>
      <c r="AW29" s="686">
        <v>170523</v>
      </c>
      <c r="AX29" s="686">
        <v>491978</v>
      </c>
      <c r="AY29" s="686">
        <v>3347888</v>
      </c>
      <c r="AZ29" s="686">
        <v>4681667</v>
      </c>
      <c r="BA29" s="686">
        <v>-11908</v>
      </c>
      <c r="BB29" s="686">
        <v>-1665567</v>
      </c>
      <c r="BC29" s="686">
        <v>-1677475</v>
      </c>
      <c r="BD29" s="686">
        <v>1670413</v>
      </c>
      <c r="BE29" s="686">
        <v>3004192</v>
      </c>
      <c r="BF29" s="561"/>
      <c r="BG29" s="708">
        <f t="shared" si="0"/>
        <v>0.58263107321270136</v>
      </c>
      <c r="BH29" s="563"/>
      <c r="BI29" s="743">
        <f t="shared" si="2"/>
        <v>0.15953116440133749</v>
      </c>
      <c r="BJ29" s="535"/>
    </row>
    <row r="30" spans="1:62">
      <c r="A30" s="536" t="s">
        <v>112</v>
      </c>
      <c r="B30" s="537" t="s">
        <v>32</v>
      </c>
      <c r="C30" s="683">
        <v>3115</v>
      </c>
      <c r="D30" s="684">
        <v>1413</v>
      </c>
      <c r="E30" s="684">
        <v>13309</v>
      </c>
      <c r="F30" s="684">
        <v>772</v>
      </c>
      <c r="G30" s="684">
        <v>3013</v>
      </c>
      <c r="H30" s="684">
        <v>14821</v>
      </c>
      <c r="I30" s="684">
        <v>9081</v>
      </c>
      <c r="J30" s="684">
        <v>1214</v>
      </c>
      <c r="K30" s="684">
        <v>2692</v>
      </c>
      <c r="L30" s="684">
        <v>14224</v>
      </c>
      <c r="M30" s="684">
        <v>1321</v>
      </c>
      <c r="N30" s="684">
        <v>6276</v>
      </c>
      <c r="O30" s="684">
        <v>1517</v>
      </c>
      <c r="P30" s="684">
        <v>2838</v>
      </c>
      <c r="Q30" s="684">
        <v>1430</v>
      </c>
      <c r="R30" s="684">
        <v>5317</v>
      </c>
      <c r="S30" s="684">
        <v>1264</v>
      </c>
      <c r="T30" s="684">
        <v>462</v>
      </c>
      <c r="U30" s="684">
        <v>860</v>
      </c>
      <c r="V30" s="684">
        <v>5321</v>
      </c>
      <c r="W30" s="684">
        <v>32203</v>
      </c>
      <c r="X30" s="684">
        <v>43788</v>
      </c>
      <c r="Y30" s="684">
        <v>4588</v>
      </c>
      <c r="Z30" s="684">
        <v>6025</v>
      </c>
      <c r="AA30" s="684">
        <v>53969</v>
      </c>
      <c r="AB30" s="684">
        <v>48320</v>
      </c>
      <c r="AC30" s="684">
        <v>373909</v>
      </c>
      <c r="AD30" s="684">
        <v>72593</v>
      </c>
      <c r="AE30" s="684">
        <v>8271</v>
      </c>
      <c r="AF30" s="684">
        <v>33588</v>
      </c>
      <c r="AG30" s="684">
        <v>15542</v>
      </c>
      <c r="AH30" s="684">
        <v>25225</v>
      </c>
      <c r="AI30" s="684">
        <v>3386</v>
      </c>
      <c r="AJ30" s="684">
        <v>18822</v>
      </c>
      <c r="AK30" s="684">
        <v>23148</v>
      </c>
      <c r="AL30" s="684">
        <v>0</v>
      </c>
      <c r="AM30" s="685">
        <v>591</v>
      </c>
      <c r="AN30" s="686">
        <v>854228</v>
      </c>
      <c r="AO30" s="683">
        <v>10</v>
      </c>
      <c r="AP30" s="684">
        <v>834353</v>
      </c>
      <c r="AQ30" s="684">
        <v>0</v>
      </c>
      <c r="AR30" s="684">
        <v>0</v>
      </c>
      <c r="AS30" s="684">
        <v>0</v>
      </c>
      <c r="AT30" s="684">
        <v>0</v>
      </c>
      <c r="AU30" s="683">
        <v>834363</v>
      </c>
      <c r="AV30" s="686">
        <v>1688591</v>
      </c>
      <c r="AW30" s="686">
        <v>47987</v>
      </c>
      <c r="AX30" s="686">
        <v>4282</v>
      </c>
      <c r="AY30" s="686">
        <v>886632</v>
      </c>
      <c r="AZ30" s="686">
        <v>1740860</v>
      </c>
      <c r="BA30" s="686">
        <v>-87934</v>
      </c>
      <c r="BB30" s="686">
        <v>-555422</v>
      </c>
      <c r="BC30" s="686">
        <v>-643356</v>
      </c>
      <c r="BD30" s="686">
        <v>243276</v>
      </c>
      <c r="BE30" s="686">
        <v>1097504</v>
      </c>
      <c r="BF30" s="561"/>
      <c r="BG30" s="708">
        <f t="shared" si="0"/>
        <v>0.61899832463870763</v>
      </c>
      <c r="BH30" s="563"/>
      <c r="BI30" s="743">
        <f t="shared" si="2"/>
        <v>5.6097791542741207E-2</v>
      </c>
      <c r="BJ30" s="535"/>
    </row>
    <row r="31" spans="1:62">
      <c r="A31" s="536" t="s">
        <v>113</v>
      </c>
      <c r="B31" s="537" t="s">
        <v>33</v>
      </c>
      <c r="C31" s="683">
        <v>907</v>
      </c>
      <c r="D31" s="684">
        <v>332</v>
      </c>
      <c r="E31" s="684">
        <v>3571</v>
      </c>
      <c r="F31" s="684">
        <v>137</v>
      </c>
      <c r="G31" s="684">
        <v>557</v>
      </c>
      <c r="H31" s="684">
        <v>3633</v>
      </c>
      <c r="I31" s="684">
        <v>653</v>
      </c>
      <c r="J31" s="684">
        <v>814</v>
      </c>
      <c r="K31" s="684">
        <v>642</v>
      </c>
      <c r="L31" s="684">
        <v>2898</v>
      </c>
      <c r="M31" s="684">
        <v>98</v>
      </c>
      <c r="N31" s="684">
        <v>2230</v>
      </c>
      <c r="O31" s="684">
        <v>583</v>
      </c>
      <c r="P31" s="684">
        <v>761</v>
      </c>
      <c r="Q31" s="684">
        <v>180</v>
      </c>
      <c r="R31" s="684">
        <v>882</v>
      </c>
      <c r="S31" s="684">
        <v>340</v>
      </c>
      <c r="T31" s="684">
        <v>104</v>
      </c>
      <c r="U31" s="684">
        <v>85</v>
      </c>
      <c r="V31" s="684">
        <v>722</v>
      </c>
      <c r="W31" s="684">
        <v>8892</v>
      </c>
      <c r="X31" s="684">
        <v>10137</v>
      </c>
      <c r="Y31" s="684">
        <v>248</v>
      </c>
      <c r="Z31" s="684">
        <v>400</v>
      </c>
      <c r="AA31" s="684">
        <v>65655</v>
      </c>
      <c r="AB31" s="684">
        <v>15130</v>
      </c>
      <c r="AC31" s="684">
        <v>107715</v>
      </c>
      <c r="AD31" s="684">
        <v>53671</v>
      </c>
      <c r="AE31" s="684">
        <v>16079</v>
      </c>
      <c r="AF31" s="684">
        <v>2605</v>
      </c>
      <c r="AG31" s="684">
        <v>7135</v>
      </c>
      <c r="AH31" s="684">
        <v>37796</v>
      </c>
      <c r="AI31" s="684">
        <v>2147</v>
      </c>
      <c r="AJ31" s="684">
        <v>12166</v>
      </c>
      <c r="AK31" s="684">
        <v>26524</v>
      </c>
      <c r="AL31" s="684">
        <v>0</v>
      </c>
      <c r="AM31" s="685">
        <v>4884</v>
      </c>
      <c r="AN31" s="686">
        <v>391313</v>
      </c>
      <c r="AO31" s="683">
        <v>0</v>
      </c>
      <c r="AP31" s="684">
        <v>3061548</v>
      </c>
      <c r="AQ31" s="684">
        <v>647</v>
      </c>
      <c r="AR31" s="684">
        <v>0</v>
      </c>
      <c r="AS31" s="684">
        <v>149487</v>
      </c>
      <c r="AT31" s="684">
        <v>0</v>
      </c>
      <c r="AU31" s="683">
        <v>3211682</v>
      </c>
      <c r="AV31" s="686">
        <v>3602995</v>
      </c>
      <c r="AW31" s="686">
        <v>2087</v>
      </c>
      <c r="AX31" s="686">
        <v>0</v>
      </c>
      <c r="AY31" s="686">
        <v>3213769</v>
      </c>
      <c r="AZ31" s="686">
        <v>3605082</v>
      </c>
      <c r="BA31" s="686">
        <v>-113</v>
      </c>
      <c r="BB31" s="686">
        <v>-48342</v>
      </c>
      <c r="BC31" s="686">
        <v>-48455</v>
      </c>
      <c r="BD31" s="686">
        <v>3165314</v>
      </c>
      <c r="BE31" s="686">
        <v>3556627</v>
      </c>
      <c r="BF31" s="561"/>
      <c r="BG31" s="708">
        <f t="shared" si="0"/>
        <v>0.98655146621074963</v>
      </c>
      <c r="BH31" s="563"/>
      <c r="BI31" s="743">
        <f t="shared" si="2"/>
        <v>0.20584342778427867</v>
      </c>
      <c r="BJ31" s="535"/>
    </row>
    <row r="32" spans="1:62">
      <c r="A32" s="536" t="s">
        <v>114</v>
      </c>
      <c r="B32" s="537" t="s">
        <v>143</v>
      </c>
      <c r="C32" s="683">
        <v>32672</v>
      </c>
      <c r="D32" s="684">
        <v>6250</v>
      </c>
      <c r="E32" s="684">
        <v>70368</v>
      </c>
      <c r="F32" s="684">
        <v>1180</v>
      </c>
      <c r="G32" s="684">
        <v>12245</v>
      </c>
      <c r="H32" s="684">
        <v>56203</v>
      </c>
      <c r="I32" s="684">
        <v>49995</v>
      </c>
      <c r="J32" s="684">
        <v>6235</v>
      </c>
      <c r="K32" s="684">
        <v>16603</v>
      </c>
      <c r="L32" s="684">
        <v>70999</v>
      </c>
      <c r="M32" s="684">
        <v>4903</v>
      </c>
      <c r="N32" s="684">
        <v>16974</v>
      </c>
      <c r="O32" s="684">
        <v>5082</v>
      </c>
      <c r="P32" s="684">
        <v>8020</v>
      </c>
      <c r="Q32" s="684">
        <v>3656</v>
      </c>
      <c r="R32" s="684">
        <v>16249</v>
      </c>
      <c r="S32" s="684">
        <v>3914</v>
      </c>
      <c r="T32" s="684">
        <v>1264</v>
      </c>
      <c r="U32" s="684">
        <v>1791</v>
      </c>
      <c r="V32" s="684">
        <v>41326</v>
      </c>
      <c r="W32" s="684">
        <v>109367</v>
      </c>
      <c r="X32" s="684">
        <v>107642</v>
      </c>
      <c r="Y32" s="684">
        <v>3864</v>
      </c>
      <c r="Z32" s="684">
        <v>17016</v>
      </c>
      <c r="AA32" s="684">
        <v>164312</v>
      </c>
      <c r="AB32" s="684">
        <v>44764</v>
      </c>
      <c r="AC32" s="684">
        <v>10321</v>
      </c>
      <c r="AD32" s="684">
        <v>384948</v>
      </c>
      <c r="AE32" s="684">
        <v>31336</v>
      </c>
      <c r="AF32" s="684">
        <v>55183</v>
      </c>
      <c r="AG32" s="684">
        <v>45307</v>
      </c>
      <c r="AH32" s="684">
        <v>45502</v>
      </c>
      <c r="AI32" s="684">
        <v>4882</v>
      </c>
      <c r="AJ32" s="684">
        <v>35985</v>
      </c>
      <c r="AK32" s="684">
        <v>109025</v>
      </c>
      <c r="AL32" s="684">
        <v>3052</v>
      </c>
      <c r="AM32" s="685">
        <v>19598</v>
      </c>
      <c r="AN32" s="686">
        <v>1618033</v>
      </c>
      <c r="AO32" s="683">
        <v>15213</v>
      </c>
      <c r="AP32" s="684">
        <v>803209</v>
      </c>
      <c r="AQ32" s="684">
        <v>1025</v>
      </c>
      <c r="AR32" s="684">
        <v>935</v>
      </c>
      <c r="AS32" s="684">
        <v>29643</v>
      </c>
      <c r="AT32" s="684">
        <v>2495</v>
      </c>
      <c r="AU32" s="683">
        <v>852520</v>
      </c>
      <c r="AV32" s="686">
        <v>2470553</v>
      </c>
      <c r="AW32" s="686">
        <v>526650</v>
      </c>
      <c r="AX32" s="686">
        <v>797062</v>
      </c>
      <c r="AY32" s="686">
        <v>2176232</v>
      </c>
      <c r="AZ32" s="686">
        <v>3794265</v>
      </c>
      <c r="BA32" s="686">
        <v>-161259</v>
      </c>
      <c r="BB32" s="686">
        <v>-680988</v>
      </c>
      <c r="BC32" s="686">
        <v>-842247</v>
      </c>
      <c r="BD32" s="686">
        <v>1333985</v>
      </c>
      <c r="BE32" s="686">
        <v>2952018</v>
      </c>
      <c r="BF32" s="561"/>
      <c r="BG32" s="708">
        <f t="shared" si="0"/>
        <v>0.65908563791183594</v>
      </c>
      <c r="BH32" s="563"/>
      <c r="BI32" s="743">
        <f t="shared" si="2"/>
        <v>5.4003822179885037E-2</v>
      </c>
      <c r="BJ32" s="535"/>
    </row>
    <row r="33" spans="1:62">
      <c r="A33" s="536" t="s">
        <v>115</v>
      </c>
      <c r="B33" s="537" t="s">
        <v>144</v>
      </c>
      <c r="C33" s="683">
        <v>2140</v>
      </c>
      <c r="D33" s="684">
        <v>375</v>
      </c>
      <c r="E33" s="684">
        <v>9377</v>
      </c>
      <c r="F33" s="684">
        <v>246</v>
      </c>
      <c r="G33" s="684">
        <v>2002</v>
      </c>
      <c r="H33" s="684">
        <v>15617</v>
      </c>
      <c r="I33" s="684">
        <v>1812</v>
      </c>
      <c r="J33" s="684">
        <v>1995</v>
      </c>
      <c r="K33" s="684">
        <v>1627</v>
      </c>
      <c r="L33" s="684">
        <v>8274</v>
      </c>
      <c r="M33" s="684">
        <v>628</v>
      </c>
      <c r="N33" s="684">
        <v>3516</v>
      </c>
      <c r="O33" s="684">
        <v>1810</v>
      </c>
      <c r="P33" s="684">
        <v>4742</v>
      </c>
      <c r="Q33" s="684">
        <v>1433</v>
      </c>
      <c r="R33" s="684">
        <v>4910</v>
      </c>
      <c r="S33" s="684">
        <v>2898</v>
      </c>
      <c r="T33" s="684">
        <v>1117</v>
      </c>
      <c r="U33" s="684">
        <v>392</v>
      </c>
      <c r="V33" s="684">
        <v>2472</v>
      </c>
      <c r="W33" s="684">
        <v>19073</v>
      </c>
      <c r="X33" s="684">
        <v>26769</v>
      </c>
      <c r="Y33" s="684">
        <v>7595</v>
      </c>
      <c r="Z33" s="684">
        <v>2655</v>
      </c>
      <c r="AA33" s="684">
        <v>130186</v>
      </c>
      <c r="AB33" s="684">
        <v>72228</v>
      </c>
      <c r="AC33" s="684">
        <v>12363</v>
      </c>
      <c r="AD33" s="684">
        <v>34027</v>
      </c>
      <c r="AE33" s="684">
        <v>232899</v>
      </c>
      <c r="AF33" s="684">
        <v>48285</v>
      </c>
      <c r="AG33" s="684">
        <v>36067</v>
      </c>
      <c r="AH33" s="684">
        <v>35107</v>
      </c>
      <c r="AI33" s="684">
        <v>8797</v>
      </c>
      <c r="AJ33" s="684">
        <v>71784</v>
      </c>
      <c r="AK33" s="684">
        <v>59158</v>
      </c>
      <c r="AL33" s="684">
        <v>0</v>
      </c>
      <c r="AM33" s="685">
        <v>15648</v>
      </c>
      <c r="AN33" s="686">
        <v>880024</v>
      </c>
      <c r="AO33" s="683">
        <v>6602</v>
      </c>
      <c r="AP33" s="684">
        <v>666596</v>
      </c>
      <c r="AQ33" s="684">
        <v>227</v>
      </c>
      <c r="AR33" s="684">
        <v>60706</v>
      </c>
      <c r="AS33" s="684">
        <v>243306</v>
      </c>
      <c r="AT33" s="684">
        <v>-1058</v>
      </c>
      <c r="AU33" s="683">
        <v>976379</v>
      </c>
      <c r="AV33" s="686">
        <v>1856403</v>
      </c>
      <c r="AW33" s="686">
        <v>13932</v>
      </c>
      <c r="AX33" s="686">
        <v>69243</v>
      </c>
      <c r="AY33" s="686">
        <v>1059554</v>
      </c>
      <c r="AZ33" s="686">
        <v>1939578</v>
      </c>
      <c r="BA33" s="686">
        <v>-142428</v>
      </c>
      <c r="BB33" s="686">
        <v>-622225</v>
      </c>
      <c r="BC33" s="686">
        <v>-764653</v>
      </c>
      <c r="BD33" s="686">
        <v>294901</v>
      </c>
      <c r="BE33" s="686">
        <v>1174925</v>
      </c>
      <c r="BF33" s="561"/>
      <c r="BG33" s="708">
        <f t="shared" si="0"/>
        <v>0.58809967447800937</v>
      </c>
      <c r="BH33" s="563"/>
      <c r="BI33" s="743">
        <f t="shared" si="2"/>
        <v>4.4818636058389094E-2</v>
      </c>
      <c r="BJ33" s="535"/>
    </row>
    <row r="34" spans="1:62">
      <c r="A34" s="536" t="s">
        <v>116</v>
      </c>
      <c r="B34" s="537" t="s">
        <v>34</v>
      </c>
      <c r="C34" s="683">
        <v>0</v>
      </c>
      <c r="D34" s="684">
        <v>0</v>
      </c>
      <c r="E34" s="684">
        <v>0</v>
      </c>
      <c r="F34" s="684">
        <v>0</v>
      </c>
      <c r="G34" s="684">
        <v>0</v>
      </c>
      <c r="H34" s="684">
        <v>0</v>
      </c>
      <c r="I34" s="684">
        <v>0</v>
      </c>
      <c r="J34" s="684">
        <v>0</v>
      </c>
      <c r="K34" s="684">
        <v>0</v>
      </c>
      <c r="L34" s="684">
        <v>0</v>
      </c>
      <c r="M34" s="684">
        <v>0</v>
      </c>
      <c r="N34" s="684">
        <v>0</v>
      </c>
      <c r="O34" s="684">
        <v>0</v>
      </c>
      <c r="P34" s="684">
        <v>0</v>
      </c>
      <c r="Q34" s="684">
        <v>0</v>
      </c>
      <c r="R34" s="684">
        <v>0</v>
      </c>
      <c r="S34" s="684">
        <v>0</v>
      </c>
      <c r="T34" s="684">
        <v>0</v>
      </c>
      <c r="U34" s="684">
        <v>0</v>
      </c>
      <c r="V34" s="684">
        <v>0</v>
      </c>
      <c r="W34" s="684">
        <v>0</v>
      </c>
      <c r="X34" s="684">
        <v>0</v>
      </c>
      <c r="Y34" s="684">
        <v>0</v>
      </c>
      <c r="Z34" s="684">
        <v>0</v>
      </c>
      <c r="AA34" s="684">
        <v>0</v>
      </c>
      <c r="AB34" s="684">
        <v>0</v>
      </c>
      <c r="AC34" s="684">
        <v>0</v>
      </c>
      <c r="AD34" s="684">
        <v>0</v>
      </c>
      <c r="AE34" s="684">
        <v>0</v>
      </c>
      <c r="AF34" s="684">
        <v>0</v>
      </c>
      <c r="AG34" s="684">
        <v>0</v>
      </c>
      <c r="AH34" s="684">
        <v>0</v>
      </c>
      <c r="AI34" s="684">
        <v>0</v>
      </c>
      <c r="AJ34" s="684">
        <v>0</v>
      </c>
      <c r="AK34" s="684">
        <v>0</v>
      </c>
      <c r="AL34" s="684">
        <v>0</v>
      </c>
      <c r="AM34" s="685">
        <v>51088</v>
      </c>
      <c r="AN34" s="686">
        <v>51088</v>
      </c>
      <c r="AO34" s="683">
        <v>0</v>
      </c>
      <c r="AP34" s="684">
        <v>53701</v>
      </c>
      <c r="AQ34" s="684">
        <v>1304475</v>
      </c>
      <c r="AR34" s="684">
        <v>0</v>
      </c>
      <c r="AS34" s="684">
        <v>0</v>
      </c>
      <c r="AT34" s="684">
        <v>0</v>
      </c>
      <c r="AU34" s="683">
        <v>1358176</v>
      </c>
      <c r="AV34" s="686">
        <v>1409264</v>
      </c>
      <c r="AW34" s="686">
        <v>0</v>
      </c>
      <c r="AX34" s="686">
        <v>0</v>
      </c>
      <c r="AY34" s="686">
        <v>1358176</v>
      </c>
      <c r="AZ34" s="686">
        <v>1409264</v>
      </c>
      <c r="BA34" s="686">
        <v>0</v>
      </c>
      <c r="BB34" s="686">
        <v>0</v>
      </c>
      <c r="BC34" s="686">
        <v>0</v>
      </c>
      <c r="BD34" s="686">
        <v>1358176</v>
      </c>
      <c r="BE34" s="686">
        <v>1409264</v>
      </c>
      <c r="BF34" s="561"/>
      <c r="BG34" s="708">
        <f t="shared" si="0"/>
        <v>1</v>
      </c>
      <c r="BH34" s="563"/>
      <c r="BI34" s="743">
        <f t="shared" si="2"/>
        <v>3.610591085112351E-3</v>
      </c>
      <c r="BJ34" s="535"/>
    </row>
    <row r="35" spans="1:62">
      <c r="A35" s="536" t="s">
        <v>117</v>
      </c>
      <c r="B35" s="537" t="s">
        <v>35</v>
      </c>
      <c r="C35" s="683">
        <v>24</v>
      </c>
      <c r="D35" s="684">
        <v>0</v>
      </c>
      <c r="E35" s="684">
        <v>657</v>
      </c>
      <c r="F35" s="684">
        <v>1</v>
      </c>
      <c r="G35" s="684">
        <v>33</v>
      </c>
      <c r="H35" s="684">
        <v>745</v>
      </c>
      <c r="I35" s="684">
        <v>19</v>
      </c>
      <c r="J35" s="684">
        <v>42</v>
      </c>
      <c r="K35" s="684">
        <v>69</v>
      </c>
      <c r="L35" s="684">
        <v>141</v>
      </c>
      <c r="M35" s="684">
        <v>1</v>
      </c>
      <c r="N35" s="684">
        <v>324</v>
      </c>
      <c r="O35" s="684">
        <v>152</v>
      </c>
      <c r="P35" s="684">
        <v>198</v>
      </c>
      <c r="Q35" s="684">
        <v>54</v>
      </c>
      <c r="R35" s="684">
        <v>365</v>
      </c>
      <c r="S35" s="684">
        <v>196</v>
      </c>
      <c r="T35" s="684">
        <v>112</v>
      </c>
      <c r="U35" s="684">
        <v>29</v>
      </c>
      <c r="V35" s="684">
        <v>14</v>
      </c>
      <c r="W35" s="684">
        <v>448</v>
      </c>
      <c r="X35" s="684">
        <v>1147</v>
      </c>
      <c r="Y35" s="684">
        <v>22</v>
      </c>
      <c r="Z35" s="684">
        <v>40</v>
      </c>
      <c r="AA35" s="684">
        <v>744</v>
      </c>
      <c r="AB35" s="684">
        <v>283</v>
      </c>
      <c r="AC35" s="684">
        <v>4</v>
      </c>
      <c r="AD35" s="684">
        <v>3993</v>
      </c>
      <c r="AE35" s="684">
        <v>6070</v>
      </c>
      <c r="AF35" s="684">
        <v>213</v>
      </c>
      <c r="AG35" s="684">
        <v>2</v>
      </c>
      <c r="AH35" s="684">
        <v>269</v>
      </c>
      <c r="AI35" s="684">
        <v>0</v>
      </c>
      <c r="AJ35" s="684">
        <v>1069</v>
      </c>
      <c r="AK35" s="684">
        <v>1360</v>
      </c>
      <c r="AL35" s="684">
        <v>0</v>
      </c>
      <c r="AM35" s="685">
        <v>33</v>
      </c>
      <c r="AN35" s="686">
        <v>18873</v>
      </c>
      <c r="AO35" s="683">
        <v>0</v>
      </c>
      <c r="AP35" s="684">
        <v>505861</v>
      </c>
      <c r="AQ35" s="684">
        <v>668264</v>
      </c>
      <c r="AR35" s="684">
        <v>103419</v>
      </c>
      <c r="AS35" s="684">
        <v>416178</v>
      </c>
      <c r="AT35" s="684">
        <v>0</v>
      </c>
      <c r="AU35" s="683">
        <v>1693722</v>
      </c>
      <c r="AV35" s="686">
        <v>1712595</v>
      </c>
      <c r="AW35" s="686">
        <v>17864</v>
      </c>
      <c r="AX35" s="686">
        <v>57205</v>
      </c>
      <c r="AY35" s="686">
        <v>1768791</v>
      </c>
      <c r="AZ35" s="686">
        <v>1787664</v>
      </c>
      <c r="BA35" s="686">
        <v>-128674</v>
      </c>
      <c r="BB35" s="686">
        <v>-167577</v>
      </c>
      <c r="BC35" s="686">
        <v>-296251</v>
      </c>
      <c r="BD35" s="686">
        <v>1472540</v>
      </c>
      <c r="BE35" s="686">
        <v>1491413</v>
      </c>
      <c r="BF35" s="561"/>
      <c r="BG35" s="708">
        <f t="shared" si="0"/>
        <v>0.82701631150388732</v>
      </c>
      <c r="BH35" s="563"/>
      <c r="BI35" s="743">
        <f t="shared" si="2"/>
        <v>3.4011605312862313E-2</v>
      </c>
      <c r="BJ35" s="535"/>
    </row>
    <row r="36" spans="1:62">
      <c r="A36" s="536" t="s">
        <v>118</v>
      </c>
      <c r="B36" s="537" t="s">
        <v>145</v>
      </c>
      <c r="C36" s="683">
        <v>296</v>
      </c>
      <c r="D36" s="684">
        <v>0</v>
      </c>
      <c r="E36" s="684">
        <v>0</v>
      </c>
      <c r="F36" s="684">
        <v>0</v>
      </c>
      <c r="G36" s="684">
        <v>0</v>
      </c>
      <c r="H36" s="684">
        <v>14</v>
      </c>
      <c r="I36" s="684">
        <v>0</v>
      </c>
      <c r="J36" s="684">
        <v>0</v>
      </c>
      <c r="K36" s="684">
        <v>0</v>
      </c>
      <c r="L36" s="684">
        <v>7</v>
      </c>
      <c r="M36" s="684">
        <v>0</v>
      </c>
      <c r="N36" s="684">
        <v>0</v>
      </c>
      <c r="O36" s="684">
        <v>0</v>
      </c>
      <c r="P36" s="684">
        <v>0</v>
      </c>
      <c r="Q36" s="684">
        <v>0</v>
      </c>
      <c r="R36" s="684">
        <v>0</v>
      </c>
      <c r="S36" s="684">
        <v>0</v>
      </c>
      <c r="T36" s="684">
        <v>0</v>
      </c>
      <c r="U36" s="684">
        <v>0</v>
      </c>
      <c r="V36" s="684">
        <v>4</v>
      </c>
      <c r="W36" s="684">
        <v>0</v>
      </c>
      <c r="X36" s="684">
        <v>5</v>
      </c>
      <c r="Y36" s="684">
        <v>61</v>
      </c>
      <c r="Z36" s="684">
        <v>0</v>
      </c>
      <c r="AA36" s="684">
        <v>92</v>
      </c>
      <c r="AB36" s="684">
        <v>206</v>
      </c>
      <c r="AC36" s="684">
        <v>23</v>
      </c>
      <c r="AD36" s="684">
        <v>3828</v>
      </c>
      <c r="AE36" s="684">
        <v>1114</v>
      </c>
      <c r="AF36" s="684">
        <v>45</v>
      </c>
      <c r="AG36" s="684">
        <v>25</v>
      </c>
      <c r="AH36" s="684">
        <v>48326</v>
      </c>
      <c r="AI36" s="684">
        <v>1</v>
      </c>
      <c r="AJ36" s="684">
        <v>80</v>
      </c>
      <c r="AK36" s="684">
        <v>221</v>
      </c>
      <c r="AL36" s="684">
        <v>0</v>
      </c>
      <c r="AM36" s="685">
        <v>505</v>
      </c>
      <c r="AN36" s="686">
        <v>54853</v>
      </c>
      <c r="AO36" s="683">
        <v>29281</v>
      </c>
      <c r="AP36" s="684">
        <v>699756</v>
      </c>
      <c r="AQ36" s="684">
        <v>2013564</v>
      </c>
      <c r="AR36" s="684">
        <v>0</v>
      </c>
      <c r="AS36" s="684">
        <v>0</v>
      </c>
      <c r="AT36" s="684">
        <v>0</v>
      </c>
      <c r="AU36" s="683">
        <v>2742601</v>
      </c>
      <c r="AV36" s="686">
        <v>2797454</v>
      </c>
      <c r="AW36" s="686">
        <v>11</v>
      </c>
      <c r="AX36" s="686">
        <v>15442</v>
      </c>
      <c r="AY36" s="686">
        <v>2758054</v>
      </c>
      <c r="AZ36" s="686">
        <v>2812907</v>
      </c>
      <c r="BA36" s="686">
        <v>-224</v>
      </c>
      <c r="BB36" s="686">
        <v>-66771</v>
      </c>
      <c r="BC36" s="686">
        <v>-66995</v>
      </c>
      <c r="BD36" s="686">
        <v>2691059</v>
      </c>
      <c r="BE36" s="686">
        <v>2745912</v>
      </c>
      <c r="BF36" s="561"/>
      <c r="BG36" s="708">
        <f t="shared" si="0"/>
        <v>0.97605143820059237</v>
      </c>
      <c r="BH36" s="563"/>
      <c r="BI36" s="743">
        <f t="shared" si="2"/>
        <v>4.7048151344553701E-2</v>
      </c>
      <c r="BJ36" s="535"/>
    </row>
    <row r="37" spans="1:62">
      <c r="A37" s="536" t="s">
        <v>119</v>
      </c>
      <c r="B37" s="537" t="s">
        <v>596</v>
      </c>
      <c r="C37" s="683">
        <v>260</v>
      </c>
      <c r="D37" s="684">
        <v>122</v>
      </c>
      <c r="E37" s="684">
        <v>1488</v>
      </c>
      <c r="F37" s="684">
        <v>39</v>
      </c>
      <c r="G37" s="684">
        <v>312</v>
      </c>
      <c r="H37" s="684">
        <v>2959</v>
      </c>
      <c r="I37" s="684">
        <v>369</v>
      </c>
      <c r="J37" s="684">
        <v>136</v>
      </c>
      <c r="K37" s="684">
        <v>247</v>
      </c>
      <c r="L37" s="684">
        <v>2430</v>
      </c>
      <c r="M37" s="684">
        <v>80</v>
      </c>
      <c r="N37" s="684">
        <v>524</v>
      </c>
      <c r="O37" s="684">
        <v>484</v>
      </c>
      <c r="P37" s="684">
        <v>690</v>
      </c>
      <c r="Q37" s="684">
        <v>390</v>
      </c>
      <c r="R37" s="684">
        <v>447</v>
      </c>
      <c r="S37" s="684">
        <v>140</v>
      </c>
      <c r="T37" s="684">
        <v>32</v>
      </c>
      <c r="U37" s="684">
        <v>39</v>
      </c>
      <c r="V37" s="684">
        <v>308</v>
      </c>
      <c r="W37" s="684">
        <v>2432</v>
      </c>
      <c r="X37" s="684">
        <v>3619</v>
      </c>
      <c r="Y37" s="684">
        <v>1894</v>
      </c>
      <c r="Z37" s="684">
        <v>523</v>
      </c>
      <c r="AA37" s="684">
        <v>2151</v>
      </c>
      <c r="AB37" s="684">
        <v>4025</v>
      </c>
      <c r="AC37" s="684">
        <v>1181</v>
      </c>
      <c r="AD37" s="684">
        <v>3529</v>
      </c>
      <c r="AE37" s="684">
        <v>1480</v>
      </c>
      <c r="AF37" s="684">
        <v>5</v>
      </c>
      <c r="AG37" s="684">
        <v>2405</v>
      </c>
      <c r="AH37" s="684">
        <v>3007</v>
      </c>
      <c r="AI37" s="684">
        <v>0</v>
      </c>
      <c r="AJ37" s="684">
        <v>3982</v>
      </c>
      <c r="AK37" s="684">
        <v>8044</v>
      </c>
      <c r="AL37" s="684">
        <v>0</v>
      </c>
      <c r="AM37" s="685">
        <v>998</v>
      </c>
      <c r="AN37" s="686">
        <v>50771</v>
      </c>
      <c r="AO37" s="683">
        <v>0</v>
      </c>
      <c r="AP37" s="684">
        <v>120648</v>
      </c>
      <c r="AQ37" s="684">
        <v>0</v>
      </c>
      <c r="AR37" s="684">
        <v>0</v>
      </c>
      <c r="AS37" s="684">
        <v>0</v>
      </c>
      <c r="AT37" s="684">
        <v>0</v>
      </c>
      <c r="AU37" s="683">
        <v>120648</v>
      </c>
      <c r="AV37" s="686">
        <v>171419</v>
      </c>
      <c r="AW37" s="686">
        <v>888</v>
      </c>
      <c r="AX37" s="686">
        <v>626</v>
      </c>
      <c r="AY37" s="686">
        <v>122162</v>
      </c>
      <c r="AZ37" s="686">
        <v>172933</v>
      </c>
      <c r="BA37" s="686">
        <v>-8065</v>
      </c>
      <c r="BB37" s="686">
        <v>-43730</v>
      </c>
      <c r="BC37" s="686">
        <v>-51795</v>
      </c>
      <c r="BD37" s="686">
        <v>70367</v>
      </c>
      <c r="BE37" s="686">
        <v>121138</v>
      </c>
      <c r="BF37" s="561"/>
      <c r="BG37" s="708">
        <f t="shared" si="0"/>
        <v>0.69784562971432573</v>
      </c>
      <c r="BH37" s="563"/>
      <c r="BI37" s="743">
        <f t="shared" si="2"/>
        <v>8.1117780532324341E-3</v>
      </c>
      <c r="BJ37" s="535"/>
    </row>
    <row r="38" spans="1:62">
      <c r="A38" s="536" t="s">
        <v>120</v>
      </c>
      <c r="B38" s="537" t="s">
        <v>36</v>
      </c>
      <c r="C38" s="683">
        <v>10075</v>
      </c>
      <c r="D38" s="684">
        <v>2333</v>
      </c>
      <c r="E38" s="684">
        <v>70226</v>
      </c>
      <c r="F38" s="684">
        <v>1814</v>
      </c>
      <c r="G38" s="684">
        <v>7892</v>
      </c>
      <c r="H38" s="684">
        <v>74435</v>
      </c>
      <c r="I38" s="684">
        <v>11182</v>
      </c>
      <c r="J38" s="684">
        <v>12162</v>
      </c>
      <c r="K38" s="684">
        <v>15674</v>
      </c>
      <c r="L38" s="684">
        <v>30346</v>
      </c>
      <c r="M38" s="684">
        <v>2606</v>
      </c>
      <c r="N38" s="684">
        <v>15780</v>
      </c>
      <c r="O38" s="684">
        <v>10876</v>
      </c>
      <c r="P38" s="684">
        <v>13568</v>
      </c>
      <c r="Q38" s="684">
        <v>5517</v>
      </c>
      <c r="R38" s="684">
        <v>31800</v>
      </c>
      <c r="S38" s="684">
        <v>7465</v>
      </c>
      <c r="T38" s="684">
        <v>1924</v>
      </c>
      <c r="U38" s="684">
        <v>2927</v>
      </c>
      <c r="V38" s="684">
        <v>14559</v>
      </c>
      <c r="W38" s="684">
        <v>235724</v>
      </c>
      <c r="X38" s="684">
        <v>134632</v>
      </c>
      <c r="Y38" s="684">
        <v>26063</v>
      </c>
      <c r="Z38" s="684">
        <v>17223</v>
      </c>
      <c r="AA38" s="684">
        <v>303820</v>
      </c>
      <c r="AB38" s="684">
        <v>143055</v>
      </c>
      <c r="AC38" s="684">
        <v>96108</v>
      </c>
      <c r="AD38" s="684">
        <v>346661</v>
      </c>
      <c r="AE38" s="684">
        <v>188249</v>
      </c>
      <c r="AF38" s="684">
        <v>145088</v>
      </c>
      <c r="AG38" s="684">
        <v>106859</v>
      </c>
      <c r="AH38" s="684">
        <v>135343</v>
      </c>
      <c r="AI38" s="684">
        <v>9739</v>
      </c>
      <c r="AJ38" s="684">
        <v>326071</v>
      </c>
      <c r="AK38" s="684">
        <v>113587</v>
      </c>
      <c r="AL38" s="684">
        <v>0</v>
      </c>
      <c r="AM38" s="685">
        <v>8270</v>
      </c>
      <c r="AN38" s="686">
        <v>2679653</v>
      </c>
      <c r="AO38" s="683">
        <v>2944</v>
      </c>
      <c r="AP38" s="684">
        <v>205604</v>
      </c>
      <c r="AQ38" s="684">
        <v>0</v>
      </c>
      <c r="AR38" s="684">
        <v>6538</v>
      </c>
      <c r="AS38" s="684">
        <v>90608</v>
      </c>
      <c r="AT38" s="684">
        <v>0</v>
      </c>
      <c r="AU38" s="683">
        <v>305694</v>
      </c>
      <c r="AV38" s="686">
        <v>2985347</v>
      </c>
      <c r="AW38" s="686">
        <v>70458</v>
      </c>
      <c r="AX38" s="686">
        <v>537232</v>
      </c>
      <c r="AY38" s="686">
        <v>913384</v>
      </c>
      <c r="AZ38" s="686">
        <v>3593037</v>
      </c>
      <c r="BA38" s="686">
        <v>-237729</v>
      </c>
      <c r="BB38" s="686">
        <v>-1288811</v>
      </c>
      <c r="BC38" s="686">
        <v>-1526540</v>
      </c>
      <c r="BD38" s="686">
        <v>-613156</v>
      </c>
      <c r="BE38" s="686">
        <v>2066497</v>
      </c>
      <c r="BF38" s="561"/>
      <c r="BG38" s="708">
        <f t="shared" si="0"/>
        <v>0.48865575760539726</v>
      </c>
      <c r="BH38" s="563"/>
      <c r="BI38" s="743">
        <f t="shared" si="2"/>
        <v>1.3823801595192638E-2</v>
      </c>
      <c r="BJ38" s="535"/>
    </row>
    <row r="39" spans="1:62">
      <c r="A39" s="536" t="s">
        <v>121</v>
      </c>
      <c r="B39" s="537" t="s">
        <v>37</v>
      </c>
      <c r="C39" s="683">
        <v>89</v>
      </c>
      <c r="D39" s="684">
        <v>7</v>
      </c>
      <c r="E39" s="684">
        <v>315</v>
      </c>
      <c r="F39" s="684">
        <v>6</v>
      </c>
      <c r="G39" s="684">
        <v>29</v>
      </c>
      <c r="H39" s="684">
        <v>166</v>
      </c>
      <c r="I39" s="684">
        <v>41</v>
      </c>
      <c r="J39" s="684">
        <v>28</v>
      </c>
      <c r="K39" s="684">
        <v>19</v>
      </c>
      <c r="L39" s="684">
        <v>223</v>
      </c>
      <c r="M39" s="684">
        <v>15</v>
      </c>
      <c r="N39" s="684">
        <v>56</v>
      </c>
      <c r="O39" s="684">
        <v>28</v>
      </c>
      <c r="P39" s="684">
        <v>74</v>
      </c>
      <c r="Q39" s="684">
        <v>16</v>
      </c>
      <c r="R39" s="684">
        <v>71</v>
      </c>
      <c r="S39" s="684">
        <v>22</v>
      </c>
      <c r="T39" s="684">
        <v>3</v>
      </c>
      <c r="U39" s="684">
        <v>13</v>
      </c>
      <c r="V39" s="684">
        <v>39</v>
      </c>
      <c r="W39" s="684">
        <v>674</v>
      </c>
      <c r="X39" s="684">
        <v>173</v>
      </c>
      <c r="Y39" s="684">
        <v>56</v>
      </c>
      <c r="Z39" s="684">
        <v>13</v>
      </c>
      <c r="AA39" s="684">
        <v>2630</v>
      </c>
      <c r="AB39" s="684">
        <v>253</v>
      </c>
      <c r="AC39" s="684">
        <v>2216</v>
      </c>
      <c r="AD39" s="684">
        <v>2308</v>
      </c>
      <c r="AE39" s="684">
        <v>6396</v>
      </c>
      <c r="AF39" s="684">
        <v>781</v>
      </c>
      <c r="AG39" s="684">
        <v>5615</v>
      </c>
      <c r="AH39" s="684">
        <v>35943</v>
      </c>
      <c r="AI39" s="684">
        <v>333</v>
      </c>
      <c r="AJ39" s="684">
        <v>2270</v>
      </c>
      <c r="AK39" s="684">
        <v>39484</v>
      </c>
      <c r="AL39" s="684">
        <v>0</v>
      </c>
      <c r="AM39" s="685">
        <v>347</v>
      </c>
      <c r="AN39" s="686">
        <v>100752</v>
      </c>
      <c r="AO39" s="683">
        <v>372979</v>
      </c>
      <c r="AP39" s="684">
        <v>2115935</v>
      </c>
      <c r="AQ39" s="684">
        <v>0</v>
      </c>
      <c r="AR39" s="684">
        <v>0</v>
      </c>
      <c r="AS39" s="684">
        <v>0</v>
      </c>
      <c r="AT39" s="684">
        <v>0</v>
      </c>
      <c r="AU39" s="683">
        <v>2488914</v>
      </c>
      <c r="AV39" s="686">
        <v>2589666</v>
      </c>
      <c r="AW39" s="686">
        <v>64622</v>
      </c>
      <c r="AX39" s="686">
        <v>779925</v>
      </c>
      <c r="AY39" s="686">
        <v>3333461</v>
      </c>
      <c r="AZ39" s="686">
        <v>3434213</v>
      </c>
      <c r="BA39" s="686">
        <v>-79934</v>
      </c>
      <c r="BB39" s="686">
        <v>-615182</v>
      </c>
      <c r="BC39" s="686">
        <v>-695116</v>
      </c>
      <c r="BD39" s="686">
        <v>2638345</v>
      </c>
      <c r="BE39" s="686">
        <v>2739097</v>
      </c>
      <c r="BF39" s="561"/>
      <c r="BG39" s="708">
        <f t="shared" si="0"/>
        <v>0.73158082934247126</v>
      </c>
      <c r="BH39" s="563"/>
      <c r="BI39" s="743">
        <f t="shared" si="2"/>
        <v>0.14226506112879095</v>
      </c>
      <c r="BJ39" s="535"/>
    </row>
    <row r="40" spans="1:62">
      <c r="A40" s="536" t="s">
        <v>122</v>
      </c>
      <c r="B40" s="537" t="s">
        <v>38</v>
      </c>
      <c r="C40" s="683">
        <v>385</v>
      </c>
      <c r="D40" s="684">
        <v>23</v>
      </c>
      <c r="E40" s="684">
        <v>1519</v>
      </c>
      <c r="F40" s="684">
        <v>55</v>
      </c>
      <c r="G40" s="684">
        <v>282</v>
      </c>
      <c r="H40" s="684">
        <v>912</v>
      </c>
      <c r="I40" s="684">
        <v>48</v>
      </c>
      <c r="J40" s="684">
        <v>53</v>
      </c>
      <c r="K40" s="684">
        <v>354</v>
      </c>
      <c r="L40" s="684">
        <v>489</v>
      </c>
      <c r="M40" s="684">
        <v>61</v>
      </c>
      <c r="N40" s="684">
        <v>214</v>
      </c>
      <c r="O40" s="684">
        <v>214</v>
      </c>
      <c r="P40" s="684">
        <v>394</v>
      </c>
      <c r="Q40" s="684">
        <v>138</v>
      </c>
      <c r="R40" s="684">
        <v>634</v>
      </c>
      <c r="S40" s="684">
        <v>131</v>
      </c>
      <c r="T40" s="684">
        <v>47</v>
      </c>
      <c r="U40" s="684">
        <v>64</v>
      </c>
      <c r="V40" s="684">
        <v>325</v>
      </c>
      <c r="W40" s="684">
        <v>2022</v>
      </c>
      <c r="X40" s="684">
        <v>82</v>
      </c>
      <c r="Y40" s="684">
        <v>176</v>
      </c>
      <c r="Z40" s="684">
        <v>892</v>
      </c>
      <c r="AA40" s="684">
        <v>7142</v>
      </c>
      <c r="AB40" s="684">
        <v>4375</v>
      </c>
      <c r="AC40" s="684">
        <v>1096</v>
      </c>
      <c r="AD40" s="684">
        <v>6540</v>
      </c>
      <c r="AE40" s="684">
        <v>2676</v>
      </c>
      <c r="AF40" s="684">
        <v>4484</v>
      </c>
      <c r="AG40" s="684">
        <v>5458</v>
      </c>
      <c r="AH40" s="684">
        <v>6972</v>
      </c>
      <c r="AI40" s="684">
        <v>634</v>
      </c>
      <c r="AJ40" s="684">
        <v>3990</v>
      </c>
      <c r="AK40" s="684">
        <v>7208</v>
      </c>
      <c r="AL40" s="684">
        <v>0</v>
      </c>
      <c r="AM40" s="685">
        <v>56</v>
      </c>
      <c r="AN40" s="686">
        <v>60145</v>
      </c>
      <c r="AO40" s="683">
        <v>0</v>
      </c>
      <c r="AP40" s="684">
        <v>0</v>
      </c>
      <c r="AQ40" s="684">
        <v>0</v>
      </c>
      <c r="AR40" s="684">
        <v>0</v>
      </c>
      <c r="AS40" s="684">
        <v>0</v>
      </c>
      <c r="AT40" s="684">
        <v>0</v>
      </c>
      <c r="AU40" s="683">
        <v>0</v>
      </c>
      <c r="AV40" s="686">
        <v>60145</v>
      </c>
      <c r="AW40" s="686">
        <v>0</v>
      </c>
      <c r="AX40" s="686">
        <v>0</v>
      </c>
      <c r="AY40" s="686">
        <v>0</v>
      </c>
      <c r="AZ40" s="686">
        <v>60145</v>
      </c>
      <c r="BA40" s="686">
        <v>0</v>
      </c>
      <c r="BB40" s="686">
        <v>0</v>
      </c>
      <c r="BC40" s="686">
        <v>0</v>
      </c>
      <c r="BD40" s="686">
        <v>0</v>
      </c>
      <c r="BE40" s="686">
        <v>60145</v>
      </c>
      <c r="BF40" s="561"/>
      <c r="BG40" s="708">
        <f t="shared" si="0"/>
        <v>1</v>
      </c>
      <c r="BH40" s="563"/>
      <c r="BI40" s="743">
        <f t="shared" si="2"/>
        <v>0</v>
      </c>
      <c r="BJ40" s="535"/>
    </row>
    <row r="41" spans="1:62">
      <c r="A41" s="536" t="s">
        <v>123</v>
      </c>
      <c r="B41" s="537" t="s">
        <v>13</v>
      </c>
      <c r="C41" s="683">
        <v>2219</v>
      </c>
      <c r="D41" s="684">
        <v>285</v>
      </c>
      <c r="E41" s="684">
        <v>9468</v>
      </c>
      <c r="F41" s="684">
        <v>145</v>
      </c>
      <c r="G41" s="684">
        <v>816</v>
      </c>
      <c r="H41" s="684">
        <v>1994</v>
      </c>
      <c r="I41" s="684">
        <v>740</v>
      </c>
      <c r="J41" s="684">
        <v>667</v>
      </c>
      <c r="K41" s="684">
        <v>2481</v>
      </c>
      <c r="L41" s="684">
        <v>10026</v>
      </c>
      <c r="M41" s="684">
        <v>787</v>
      </c>
      <c r="N41" s="684">
        <v>1865</v>
      </c>
      <c r="O41" s="684">
        <v>1868</v>
      </c>
      <c r="P41" s="684">
        <v>2782</v>
      </c>
      <c r="Q41" s="684">
        <v>464</v>
      </c>
      <c r="R41" s="684">
        <v>750</v>
      </c>
      <c r="S41" s="684">
        <v>308</v>
      </c>
      <c r="T41" s="684">
        <v>51</v>
      </c>
      <c r="U41" s="684">
        <v>825</v>
      </c>
      <c r="V41" s="684">
        <v>648</v>
      </c>
      <c r="W41" s="684">
        <v>35481</v>
      </c>
      <c r="X41" s="684">
        <v>6943</v>
      </c>
      <c r="Y41" s="684">
        <v>1865</v>
      </c>
      <c r="Z41" s="684">
        <v>6170</v>
      </c>
      <c r="AA41" s="684">
        <v>23803</v>
      </c>
      <c r="AB41" s="684">
        <v>6372</v>
      </c>
      <c r="AC41" s="684">
        <v>6351</v>
      </c>
      <c r="AD41" s="684">
        <v>23733</v>
      </c>
      <c r="AE41" s="684">
        <v>3026</v>
      </c>
      <c r="AF41" s="684">
        <v>1495</v>
      </c>
      <c r="AG41" s="684">
        <v>17942</v>
      </c>
      <c r="AH41" s="684">
        <v>11346</v>
      </c>
      <c r="AI41" s="684">
        <v>556</v>
      </c>
      <c r="AJ41" s="684">
        <v>6413</v>
      </c>
      <c r="AK41" s="684">
        <v>7412</v>
      </c>
      <c r="AL41" s="684">
        <v>30</v>
      </c>
      <c r="AM41" s="685">
        <v>0</v>
      </c>
      <c r="AN41" s="686">
        <v>198127</v>
      </c>
      <c r="AO41" s="683">
        <v>0</v>
      </c>
      <c r="AP41" s="684">
        <v>452</v>
      </c>
      <c r="AQ41" s="684">
        <v>0</v>
      </c>
      <c r="AR41" s="684">
        <v>0</v>
      </c>
      <c r="AS41" s="684">
        <v>0</v>
      </c>
      <c r="AT41" s="684">
        <v>0</v>
      </c>
      <c r="AU41" s="683">
        <v>452</v>
      </c>
      <c r="AV41" s="686">
        <v>198579</v>
      </c>
      <c r="AW41" s="686">
        <v>206</v>
      </c>
      <c r="AX41" s="686">
        <v>0</v>
      </c>
      <c r="AY41" s="686">
        <v>658</v>
      </c>
      <c r="AZ41" s="686">
        <v>198785</v>
      </c>
      <c r="BA41" s="686">
        <v>-3191</v>
      </c>
      <c r="BB41" s="686">
        <v>0</v>
      </c>
      <c r="BC41" s="686">
        <v>-3191</v>
      </c>
      <c r="BD41" s="686">
        <v>-2533</v>
      </c>
      <c r="BE41" s="686">
        <v>195594</v>
      </c>
      <c r="BF41" s="561"/>
      <c r="BG41" s="709">
        <f t="shared" si="0"/>
        <v>0.98393082853675362</v>
      </c>
      <c r="BH41" s="563"/>
      <c r="BI41" s="744">
        <f t="shared" si="2"/>
        <v>3.0390256614788974E-5</v>
      </c>
      <c r="BJ41" s="535"/>
    </row>
    <row r="42" spans="1:62">
      <c r="A42" s="538" t="s">
        <v>124</v>
      </c>
      <c r="B42" s="539" t="s">
        <v>14</v>
      </c>
      <c r="C42" s="687">
        <v>276588</v>
      </c>
      <c r="D42" s="688">
        <v>15826</v>
      </c>
      <c r="E42" s="688">
        <v>1260168</v>
      </c>
      <c r="F42" s="688">
        <v>26761</v>
      </c>
      <c r="G42" s="688">
        <v>182632</v>
      </c>
      <c r="H42" s="688">
        <v>2034940</v>
      </c>
      <c r="I42" s="688">
        <v>1907217</v>
      </c>
      <c r="J42" s="688">
        <v>195185</v>
      </c>
      <c r="K42" s="688">
        <v>142288</v>
      </c>
      <c r="L42" s="688">
        <v>2632747</v>
      </c>
      <c r="M42" s="688">
        <v>128034</v>
      </c>
      <c r="N42" s="688">
        <v>298639</v>
      </c>
      <c r="O42" s="688">
        <v>133884</v>
      </c>
      <c r="P42" s="688">
        <v>233202</v>
      </c>
      <c r="Q42" s="688">
        <v>110508</v>
      </c>
      <c r="R42" s="688">
        <v>428486</v>
      </c>
      <c r="S42" s="688">
        <v>124702</v>
      </c>
      <c r="T42" s="688">
        <v>33050</v>
      </c>
      <c r="U42" s="688">
        <v>77305</v>
      </c>
      <c r="V42" s="688">
        <v>197590</v>
      </c>
      <c r="W42" s="688">
        <v>1331534</v>
      </c>
      <c r="X42" s="688">
        <v>1717048</v>
      </c>
      <c r="Y42" s="688">
        <v>97020</v>
      </c>
      <c r="Z42" s="688">
        <v>91003</v>
      </c>
      <c r="AA42" s="688">
        <v>1013340</v>
      </c>
      <c r="AB42" s="688">
        <v>392971</v>
      </c>
      <c r="AC42" s="688">
        <v>685897</v>
      </c>
      <c r="AD42" s="688">
        <v>1570349</v>
      </c>
      <c r="AE42" s="688">
        <v>571593</v>
      </c>
      <c r="AF42" s="688">
        <v>463249</v>
      </c>
      <c r="AG42" s="688">
        <v>420753</v>
      </c>
      <c r="AH42" s="688">
        <v>1117380</v>
      </c>
      <c r="AI42" s="688">
        <v>50504</v>
      </c>
      <c r="AJ42" s="688">
        <v>809532</v>
      </c>
      <c r="AK42" s="688">
        <v>1224061</v>
      </c>
      <c r="AL42" s="688">
        <v>60145</v>
      </c>
      <c r="AM42" s="689">
        <v>120205</v>
      </c>
      <c r="AN42" s="690">
        <v>22176336</v>
      </c>
      <c r="AO42" s="687">
        <v>550408</v>
      </c>
      <c r="AP42" s="688">
        <v>14871165</v>
      </c>
      <c r="AQ42" s="688">
        <v>4010655</v>
      </c>
      <c r="AR42" s="688">
        <v>854845</v>
      </c>
      <c r="AS42" s="688">
        <v>4063481</v>
      </c>
      <c r="AT42" s="688">
        <v>-57802</v>
      </c>
      <c r="AU42" s="687">
        <v>24292752</v>
      </c>
      <c r="AV42" s="690">
        <v>46469088</v>
      </c>
      <c r="AW42" s="690">
        <v>2729575</v>
      </c>
      <c r="AX42" s="690">
        <v>12884838</v>
      </c>
      <c r="AY42" s="690">
        <v>39907165</v>
      </c>
      <c r="AZ42" s="690">
        <v>62083501</v>
      </c>
      <c r="BA42" s="690">
        <v>-6689632</v>
      </c>
      <c r="BB42" s="690">
        <v>-12211875</v>
      </c>
      <c r="BC42" s="690">
        <v>-18901507</v>
      </c>
      <c r="BD42" s="690">
        <v>21005658</v>
      </c>
      <c r="BE42" s="690">
        <v>43181994</v>
      </c>
      <c r="BF42" s="561"/>
      <c r="BG42" s="567"/>
      <c r="BH42" s="562"/>
      <c r="BI42" s="572"/>
    </row>
    <row r="43" spans="1:62">
      <c r="A43" s="528" t="s">
        <v>125</v>
      </c>
      <c r="B43" s="540" t="s">
        <v>22</v>
      </c>
      <c r="C43" s="691">
        <v>2449</v>
      </c>
      <c r="D43" s="692">
        <v>856</v>
      </c>
      <c r="E43" s="692">
        <v>20247</v>
      </c>
      <c r="F43" s="692">
        <v>598</v>
      </c>
      <c r="G43" s="692">
        <v>4801</v>
      </c>
      <c r="H43" s="692">
        <v>22487</v>
      </c>
      <c r="I43" s="692">
        <v>8527</v>
      </c>
      <c r="J43" s="692">
        <v>5830</v>
      </c>
      <c r="K43" s="692">
        <v>4619</v>
      </c>
      <c r="L43" s="692">
        <v>26480</v>
      </c>
      <c r="M43" s="692">
        <v>1244</v>
      </c>
      <c r="N43" s="692">
        <v>10191</v>
      </c>
      <c r="O43" s="692">
        <v>3240</v>
      </c>
      <c r="P43" s="692">
        <v>5174</v>
      </c>
      <c r="Q43" s="692">
        <v>3271</v>
      </c>
      <c r="R43" s="692">
        <v>5610</v>
      </c>
      <c r="S43" s="692">
        <v>4752</v>
      </c>
      <c r="T43" s="692">
        <v>755</v>
      </c>
      <c r="U43" s="692">
        <v>1326</v>
      </c>
      <c r="V43" s="692">
        <v>6607</v>
      </c>
      <c r="W43" s="692">
        <v>50777</v>
      </c>
      <c r="X43" s="692">
        <v>20524</v>
      </c>
      <c r="Y43" s="692">
        <v>2804</v>
      </c>
      <c r="Z43" s="692">
        <v>6117</v>
      </c>
      <c r="AA43" s="692">
        <v>64587</v>
      </c>
      <c r="AB43" s="692">
        <v>33575</v>
      </c>
      <c r="AC43" s="692">
        <v>12356</v>
      </c>
      <c r="AD43" s="692">
        <v>51777</v>
      </c>
      <c r="AE43" s="692">
        <v>16275</v>
      </c>
      <c r="AF43" s="692">
        <v>16625</v>
      </c>
      <c r="AG43" s="692">
        <v>13535</v>
      </c>
      <c r="AH43" s="692">
        <v>28982</v>
      </c>
      <c r="AI43" s="692">
        <v>4511</v>
      </c>
      <c r="AJ43" s="692">
        <v>30924</v>
      </c>
      <c r="AK43" s="692">
        <v>57160</v>
      </c>
      <c r="AL43" s="692">
        <v>0</v>
      </c>
      <c r="AM43" s="693">
        <v>815</v>
      </c>
      <c r="AN43" s="694">
        <v>550408</v>
      </c>
      <c r="AO43" s="695"/>
      <c r="AP43" s="695"/>
      <c r="AQ43" s="695"/>
      <c r="AR43" s="695"/>
      <c r="AS43" s="695"/>
      <c r="AT43" s="695"/>
      <c r="AU43" s="695"/>
      <c r="AV43" s="695"/>
      <c r="AW43" s="695"/>
      <c r="AX43" s="695"/>
      <c r="AY43" s="695"/>
      <c r="AZ43" s="695"/>
      <c r="BA43" s="695"/>
      <c r="BB43" s="695"/>
      <c r="BC43" s="695"/>
      <c r="BD43" s="695"/>
      <c r="BE43" s="695"/>
      <c r="BF43" s="561"/>
      <c r="BG43" s="567"/>
      <c r="BH43" s="562"/>
      <c r="BI43" s="572"/>
    </row>
    <row r="44" spans="1:62">
      <c r="A44" s="536" t="s">
        <v>147</v>
      </c>
      <c r="B44" s="541" t="s">
        <v>23</v>
      </c>
      <c r="C44" s="683">
        <v>54499</v>
      </c>
      <c r="D44" s="684">
        <v>5778</v>
      </c>
      <c r="E44" s="684">
        <v>261453</v>
      </c>
      <c r="F44" s="684">
        <v>12220</v>
      </c>
      <c r="G44" s="684">
        <v>46664</v>
      </c>
      <c r="H44" s="684">
        <v>150512</v>
      </c>
      <c r="I44" s="684">
        <v>19930</v>
      </c>
      <c r="J44" s="684">
        <v>64594</v>
      </c>
      <c r="K44" s="684">
        <v>50372</v>
      </c>
      <c r="L44" s="684">
        <v>137860</v>
      </c>
      <c r="M44" s="684">
        <v>21473</v>
      </c>
      <c r="N44" s="684">
        <v>126739</v>
      </c>
      <c r="O44" s="684">
        <v>44475</v>
      </c>
      <c r="P44" s="684">
        <v>84835</v>
      </c>
      <c r="Q44" s="684">
        <v>18378</v>
      </c>
      <c r="R44" s="684">
        <v>47620</v>
      </c>
      <c r="S44" s="684">
        <v>39186</v>
      </c>
      <c r="T44" s="684">
        <v>15627</v>
      </c>
      <c r="U44" s="684">
        <v>27606</v>
      </c>
      <c r="V44" s="684">
        <v>73347</v>
      </c>
      <c r="W44" s="684">
        <v>823861</v>
      </c>
      <c r="X44" s="684">
        <v>58185</v>
      </c>
      <c r="Y44" s="684">
        <v>22911</v>
      </c>
      <c r="Z44" s="684">
        <v>118752</v>
      </c>
      <c r="AA44" s="684">
        <v>1285351</v>
      </c>
      <c r="AB44" s="684">
        <v>337745</v>
      </c>
      <c r="AC44" s="684">
        <v>191799</v>
      </c>
      <c r="AD44" s="684">
        <v>705838</v>
      </c>
      <c r="AE44" s="684">
        <v>164418</v>
      </c>
      <c r="AF44" s="684">
        <v>512836</v>
      </c>
      <c r="AG44" s="684">
        <v>789955</v>
      </c>
      <c r="AH44" s="684">
        <v>1308200</v>
      </c>
      <c r="AI44" s="684">
        <v>57514</v>
      </c>
      <c r="AJ44" s="684">
        <v>743220</v>
      </c>
      <c r="AK44" s="684">
        <v>710351</v>
      </c>
      <c r="AL44" s="684">
        <v>0</v>
      </c>
      <c r="AM44" s="685">
        <v>2363</v>
      </c>
      <c r="AN44" s="686">
        <v>9136467</v>
      </c>
      <c r="AO44" s="695"/>
      <c r="AP44" s="695"/>
      <c r="AQ44" s="695"/>
      <c r="AR44" s="695"/>
      <c r="AS44" s="695"/>
      <c r="AT44" s="695"/>
      <c r="AU44" s="695"/>
      <c r="AV44" s="695"/>
      <c r="AW44" s="695"/>
      <c r="AX44" s="695"/>
      <c r="AY44" s="695"/>
      <c r="AZ44" s="695"/>
      <c r="BA44" s="695"/>
      <c r="BB44" s="695"/>
      <c r="BC44" s="695"/>
      <c r="BD44" s="695"/>
      <c r="BE44" s="695"/>
      <c r="BF44" s="561"/>
      <c r="BG44" s="567"/>
      <c r="BH44" s="562"/>
      <c r="BI44" s="572"/>
    </row>
    <row r="45" spans="1:62">
      <c r="A45" s="536" t="s">
        <v>148</v>
      </c>
      <c r="B45" s="541" t="s">
        <v>24</v>
      </c>
      <c r="C45" s="683">
        <v>109388</v>
      </c>
      <c r="D45" s="684">
        <v>4819</v>
      </c>
      <c r="E45" s="684">
        <v>171010</v>
      </c>
      <c r="F45" s="684">
        <v>-1584</v>
      </c>
      <c r="G45" s="684">
        <v>32322</v>
      </c>
      <c r="H45" s="684">
        <v>87123</v>
      </c>
      <c r="I45" s="684">
        <v>104857</v>
      </c>
      <c r="J45" s="684">
        <v>6117</v>
      </c>
      <c r="K45" s="684">
        <v>34559</v>
      </c>
      <c r="L45" s="684">
        <v>374302</v>
      </c>
      <c r="M45" s="684">
        <v>13904</v>
      </c>
      <c r="N45" s="684">
        <v>32880</v>
      </c>
      <c r="O45" s="684">
        <v>24022</v>
      </c>
      <c r="P45" s="684">
        <v>38386</v>
      </c>
      <c r="Q45" s="684">
        <v>12606</v>
      </c>
      <c r="R45" s="684">
        <v>18647</v>
      </c>
      <c r="S45" s="684">
        <v>-4944</v>
      </c>
      <c r="T45" s="684">
        <v>-8591</v>
      </c>
      <c r="U45" s="684">
        <v>-9088</v>
      </c>
      <c r="V45" s="684">
        <v>29660</v>
      </c>
      <c r="W45" s="684">
        <v>67074</v>
      </c>
      <c r="X45" s="684">
        <v>295439</v>
      </c>
      <c r="Y45" s="684">
        <v>30544</v>
      </c>
      <c r="Z45" s="684">
        <v>11513</v>
      </c>
      <c r="AA45" s="684">
        <v>247640</v>
      </c>
      <c r="AB45" s="684">
        <v>246424</v>
      </c>
      <c r="AC45" s="684">
        <v>1305136</v>
      </c>
      <c r="AD45" s="684">
        <v>164056</v>
      </c>
      <c r="AE45" s="684">
        <v>207437</v>
      </c>
      <c r="AF45" s="684">
        <v>0</v>
      </c>
      <c r="AG45" s="684">
        <v>18758</v>
      </c>
      <c r="AH45" s="684">
        <v>106212</v>
      </c>
      <c r="AI45" s="684">
        <v>-525</v>
      </c>
      <c r="AJ45" s="684">
        <v>139725</v>
      </c>
      <c r="AK45" s="684">
        <v>309442</v>
      </c>
      <c r="AL45" s="684">
        <v>0</v>
      </c>
      <c r="AM45" s="685">
        <v>60185</v>
      </c>
      <c r="AN45" s="686">
        <v>4279455</v>
      </c>
      <c r="AO45" s="695"/>
      <c r="AP45" s="695"/>
      <c r="AQ45" s="695"/>
      <c r="AR45" s="695"/>
      <c r="AS45" s="695"/>
      <c r="AT45" s="695"/>
      <c r="AU45" s="695"/>
      <c r="AV45" s="695"/>
      <c r="AW45" s="695"/>
      <c r="AX45" s="695"/>
      <c r="AY45" s="695"/>
      <c r="AZ45" s="695"/>
      <c r="BA45" s="695"/>
      <c r="BB45" s="695"/>
      <c r="BC45" s="695"/>
      <c r="BD45" s="695"/>
      <c r="BE45" s="695"/>
      <c r="BF45" s="561"/>
      <c r="BG45" s="567"/>
      <c r="BH45" s="562"/>
      <c r="BI45" s="572"/>
    </row>
    <row r="46" spans="1:62">
      <c r="A46" s="536" t="s">
        <v>149</v>
      </c>
      <c r="B46" s="541" t="s">
        <v>25</v>
      </c>
      <c r="C46" s="683">
        <v>77028</v>
      </c>
      <c r="D46" s="684">
        <v>4785</v>
      </c>
      <c r="E46" s="684">
        <v>100671</v>
      </c>
      <c r="F46" s="684">
        <v>5242</v>
      </c>
      <c r="G46" s="684">
        <v>15894</v>
      </c>
      <c r="H46" s="684">
        <v>302529</v>
      </c>
      <c r="I46" s="684">
        <v>67440</v>
      </c>
      <c r="J46" s="684">
        <v>29182</v>
      </c>
      <c r="K46" s="684">
        <v>30319</v>
      </c>
      <c r="L46" s="684">
        <v>191597</v>
      </c>
      <c r="M46" s="684">
        <v>7109</v>
      </c>
      <c r="N46" s="684">
        <v>43441</v>
      </c>
      <c r="O46" s="684">
        <v>20335</v>
      </c>
      <c r="P46" s="684">
        <v>42064</v>
      </c>
      <c r="Q46" s="684">
        <v>22358</v>
      </c>
      <c r="R46" s="684">
        <v>159723</v>
      </c>
      <c r="S46" s="684">
        <v>32880</v>
      </c>
      <c r="T46" s="684">
        <v>8531</v>
      </c>
      <c r="U46" s="684">
        <v>9947</v>
      </c>
      <c r="V46" s="684">
        <v>34689</v>
      </c>
      <c r="W46" s="684">
        <v>86683</v>
      </c>
      <c r="X46" s="684">
        <v>456530</v>
      </c>
      <c r="Y46" s="684">
        <v>43276</v>
      </c>
      <c r="Z46" s="684">
        <v>19460</v>
      </c>
      <c r="AA46" s="684">
        <v>271265</v>
      </c>
      <c r="AB46" s="684">
        <v>82558</v>
      </c>
      <c r="AC46" s="684">
        <v>1192613</v>
      </c>
      <c r="AD46" s="684">
        <v>397479</v>
      </c>
      <c r="AE46" s="684">
        <v>173206</v>
      </c>
      <c r="AF46" s="684">
        <v>413610</v>
      </c>
      <c r="AG46" s="684">
        <v>233219</v>
      </c>
      <c r="AH46" s="684">
        <v>175984</v>
      </c>
      <c r="AI46" s="684">
        <v>7507</v>
      </c>
      <c r="AJ46" s="684">
        <v>241766</v>
      </c>
      <c r="AK46" s="684">
        <v>287192</v>
      </c>
      <c r="AL46" s="684">
        <v>0</v>
      </c>
      <c r="AM46" s="685">
        <v>9592</v>
      </c>
      <c r="AN46" s="686">
        <v>5297704</v>
      </c>
      <c r="AO46" s="695"/>
      <c r="AP46" s="695"/>
      <c r="AQ46" s="695"/>
      <c r="AR46" s="695"/>
      <c r="AS46" s="695"/>
      <c r="AT46" s="695"/>
      <c r="AU46" s="695"/>
      <c r="AV46" s="695"/>
      <c r="AW46" s="695"/>
      <c r="AX46" s="695"/>
      <c r="AY46" s="695"/>
      <c r="AZ46" s="695"/>
      <c r="BA46" s="695"/>
      <c r="BB46" s="695"/>
      <c r="BC46" s="695"/>
      <c r="BD46" s="695"/>
      <c r="BE46" s="695"/>
      <c r="BF46" s="561"/>
      <c r="BG46" s="567"/>
      <c r="BH46" s="562"/>
      <c r="BI46" s="572"/>
    </row>
    <row r="47" spans="1:62">
      <c r="A47" s="536" t="s">
        <v>150</v>
      </c>
      <c r="B47" s="541" t="s">
        <v>151</v>
      </c>
      <c r="C47" s="683">
        <v>21895</v>
      </c>
      <c r="D47" s="684">
        <v>3351</v>
      </c>
      <c r="E47" s="684">
        <v>130640</v>
      </c>
      <c r="F47" s="684">
        <v>1856</v>
      </c>
      <c r="G47" s="684">
        <v>8229</v>
      </c>
      <c r="H47" s="684">
        <v>44526</v>
      </c>
      <c r="I47" s="684">
        <v>637644</v>
      </c>
      <c r="J47" s="684">
        <v>11947</v>
      </c>
      <c r="K47" s="684">
        <v>8814</v>
      </c>
      <c r="L47" s="684">
        <v>43289</v>
      </c>
      <c r="M47" s="684">
        <v>1202</v>
      </c>
      <c r="N47" s="684">
        <v>14897</v>
      </c>
      <c r="O47" s="684">
        <v>1795</v>
      </c>
      <c r="P47" s="684">
        <v>3582</v>
      </c>
      <c r="Q47" s="684">
        <v>2647</v>
      </c>
      <c r="R47" s="684">
        <v>3814</v>
      </c>
      <c r="S47" s="684">
        <v>1241</v>
      </c>
      <c r="T47" s="684">
        <v>568</v>
      </c>
      <c r="U47" s="684">
        <v>1328</v>
      </c>
      <c r="V47" s="684">
        <v>11001</v>
      </c>
      <c r="W47" s="684">
        <v>88946</v>
      </c>
      <c r="X47" s="684">
        <v>74827</v>
      </c>
      <c r="Y47" s="684">
        <v>8612</v>
      </c>
      <c r="Z47" s="684">
        <v>5026</v>
      </c>
      <c r="AA47" s="684">
        <v>123437</v>
      </c>
      <c r="AB47" s="684">
        <v>20865</v>
      </c>
      <c r="AC47" s="684">
        <v>169855</v>
      </c>
      <c r="AD47" s="684">
        <v>70146</v>
      </c>
      <c r="AE47" s="684">
        <v>42006</v>
      </c>
      <c r="AF47" s="684">
        <v>2944</v>
      </c>
      <c r="AG47" s="684">
        <v>20352</v>
      </c>
      <c r="AH47" s="684">
        <v>40258</v>
      </c>
      <c r="AI47" s="684">
        <v>4203</v>
      </c>
      <c r="AJ47" s="684">
        <v>101439</v>
      </c>
      <c r="AK47" s="684">
        <v>150908</v>
      </c>
      <c r="AL47" s="684">
        <v>0</v>
      </c>
      <c r="AM47" s="685">
        <v>3423</v>
      </c>
      <c r="AN47" s="686">
        <v>1881513</v>
      </c>
      <c r="AO47" s="695"/>
      <c r="AP47" s="695"/>
      <c r="AQ47" s="695"/>
      <c r="AR47" s="695"/>
      <c r="AS47" s="695"/>
      <c r="AT47" s="695"/>
      <c r="AU47" s="695"/>
      <c r="AV47" s="695"/>
      <c r="AW47" s="695"/>
      <c r="AX47" s="695"/>
      <c r="AY47" s="695"/>
      <c r="AZ47" s="695"/>
      <c r="BA47" s="695"/>
      <c r="BB47" s="695"/>
      <c r="BC47" s="695"/>
      <c r="BD47" s="695"/>
      <c r="BE47" s="695"/>
      <c r="BF47" s="561"/>
      <c r="BG47" s="567"/>
      <c r="BH47" s="562"/>
      <c r="BI47" s="572"/>
    </row>
    <row r="48" spans="1:62">
      <c r="A48" s="531" t="s">
        <v>152</v>
      </c>
      <c r="B48" s="532" t="s">
        <v>26</v>
      </c>
      <c r="C48" s="696">
        <v>-26961</v>
      </c>
      <c r="D48" s="697">
        <v>-23</v>
      </c>
      <c r="E48" s="697">
        <v>-7785</v>
      </c>
      <c r="F48" s="697">
        <v>0</v>
      </c>
      <c r="G48" s="697">
        <v>0</v>
      </c>
      <c r="H48" s="697">
        <v>-2</v>
      </c>
      <c r="I48" s="697">
        <v>-10769</v>
      </c>
      <c r="J48" s="697">
        <v>-1</v>
      </c>
      <c r="K48" s="697">
        <v>0</v>
      </c>
      <c r="L48" s="697">
        <v>-8</v>
      </c>
      <c r="M48" s="697">
        <v>0</v>
      </c>
      <c r="N48" s="697">
        <v>-3</v>
      </c>
      <c r="O48" s="697">
        <v>0</v>
      </c>
      <c r="P48" s="697">
        <v>0</v>
      </c>
      <c r="Q48" s="697">
        <v>0</v>
      </c>
      <c r="R48" s="697">
        <v>-2</v>
      </c>
      <c r="S48" s="697">
        <v>0</v>
      </c>
      <c r="T48" s="697">
        <v>0</v>
      </c>
      <c r="U48" s="697">
        <v>0</v>
      </c>
      <c r="V48" s="697">
        <v>-4</v>
      </c>
      <c r="W48" s="697">
        <v>-16652</v>
      </c>
      <c r="X48" s="697">
        <v>-747</v>
      </c>
      <c r="Y48" s="697">
        <v>-10249</v>
      </c>
      <c r="Z48" s="697">
        <v>-1</v>
      </c>
      <c r="AA48" s="697">
        <v>-1428</v>
      </c>
      <c r="AB48" s="697">
        <v>-16634</v>
      </c>
      <c r="AC48" s="697">
        <v>-1029</v>
      </c>
      <c r="AD48" s="697">
        <v>-7627</v>
      </c>
      <c r="AE48" s="697">
        <v>-10</v>
      </c>
      <c r="AF48" s="697">
        <v>0</v>
      </c>
      <c r="AG48" s="697">
        <v>-5159</v>
      </c>
      <c r="AH48" s="697">
        <v>-31104</v>
      </c>
      <c r="AI48" s="697">
        <v>-2576</v>
      </c>
      <c r="AJ48" s="697">
        <v>-109</v>
      </c>
      <c r="AK48" s="697">
        <v>-17</v>
      </c>
      <c r="AL48" s="697">
        <v>0</v>
      </c>
      <c r="AM48" s="698">
        <v>-989</v>
      </c>
      <c r="AN48" s="699">
        <v>-139889</v>
      </c>
      <c r="AO48" s="695"/>
      <c r="AP48" s="695"/>
      <c r="AQ48" s="695"/>
      <c r="AR48" s="695"/>
      <c r="AS48" s="695"/>
      <c r="AT48" s="695"/>
      <c r="AU48" s="695"/>
      <c r="AV48" s="695"/>
      <c r="AW48" s="695"/>
      <c r="AX48" s="695"/>
      <c r="AY48" s="695"/>
      <c r="AZ48" s="695"/>
      <c r="BA48" s="695"/>
      <c r="BB48" s="695"/>
      <c r="BC48" s="695"/>
      <c r="BD48" s="695"/>
      <c r="BE48" s="695"/>
      <c r="BF48" s="561"/>
      <c r="BG48" s="567"/>
      <c r="BH48" s="562"/>
      <c r="BI48" s="572"/>
    </row>
    <row r="49" spans="1:62">
      <c r="A49" s="538" t="s">
        <v>153</v>
      </c>
      <c r="B49" s="543" t="s">
        <v>27</v>
      </c>
      <c r="C49" s="687">
        <v>238298</v>
      </c>
      <c r="D49" s="688">
        <v>19566</v>
      </c>
      <c r="E49" s="688">
        <v>676236</v>
      </c>
      <c r="F49" s="688">
        <v>18332</v>
      </c>
      <c r="G49" s="688">
        <v>107910</v>
      </c>
      <c r="H49" s="688">
        <v>607175</v>
      </c>
      <c r="I49" s="688">
        <v>827629</v>
      </c>
      <c r="J49" s="688">
        <v>117669</v>
      </c>
      <c r="K49" s="688">
        <v>128683</v>
      </c>
      <c r="L49" s="688">
        <v>773520</v>
      </c>
      <c r="M49" s="688">
        <v>44932</v>
      </c>
      <c r="N49" s="688">
        <v>228145</v>
      </c>
      <c r="O49" s="688">
        <v>93867</v>
      </c>
      <c r="P49" s="688">
        <v>174041</v>
      </c>
      <c r="Q49" s="688">
        <v>59260</v>
      </c>
      <c r="R49" s="688">
        <v>235412</v>
      </c>
      <c r="S49" s="688">
        <v>73115</v>
      </c>
      <c r="T49" s="688">
        <v>16890</v>
      </c>
      <c r="U49" s="688">
        <v>31119</v>
      </c>
      <c r="V49" s="688">
        <v>155300</v>
      </c>
      <c r="W49" s="688">
        <v>1100689</v>
      </c>
      <c r="X49" s="688">
        <v>904758</v>
      </c>
      <c r="Y49" s="688">
        <v>97898</v>
      </c>
      <c r="Z49" s="688">
        <v>160867</v>
      </c>
      <c r="AA49" s="688">
        <v>1990852</v>
      </c>
      <c r="AB49" s="688">
        <v>704533</v>
      </c>
      <c r="AC49" s="688">
        <v>2870730</v>
      </c>
      <c r="AD49" s="688">
        <v>1381669</v>
      </c>
      <c r="AE49" s="688">
        <v>603332</v>
      </c>
      <c r="AF49" s="688">
        <v>946015</v>
      </c>
      <c r="AG49" s="688">
        <v>1070660</v>
      </c>
      <c r="AH49" s="688">
        <v>1628532</v>
      </c>
      <c r="AI49" s="688">
        <v>70634</v>
      </c>
      <c r="AJ49" s="688">
        <v>1256965</v>
      </c>
      <c r="AK49" s="688">
        <v>1515036</v>
      </c>
      <c r="AL49" s="688">
        <v>0</v>
      </c>
      <c r="AM49" s="689">
        <v>75389</v>
      </c>
      <c r="AN49" s="690">
        <v>21005658</v>
      </c>
      <c r="AO49" s="695"/>
      <c r="AP49" s="695"/>
      <c r="AQ49" s="695"/>
      <c r="AR49" s="695"/>
      <c r="AS49" s="695"/>
      <c r="AT49" s="695"/>
      <c r="AU49" s="695"/>
      <c r="AV49" s="695"/>
      <c r="AW49" s="695"/>
      <c r="AX49" s="695"/>
      <c r="AY49" s="695"/>
      <c r="AZ49" s="695"/>
      <c r="BA49" s="695"/>
      <c r="BB49" s="695"/>
      <c r="BC49" s="695"/>
      <c r="BD49" s="695"/>
      <c r="BE49" s="695"/>
      <c r="BF49" s="561"/>
      <c r="BG49" s="567"/>
      <c r="BH49" s="562"/>
      <c r="BI49" s="572"/>
    </row>
    <row r="50" spans="1:62">
      <c r="A50" s="538" t="s">
        <v>135</v>
      </c>
      <c r="B50" s="543" t="s">
        <v>146</v>
      </c>
      <c r="C50" s="687">
        <v>514886</v>
      </c>
      <c r="D50" s="688">
        <v>35392</v>
      </c>
      <c r="E50" s="688">
        <v>1936404</v>
      </c>
      <c r="F50" s="688">
        <v>45093</v>
      </c>
      <c r="G50" s="688">
        <v>290542</v>
      </c>
      <c r="H50" s="688">
        <v>2642115</v>
      </c>
      <c r="I50" s="688">
        <v>2734846</v>
      </c>
      <c r="J50" s="688">
        <v>312854</v>
      </c>
      <c r="K50" s="688">
        <v>270971</v>
      </c>
      <c r="L50" s="688">
        <v>3406267</v>
      </c>
      <c r="M50" s="688">
        <v>172966</v>
      </c>
      <c r="N50" s="688">
        <v>526784</v>
      </c>
      <c r="O50" s="688">
        <v>227751</v>
      </c>
      <c r="P50" s="688">
        <v>407243</v>
      </c>
      <c r="Q50" s="688">
        <v>169768</v>
      </c>
      <c r="R50" s="688">
        <v>663898</v>
      </c>
      <c r="S50" s="688">
        <v>197817</v>
      </c>
      <c r="T50" s="688">
        <v>49940</v>
      </c>
      <c r="U50" s="688">
        <v>108424</v>
      </c>
      <c r="V50" s="688">
        <v>352890</v>
      </c>
      <c r="W50" s="688">
        <v>2432223</v>
      </c>
      <c r="X50" s="688">
        <v>2621806</v>
      </c>
      <c r="Y50" s="688">
        <v>194918</v>
      </c>
      <c r="Z50" s="688">
        <v>251870</v>
      </c>
      <c r="AA50" s="688">
        <v>3004192</v>
      </c>
      <c r="AB50" s="688">
        <v>1097504</v>
      </c>
      <c r="AC50" s="688">
        <v>3556627</v>
      </c>
      <c r="AD50" s="688">
        <v>2952018</v>
      </c>
      <c r="AE50" s="688">
        <v>1174925</v>
      </c>
      <c r="AF50" s="688">
        <v>1409264</v>
      </c>
      <c r="AG50" s="688">
        <v>1491413</v>
      </c>
      <c r="AH50" s="688">
        <v>2745912</v>
      </c>
      <c r="AI50" s="688">
        <v>121138</v>
      </c>
      <c r="AJ50" s="688">
        <v>2066497</v>
      </c>
      <c r="AK50" s="688">
        <v>2739097</v>
      </c>
      <c r="AL50" s="688">
        <v>60145</v>
      </c>
      <c r="AM50" s="689">
        <v>195594</v>
      </c>
      <c r="AN50" s="690">
        <v>43181994</v>
      </c>
      <c r="AO50" s="695"/>
      <c r="AP50" s="695"/>
      <c r="AQ50" s="695"/>
      <c r="AR50" s="695"/>
      <c r="AS50" s="695"/>
      <c r="AT50" s="695"/>
      <c r="AU50" s="695"/>
      <c r="AV50" s="695"/>
      <c r="AW50" s="695"/>
      <c r="AX50" s="695"/>
      <c r="AY50" s="695"/>
      <c r="AZ50" s="695"/>
      <c r="BA50" s="695"/>
      <c r="BB50" s="695"/>
      <c r="BC50" s="695"/>
      <c r="BD50" s="695"/>
      <c r="BE50" s="695"/>
      <c r="BF50" s="561"/>
      <c r="BG50" s="567"/>
      <c r="BH50" s="562"/>
      <c r="BI50" s="572"/>
    </row>
    <row r="51" spans="1:62">
      <c r="A51" s="544"/>
      <c r="B51" s="537"/>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4"/>
      <c r="AP51" s="54"/>
      <c r="AQ51" s="54"/>
      <c r="AR51" s="54"/>
      <c r="AS51" s="54"/>
      <c r="AT51" s="54"/>
      <c r="AU51" s="54"/>
      <c r="AV51" s="54"/>
      <c r="AW51" s="54"/>
      <c r="AX51" s="54"/>
      <c r="AY51" s="54"/>
      <c r="AZ51" s="54"/>
      <c r="BA51" s="54"/>
      <c r="BB51" s="54"/>
      <c r="BC51" s="54"/>
      <c r="BD51" s="54"/>
      <c r="BE51" s="54"/>
      <c r="BF51" s="52"/>
      <c r="BG51" s="568"/>
      <c r="BH51" s="542"/>
      <c r="BI51" s="573"/>
    </row>
    <row r="52" spans="1:62">
      <c r="A52" s="50"/>
      <c r="B52" s="50"/>
      <c r="C52" s="351"/>
      <c r="D52" s="351"/>
      <c r="E52" s="351"/>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2"/>
      <c r="AQ52" s="352"/>
      <c r="AR52" s="352"/>
      <c r="AS52" s="352"/>
      <c r="AT52" s="352"/>
      <c r="AU52" s="352"/>
      <c r="AV52" s="352"/>
      <c r="AW52" s="352"/>
      <c r="AX52" s="352"/>
      <c r="AY52" s="352"/>
      <c r="AZ52" s="352"/>
      <c r="BA52" s="352"/>
      <c r="BB52" s="352"/>
      <c r="BC52" s="352"/>
      <c r="BD52" s="352"/>
      <c r="BE52" s="352"/>
      <c r="BF52" s="49"/>
      <c r="BG52" s="569"/>
      <c r="BH52" s="542"/>
      <c r="BI52" s="573"/>
    </row>
    <row r="53" spans="1:62">
      <c r="A53" s="545"/>
      <c r="B53" s="545" t="s">
        <v>616</v>
      </c>
      <c r="C53" s="745">
        <f>C49/C50</f>
        <v>0.46281701192108543</v>
      </c>
      <c r="D53" s="745">
        <f t="shared" ref="D53:AM53" si="3">D49/D50</f>
        <v>0.55283679927667273</v>
      </c>
      <c r="E53" s="745">
        <f t="shared" si="3"/>
        <v>0.34922257958566499</v>
      </c>
      <c r="F53" s="745">
        <f t="shared" si="3"/>
        <v>0.40653760007096446</v>
      </c>
      <c r="G53" s="745">
        <f t="shared" si="3"/>
        <v>0.37140929710678661</v>
      </c>
      <c r="H53" s="745">
        <f t="shared" si="3"/>
        <v>0.22980642402015053</v>
      </c>
      <c r="I53" s="745">
        <f t="shared" si="3"/>
        <v>0.30262362122035391</v>
      </c>
      <c r="J53" s="745">
        <f t="shared" si="3"/>
        <v>0.37611473722567074</v>
      </c>
      <c r="K53" s="745">
        <f t="shared" si="3"/>
        <v>0.47489583756195314</v>
      </c>
      <c r="L53" s="745">
        <f t="shared" si="3"/>
        <v>0.22708730701380719</v>
      </c>
      <c r="M53" s="745">
        <f t="shared" si="3"/>
        <v>0.25977359712313403</v>
      </c>
      <c r="N53" s="745">
        <f t="shared" si="3"/>
        <v>0.43309022293767463</v>
      </c>
      <c r="O53" s="745">
        <f t="shared" si="3"/>
        <v>0.41214747684971748</v>
      </c>
      <c r="P53" s="745">
        <f t="shared" si="3"/>
        <v>0.42736400625670667</v>
      </c>
      <c r="Q53" s="745">
        <f t="shared" si="3"/>
        <v>0.3490646058149946</v>
      </c>
      <c r="R53" s="745">
        <f t="shared" si="3"/>
        <v>0.35459061482336141</v>
      </c>
      <c r="S53" s="745">
        <f t="shared" si="3"/>
        <v>0.36960928534959081</v>
      </c>
      <c r="T53" s="745">
        <f t="shared" si="3"/>
        <v>0.3382058470164197</v>
      </c>
      <c r="U53" s="745">
        <f t="shared" si="3"/>
        <v>0.28701210064192428</v>
      </c>
      <c r="V53" s="745">
        <f t="shared" si="3"/>
        <v>0.44008047833602537</v>
      </c>
      <c r="W53" s="745">
        <f t="shared" si="3"/>
        <v>0.45254444185422144</v>
      </c>
      <c r="X53" s="745">
        <f t="shared" si="3"/>
        <v>0.34508960617223394</v>
      </c>
      <c r="Y53" s="745">
        <f t="shared" si="3"/>
        <v>0.50225222914251122</v>
      </c>
      <c r="Z53" s="745">
        <f t="shared" si="3"/>
        <v>0.63869059435423037</v>
      </c>
      <c r="AA53" s="745">
        <f t="shared" si="3"/>
        <v>0.66269133264451807</v>
      </c>
      <c r="AB53" s="745">
        <f t="shared" si="3"/>
        <v>0.64194116832376014</v>
      </c>
      <c r="AC53" s="745">
        <f t="shared" si="3"/>
        <v>0.80714958301784245</v>
      </c>
      <c r="AD53" s="745">
        <f t="shared" si="3"/>
        <v>0.46804220028468663</v>
      </c>
      <c r="AE53" s="745">
        <f t="shared" si="3"/>
        <v>0.51350681958422884</v>
      </c>
      <c r="AF53" s="745">
        <f t="shared" si="3"/>
        <v>0.67128302433043063</v>
      </c>
      <c r="AG53" s="745">
        <f t="shared" si="3"/>
        <v>0.71788297406553381</v>
      </c>
      <c r="AH53" s="745">
        <f t="shared" si="3"/>
        <v>0.5930750876211619</v>
      </c>
      <c r="AI53" s="745">
        <f t="shared" si="3"/>
        <v>0.58308705773580549</v>
      </c>
      <c r="AJ53" s="745">
        <f t="shared" si="3"/>
        <v>0.60825880705367585</v>
      </c>
      <c r="AK53" s="745">
        <f t="shared" si="3"/>
        <v>0.55311513246883914</v>
      </c>
      <c r="AL53" s="745">
        <f t="shared" si="3"/>
        <v>0</v>
      </c>
      <c r="AM53" s="745">
        <f t="shared" si="3"/>
        <v>0.38543615857337138</v>
      </c>
      <c r="AN53" s="351"/>
      <c r="AO53" s="351"/>
      <c r="AP53" s="352"/>
      <c r="AQ53" s="352"/>
      <c r="AR53" s="352"/>
      <c r="AS53" s="352"/>
      <c r="AT53" s="352"/>
      <c r="AU53" s="352"/>
      <c r="AV53" s="352"/>
      <c r="AW53" s="352"/>
      <c r="AX53" s="352"/>
      <c r="AY53" s="352"/>
      <c r="AZ53" s="352"/>
      <c r="BA53" s="352"/>
      <c r="BB53" s="352"/>
      <c r="BC53" s="352"/>
      <c r="BD53" s="352"/>
      <c r="BE53" s="352"/>
      <c r="BF53" s="49"/>
      <c r="BG53" s="570"/>
      <c r="BH53" s="542"/>
      <c r="BI53" s="573"/>
    </row>
    <row r="54" spans="1:62">
      <c r="A54" s="950" t="s">
        <v>154</v>
      </c>
      <c r="B54" s="950"/>
      <c r="C54" s="745"/>
      <c r="D54" s="745"/>
      <c r="E54" s="745"/>
      <c r="F54" s="745"/>
      <c r="G54" s="745"/>
      <c r="H54" s="745"/>
      <c r="I54" s="745"/>
      <c r="J54" s="745"/>
      <c r="K54" s="745"/>
      <c r="L54" s="745"/>
      <c r="M54" s="745"/>
      <c r="N54" s="745"/>
      <c r="O54" s="745"/>
      <c r="P54" s="745"/>
      <c r="Q54" s="745"/>
      <c r="R54" s="745"/>
      <c r="S54" s="745"/>
      <c r="T54" s="745"/>
      <c r="U54" s="745"/>
      <c r="V54" s="745"/>
      <c r="W54" s="745"/>
      <c r="X54" s="745"/>
      <c r="Y54" s="745"/>
      <c r="Z54" s="745"/>
      <c r="AA54" s="745"/>
      <c r="AB54" s="745"/>
      <c r="AC54" s="745"/>
      <c r="AD54" s="745"/>
      <c r="AE54" s="745"/>
      <c r="AF54" s="745"/>
      <c r="AG54" s="745"/>
      <c r="AH54" s="745"/>
      <c r="AI54" s="745"/>
      <c r="AJ54" s="745"/>
      <c r="AK54" s="745"/>
      <c r="AL54" s="745"/>
      <c r="AM54" s="745"/>
      <c r="AN54" s="351"/>
      <c r="AO54" s="351"/>
      <c r="AP54" s="352"/>
      <c r="AQ54" s="352"/>
      <c r="AR54" s="352"/>
      <c r="AS54" s="352"/>
      <c r="AT54" s="352"/>
      <c r="AU54" s="352"/>
      <c r="AV54" s="352"/>
      <c r="AW54" s="352"/>
      <c r="AX54" s="352"/>
      <c r="AY54" s="352"/>
      <c r="AZ54" s="352"/>
      <c r="BA54" s="352"/>
      <c r="BB54" s="352"/>
      <c r="BC54" s="352"/>
      <c r="BD54" s="352"/>
      <c r="BE54" s="352"/>
      <c r="BF54" s="49"/>
      <c r="BG54" s="570"/>
      <c r="BH54" s="542"/>
      <c r="BI54" s="573"/>
    </row>
    <row r="55" spans="1:62">
      <c r="A55" s="353"/>
      <c r="B55" s="353"/>
      <c r="C55" s="745"/>
      <c r="D55" s="745"/>
      <c r="E55" s="745"/>
      <c r="F55" s="745"/>
      <c r="G55" s="745"/>
      <c r="H55" s="745"/>
      <c r="I55" s="745"/>
      <c r="J55" s="745"/>
      <c r="K55" s="745"/>
      <c r="L55" s="745"/>
      <c r="M55" s="745"/>
      <c r="N55" s="745"/>
      <c r="O55" s="745"/>
      <c r="P55" s="745"/>
      <c r="Q55" s="745"/>
      <c r="R55" s="745"/>
      <c r="S55" s="745"/>
      <c r="T55" s="745"/>
      <c r="U55" s="745"/>
      <c r="V55" s="745"/>
      <c r="W55" s="745"/>
      <c r="X55" s="745"/>
      <c r="Y55" s="745"/>
      <c r="Z55" s="745"/>
      <c r="AA55" s="745"/>
      <c r="AB55" s="745"/>
      <c r="AC55" s="745"/>
      <c r="AD55" s="745"/>
      <c r="AE55" s="745"/>
      <c r="AF55" s="745"/>
      <c r="AG55" s="745"/>
      <c r="AH55" s="745"/>
      <c r="AI55" s="745"/>
      <c r="AJ55" s="745"/>
      <c r="AK55" s="745"/>
      <c r="AL55" s="745"/>
      <c r="AM55" s="745"/>
      <c r="AN55" s="351"/>
      <c r="AO55" s="351"/>
      <c r="AP55" s="352"/>
      <c r="AQ55" s="352"/>
      <c r="AR55" s="352"/>
      <c r="AS55" s="352"/>
      <c r="AT55" s="352"/>
      <c r="AU55" s="352"/>
      <c r="AV55" s="352"/>
      <c r="AW55" s="352"/>
      <c r="AX55" s="352"/>
      <c r="AY55" s="352"/>
      <c r="AZ55" s="352"/>
      <c r="BA55" s="352"/>
      <c r="BB55" s="352"/>
      <c r="BC55" s="352"/>
      <c r="BD55" s="352"/>
      <c r="BE55" s="352"/>
      <c r="BF55" s="49"/>
      <c r="BG55" s="570"/>
      <c r="BH55" s="542"/>
      <c r="BI55" s="573"/>
    </row>
    <row r="56" spans="1:62">
      <c r="A56" s="353"/>
      <c r="B56" s="353"/>
      <c r="C56" s="745"/>
      <c r="D56" s="745"/>
      <c r="E56" s="745"/>
      <c r="F56" s="745"/>
      <c r="G56" s="745"/>
      <c r="H56" s="745"/>
      <c r="I56" s="745"/>
      <c r="J56" s="745"/>
      <c r="K56" s="745"/>
      <c r="L56" s="745"/>
      <c r="M56" s="745"/>
      <c r="N56" s="745"/>
      <c r="O56" s="745"/>
      <c r="P56" s="745"/>
      <c r="Q56" s="745"/>
      <c r="R56" s="745"/>
      <c r="S56" s="745"/>
      <c r="T56" s="745"/>
      <c r="U56" s="745"/>
      <c r="V56" s="745"/>
      <c r="W56" s="745"/>
      <c r="X56" s="745"/>
      <c r="Y56" s="745"/>
      <c r="Z56" s="745"/>
      <c r="AA56" s="745"/>
      <c r="AB56" s="745"/>
      <c r="AC56" s="745"/>
      <c r="AD56" s="745"/>
      <c r="AE56" s="745"/>
      <c r="AF56" s="745"/>
      <c r="AG56" s="745"/>
      <c r="AH56" s="745"/>
      <c r="AI56" s="745"/>
      <c r="AJ56" s="745"/>
      <c r="AK56" s="745"/>
      <c r="AL56" s="745"/>
      <c r="AM56" s="745"/>
      <c r="AN56" s="351"/>
      <c r="AO56" s="351"/>
      <c r="AP56" s="352"/>
      <c r="AQ56" s="352"/>
      <c r="AR56" s="352"/>
      <c r="AS56" s="352"/>
      <c r="AT56" s="352"/>
      <c r="AU56" s="352"/>
      <c r="AV56" s="352"/>
      <c r="AW56" s="352"/>
      <c r="AX56" s="352"/>
      <c r="AY56" s="352"/>
      <c r="AZ56" s="352"/>
      <c r="BA56" s="352"/>
      <c r="BB56" s="352"/>
      <c r="BC56" s="352"/>
      <c r="BD56" s="352"/>
      <c r="BE56" s="352"/>
      <c r="BF56" s="49"/>
      <c r="BG56" s="570"/>
      <c r="BH56" s="542"/>
      <c r="BI56" s="573"/>
    </row>
    <row r="57" spans="1:62">
      <c r="A57" s="353"/>
      <c r="B57" s="353" t="s">
        <v>70</v>
      </c>
      <c r="C57" s="745">
        <f>C44/C50</f>
        <v>0.10584673112106369</v>
      </c>
      <c r="D57" s="745">
        <f t="shared" ref="D57:AM57" si="4">D44/D50</f>
        <v>0.16325723327305605</v>
      </c>
      <c r="E57" s="745">
        <f t="shared" si="4"/>
        <v>0.13501986155781542</v>
      </c>
      <c r="F57" s="745">
        <f t="shared" si="4"/>
        <v>0.27099549819262414</v>
      </c>
      <c r="G57" s="745">
        <f t="shared" si="4"/>
        <v>0.16061016995821603</v>
      </c>
      <c r="H57" s="745">
        <f t="shared" si="4"/>
        <v>5.6966483290848427E-2</v>
      </c>
      <c r="I57" s="745">
        <f t="shared" si="4"/>
        <v>7.2874304439811237E-3</v>
      </c>
      <c r="J57" s="745">
        <f t="shared" si="4"/>
        <v>0.20646691427950417</v>
      </c>
      <c r="K57" s="745">
        <f t="shared" si="4"/>
        <v>0.18589443150743068</v>
      </c>
      <c r="L57" s="745">
        <f t="shared" si="4"/>
        <v>4.0472458559472881E-2</v>
      </c>
      <c r="M57" s="745">
        <f t="shared" si="4"/>
        <v>0.12414578587699317</v>
      </c>
      <c r="N57" s="745">
        <f t="shared" si="4"/>
        <v>0.24059007107277366</v>
      </c>
      <c r="O57" s="745">
        <f t="shared" si="4"/>
        <v>0.195279054757169</v>
      </c>
      <c r="P57" s="745">
        <f t="shared" si="4"/>
        <v>0.20831542838059833</v>
      </c>
      <c r="Q57" s="745">
        <f t="shared" si="4"/>
        <v>0.10825361670043825</v>
      </c>
      <c r="R57" s="745">
        <f t="shared" si="4"/>
        <v>7.1727885910185002E-2</v>
      </c>
      <c r="S57" s="745">
        <f t="shared" si="4"/>
        <v>0.19809217610215502</v>
      </c>
      <c r="T57" s="745">
        <f t="shared" si="4"/>
        <v>0.31291549859831796</v>
      </c>
      <c r="U57" s="745">
        <f t="shared" si="4"/>
        <v>0.25461152512358887</v>
      </c>
      <c r="V57" s="745">
        <f t="shared" si="4"/>
        <v>0.20784663776247556</v>
      </c>
      <c r="W57" s="745">
        <f t="shared" si="4"/>
        <v>0.33872757555536642</v>
      </c>
      <c r="X57" s="745">
        <f t="shared" si="4"/>
        <v>2.2192717538978855E-2</v>
      </c>
      <c r="Y57" s="745">
        <f t="shared" si="4"/>
        <v>0.11754173549903037</v>
      </c>
      <c r="Z57" s="745">
        <f t="shared" si="4"/>
        <v>0.47148131972843133</v>
      </c>
      <c r="AA57" s="745">
        <f t="shared" si="4"/>
        <v>0.42785248080016192</v>
      </c>
      <c r="AB57" s="745">
        <f t="shared" si="4"/>
        <v>0.30773919730588684</v>
      </c>
      <c r="AC57" s="745">
        <f t="shared" si="4"/>
        <v>5.3927218119864694E-2</v>
      </c>
      <c r="AD57" s="745">
        <f t="shared" si="4"/>
        <v>0.23910355560162574</v>
      </c>
      <c r="AE57" s="745">
        <f t="shared" si="4"/>
        <v>0.13993914505181182</v>
      </c>
      <c r="AF57" s="745">
        <f t="shared" si="4"/>
        <v>0.36390342760476391</v>
      </c>
      <c r="AG57" s="745">
        <f t="shared" si="4"/>
        <v>0.52966884424368033</v>
      </c>
      <c r="AH57" s="745">
        <f t="shared" si="4"/>
        <v>0.47641730689111667</v>
      </c>
      <c r="AI57" s="745">
        <f t="shared" si="4"/>
        <v>0.47478082847661346</v>
      </c>
      <c r="AJ57" s="745">
        <f t="shared" si="4"/>
        <v>0.35965210692297156</v>
      </c>
      <c r="AK57" s="745">
        <f t="shared" si="4"/>
        <v>0.25933765762950345</v>
      </c>
      <c r="AL57" s="745">
        <f t="shared" si="4"/>
        <v>0</v>
      </c>
      <c r="AM57" s="745">
        <f t="shared" si="4"/>
        <v>1.2081147683466773E-2</v>
      </c>
      <c r="AN57" s="351"/>
      <c r="AO57" s="351"/>
      <c r="AP57" s="352"/>
      <c r="AQ57" s="352"/>
      <c r="AR57" s="352"/>
      <c r="AS57" s="352"/>
      <c r="AT57" s="352"/>
      <c r="AU57" s="352"/>
      <c r="AV57" s="352"/>
      <c r="AW57" s="352"/>
      <c r="AX57" s="352"/>
      <c r="AY57" s="352"/>
      <c r="AZ57" s="352"/>
      <c r="BA57" s="352"/>
      <c r="BB57" s="352"/>
      <c r="BC57" s="352"/>
      <c r="BD57" s="352"/>
      <c r="BE57" s="352"/>
      <c r="BF57" s="49"/>
      <c r="BG57" s="570"/>
      <c r="BH57" s="542"/>
      <c r="BI57" s="573"/>
    </row>
    <row r="58" spans="1:62">
      <c r="A58" s="950" t="s">
        <v>155</v>
      </c>
      <c r="B58" s="950"/>
      <c r="C58" s="351"/>
      <c r="D58" s="351"/>
      <c r="E58" s="351"/>
      <c r="F58" s="351"/>
      <c r="G58" s="351"/>
      <c r="H58" s="351"/>
      <c r="I58" s="351"/>
      <c r="J58" s="351"/>
      <c r="K58" s="351"/>
      <c r="L58" s="351"/>
      <c r="M58" s="351"/>
      <c r="N58" s="351"/>
      <c r="O58" s="351"/>
      <c r="P58" s="351"/>
      <c r="Q58" s="351"/>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2"/>
      <c r="AQ58" s="352"/>
      <c r="AR58" s="352"/>
      <c r="AS58" s="352"/>
      <c r="AT58" s="352"/>
      <c r="AU58" s="352"/>
      <c r="AV58" s="352"/>
      <c r="AW58" s="352"/>
      <c r="AX58" s="352"/>
      <c r="AY58" s="352"/>
      <c r="AZ58" s="352"/>
      <c r="BA58" s="352"/>
      <c r="BB58" s="352"/>
      <c r="BC58" s="352"/>
      <c r="BD58" s="352"/>
      <c r="BE58" s="352"/>
      <c r="BF58" s="49"/>
      <c r="BG58" s="570"/>
    </row>
    <row r="59" spans="1:62" s="139" customFormat="1" ht="11.25">
      <c r="A59" s="138"/>
      <c r="C59" s="546"/>
      <c r="D59" s="546"/>
      <c r="E59" s="546"/>
      <c r="F59" s="546"/>
      <c r="G59" s="546"/>
      <c r="H59" s="546"/>
      <c r="I59" s="546"/>
      <c r="J59" s="546"/>
      <c r="K59" s="546"/>
      <c r="L59" s="546"/>
      <c r="M59" s="546"/>
      <c r="N59" s="546"/>
      <c r="O59" s="546"/>
      <c r="P59" s="546"/>
      <c r="Q59" s="546"/>
      <c r="R59" s="546"/>
      <c r="S59" s="546"/>
      <c r="T59" s="546"/>
      <c r="U59" s="546"/>
      <c r="V59" s="546"/>
      <c r="W59" s="546"/>
      <c r="X59" s="546"/>
      <c r="Y59" s="546"/>
      <c r="Z59" s="546"/>
      <c r="AA59" s="546"/>
      <c r="AB59" s="546"/>
      <c r="AC59" s="546"/>
      <c r="AD59" s="546"/>
      <c r="AE59" s="546"/>
      <c r="AF59" s="546"/>
      <c r="AG59" s="546"/>
      <c r="AH59" s="546"/>
      <c r="AI59" s="546"/>
      <c r="AJ59" s="546"/>
      <c r="AK59" s="546"/>
      <c r="AL59" s="546"/>
      <c r="AM59" s="546"/>
      <c r="AN59" s="546"/>
      <c r="AP59" s="546"/>
      <c r="AQ59" s="546"/>
      <c r="AR59" s="546"/>
      <c r="AS59" s="546"/>
      <c r="AT59" s="546"/>
      <c r="AU59" s="546"/>
      <c r="AV59" s="546"/>
      <c r="AW59" s="546"/>
      <c r="AX59" s="546"/>
      <c r="AY59" s="546"/>
      <c r="AZ59" s="546"/>
      <c r="BA59" s="546"/>
      <c r="BB59" s="546"/>
      <c r="BC59" s="546"/>
      <c r="BD59" s="546"/>
      <c r="BE59" s="138"/>
      <c r="BF59" s="546"/>
      <c r="BG59" s="571"/>
      <c r="BH59" s="546"/>
      <c r="BI59" s="571"/>
      <c r="BJ59" s="546"/>
    </row>
    <row r="60" spans="1:62" s="139" customFormat="1" ht="11.25">
      <c r="A60" s="138"/>
      <c r="C60" s="546"/>
      <c r="D60" s="546"/>
      <c r="E60" s="546"/>
      <c r="F60" s="546"/>
      <c r="G60" s="546"/>
      <c r="H60" s="546"/>
      <c r="I60" s="546"/>
      <c r="J60" s="546"/>
      <c r="K60" s="546"/>
      <c r="L60" s="546"/>
      <c r="M60" s="546"/>
      <c r="N60" s="546"/>
      <c r="O60" s="546"/>
      <c r="P60" s="546"/>
      <c r="Q60" s="546"/>
      <c r="R60" s="546"/>
      <c r="S60" s="546"/>
      <c r="T60" s="546"/>
      <c r="U60" s="546"/>
      <c r="V60" s="546"/>
      <c r="W60" s="546"/>
      <c r="X60" s="546"/>
      <c r="Y60" s="546"/>
      <c r="Z60" s="546"/>
      <c r="AA60" s="546"/>
      <c r="AB60" s="546"/>
      <c r="AC60" s="546"/>
      <c r="AD60" s="546"/>
      <c r="AE60" s="546"/>
      <c r="AF60" s="546"/>
      <c r="AG60" s="546"/>
      <c r="AH60" s="546"/>
      <c r="AI60" s="546"/>
      <c r="AJ60" s="546"/>
      <c r="AK60" s="546"/>
      <c r="AL60" s="546"/>
      <c r="AM60" s="546"/>
      <c r="AN60" s="546"/>
      <c r="AP60" s="546"/>
      <c r="AQ60" s="546"/>
      <c r="AR60" s="546"/>
      <c r="AS60" s="546"/>
      <c r="AT60" s="546"/>
      <c r="AU60" s="546"/>
      <c r="AV60" s="546"/>
      <c r="AW60" s="546"/>
      <c r="AX60" s="546"/>
      <c r="AY60" s="546"/>
      <c r="AZ60" s="546"/>
      <c r="BA60" s="546"/>
      <c r="BB60" s="546"/>
      <c r="BC60" s="546"/>
      <c r="BD60" s="546"/>
      <c r="BE60" s="138"/>
      <c r="BF60" s="546"/>
      <c r="BG60" s="571"/>
      <c r="BH60" s="546"/>
      <c r="BI60" s="571"/>
      <c r="BJ60" s="546"/>
    </row>
    <row r="61" spans="1:62" s="139" customFormat="1" ht="11.25">
      <c r="A61" s="138"/>
      <c r="C61" s="546"/>
      <c r="D61" s="546"/>
      <c r="E61" s="546"/>
      <c r="F61" s="546"/>
      <c r="G61" s="546"/>
      <c r="H61" s="546"/>
      <c r="I61" s="546"/>
      <c r="J61" s="546"/>
      <c r="K61" s="546"/>
      <c r="L61" s="546"/>
      <c r="M61" s="546"/>
      <c r="N61" s="546"/>
      <c r="O61" s="546"/>
      <c r="P61" s="546"/>
      <c r="Q61" s="546"/>
      <c r="R61" s="546"/>
      <c r="S61" s="546"/>
      <c r="T61" s="546"/>
      <c r="U61" s="546"/>
      <c r="V61" s="546"/>
      <c r="W61" s="546"/>
      <c r="X61" s="546"/>
      <c r="Y61" s="546"/>
      <c r="Z61" s="546"/>
      <c r="AA61" s="546"/>
      <c r="AB61" s="546"/>
      <c r="AC61" s="546"/>
      <c r="AD61" s="546"/>
      <c r="AE61" s="546"/>
      <c r="AF61" s="546"/>
      <c r="AG61" s="546"/>
      <c r="AH61" s="546"/>
      <c r="AI61" s="546"/>
      <c r="AJ61" s="546"/>
      <c r="AK61" s="546"/>
      <c r="AL61" s="546"/>
      <c r="AM61" s="546"/>
      <c r="AN61" s="546"/>
      <c r="AP61" s="546"/>
      <c r="AQ61" s="546"/>
      <c r="AR61" s="546"/>
      <c r="AS61" s="546"/>
      <c r="AT61" s="546"/>
      <c r="AU61" s="546"/>
      <c r="AV61" s="546"/>
      <c r="AW61" s="546"/>
      <c r="AX61" s="546"/>
      <c r="AY61" s="546"/>
      <c r="AZ61" s="546"/>
      <c r="BA61" s="546"/>
      <c r="BB61" s="546"/>
      <c r="BC61" s="546"/>
      <c r="BD61" s="546"/>
      <c r="BE61" s="138"/>
      <c r="BF61" s="546"/>
      <c r="BG61" s="571"/>
      <c r="BH61" s="546"/>
      <c r="BI61" s="571"/>
      <c r="BJ61" s="546"/>
    </row>
    <row r="62" spans="1:62" s="139" customFormat="1" ht="11.25">
      <c r="A62" s="138"/>
      <c r="F62" s="547"/>
      <c r="BE62" s="138"/>
      <c r="BG62" s="135"/>
      <c r="BI62" s="135"/>
    </row>
    <row r="63" spans="1:62" s="139" customFormat="1" ht="11.25">
      <c r="A63" s="138"/>
      <c r="F63" s="547"/>
      <c r="BE63" s="138"/>
      <c r="BG63" s="135"/>
      <c r="BI63" s="135"/>
    </row>
    <row r="64" spans="1:62" s="139" customFormat="1" ht="11.25">
      <c r="A64" s="138"/>
      <c r="F64" s="547"/>
      <c r="BE64" s="138"/>
      <c r="BG64" s="135"/>
      <c r="BI64" s="135"/>
    </row>
  </sheetData>
  <sheetProtection sheet="1" objects="1" scenarios="1"/>
  <mergeCells count="2">
    <mergeCell ref="A54:B54"/>
    <mergeCell ref="A58:B58"/>
  </mergeCells>
  <phoneticPr fontId="1"/>
  <pageMargins left="0.47244094488188981" right="0.31496062992125984" top="0.78740157480314965" bottom="0.47244094488188981" header="0.51181102362204722" footer="0.27559055118110237"/>
  <pageSetup paperSize="9" scale="62" fitToWidth="0" orientation="landscape" horizontalDpi="4294967293" r:id="rId1"/>
  <headerFooter scaleWithDoc="0" alignWithMargins="0">
    <oddFooter>&amp;C&amp;9&amp;P / &amp;N&amp;R&amp;9&amp;F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52"/>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RowHeight="13.5"/>
  <cols>
    <col min="1" max="1" width="4.625" style="2" customWidth="1"/>
    <col min="2" max="2" width="25.75" style="2" customWidth="1"/>
    <col min="3" max="39" width="11.625" style="2" customWidth="1"/>
    <col min="40" max="40" width="11.625" style="3" customWidth="1"/>
    <col min="41" max="16384" width="9" style="2"/>
  </cols>
  <sheetData>
    <row r="1" spans="1:40">
      <c r="A1" s="1"/>
    </row>
    <row r="2" spans="1:40" ht="17.25">
      <c r="A2" s="354" t="s">
        <v>558</v>
      </c>
      <c r="B2" s="574"/>
      <c r="C2" s="355"/>
      <c r="D2" s="355"/>
      <c r="E2" s="355"/>
      <c r="F2" s="355"/>
      <c r="G2" s="355"/>
      <c r="H2" s="355"/>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row>
    <row r="3" spans="1:40" s="3" customFormat="1">
      <c r="A3" s="575"/>
      <c r="B3" s="576"/>
      <c r="C3" s="575" t="s">
        <v>1</v>
      </c>
      <c r="D3" s="577" t="s">
        <v>2</v>
      </c>
      <c r="E3" s="577" t="s">
        <v>89</v>
      </c>
      <c r="F3" s="577" t="s">
        <v>90</v>
      </c>
      <c r="G3" s="577" t="s">
        <v>91</v>
      </c>
      <c r="H3" s="577" t="s">
        <v>92</v>
      </c>
      <c r="I3" s="577" t="s">
        <v>93</v>
      </c>
      <c r="J3" s="577" t="s">
        <v>94</v>
      </c>
      <c r="K3" s="577" t="s">
        <v>95</v>
      </c>
      <c r="L3" s="577" t="s">
        <v>96</v>
      </c>
      <c r="M3" s="577" t="s">
        <v>97</v>
      </c>
      <c r="N3" s="577" t="s">
        <v>98</v>
      </c>
      <c r="O3" s="577" t="s">
        <v>99</v>
      </c>
      <c r="P3" s="577" t="s">
        <v>100</v>
      </c>
      <c r="Q3" s="577" t="s">
        <v>101</v>
      </c>
      <c r="R3" s="577" t="s">
        <v>102</v>
      </c>
      <c r="S3" s="577" t="s">
        <v>103</v>
      </c>
      <c r="T3" s="577" t="s">
        <v>104</v>
      </c>
      <c r="U3" s="577" t="s">
        <v>105</v>
      </c>
      <c r="V3" s="577" t="s">
        <v>106</v>
      </c>
      <c r="W3" s="577" t="s">
        <v>107</v>
      </c>
      <c r="X3" s="577" t="s">
        <v>108</v>
      </c>
      <c r="Y3" s="577" t="s">
        <v>109</v>
      </c>
      <c r="Z3" s="577" t="s">
        <v>110</v>
      </c>
      <c r="AA3" s="577" t="s">
        <v>111</v>
      </c>
      <c r="AB3" s="577" t="s">
        <v>112</v>
      </c>
      <c r="AC3" s="577" t="s">
        <v>113</v>
      </c>
      <c r="AD3" s="577" t="s">
        <v>114</v>
      </c>
      <c r="AE3" s="577" t="s">
        <v>115</v>
      </c>
      <c r="AF3" s="577" t="s">
        <v>116</v>
      </c>
      <c r="AG3" s="577" t="s">
        <v>117</v>
      </c>
      <c r="AH3" s="577" t="s">
        <v>118</v>
      </c>
      <c r="AI3" s="577" t="s">
        <v>119</v>
      </c>
      <c r="AJ3" s="577" t="s">
        <v>120</v>
      </c>
      <c r="AK3" s="577" t="s">
        <v>121</v>
      </c>
      <c r="AL3" s="577" t="s">
        <v>122</v>
      </c>
      <c r="AM3" s="578" t="s">
        <v>123</v>
      </c>
      <c r="AN3" s="579"/>
    </row>
    <row r="4" spans="1:40" s="3" customFormat="1" ht="45" customHeight="1">
      <c r="A4" s="580"/>
      <c r="B4" s="441"/>
      <c r="C4" s="428" t="s">
        <v>593</v>
      </c>
      <c r="D4" s="441" t="s">
        <v>3</v>
      </c>
      <c r="E4" s="441" t="s">
        <v>136</v>
      </c>
      <c r="F4" s="441" t="s">
        <v>4</v>
      </c>
      <c r="G4" s="441" t="s">
        <v>5</v>
      </c>
      <c r="H4" s="441" t="s">
        <v>6</v>
      </c>
      <c r="I4" s="441" t="s">
        <v>7</v>
      </c>
      <c r="J4" s="441" t="s">
        <v>594</v>
      </c>
      <c r="K4" s="441" t="s">
        <v>8</v>
      </c>
      <c r="L4" s="441" t="s">
        <v>9</v>
      </c>
      <c r="M4" s="441" t="s">
        <v>10</v>
      </c>
      <c r="N4" s="441" t="s">
        <v>11</v>
      </c>
      <c r="O4" s="441" t="s">
        <v>137</v>
      </c>
      <c r="P4" s="441" t="s">
        <v>138</v>
      </c>
      <c r="Q4" s="441" t="s">
        <v>139</v>
      </c>
      <c r="R4" s="441" t="s">
        <v>140</v>
      </c>
      <c r="S4" s="441" t="s">
        <v>12</v>
      </c>
      <c r="T4" s="441" t="s">
        <v>595</v>
      </c>
      <c r="U4" s="441" t="s">
        <v>39</v>
      </c>
      <c r="V4" s="441" t="s">
        <v>28</v>
      </c>
      <c r="W4" s="441" t="s">
        <v>29</v>
      </c>
      <c r="X4" s="441" t="s">
        <v>30</v>
      </c>
      <c r="Y4" s="441" t="s">
        <v>141</v>
      </c>
      <c r="Z4" s="441" t="s">
        <v>142</v>
      </c>
      <c r="AA4" s="441" t="s">
        <v>31</v>
      </c>
      <c r="AB4" s="441" t="s">
        <v>32</v>
      </c>
      <c r="AC4" s="441" t="s">
        <v>33</v>
      </c>
      <c r="AD4" s="441" t="s">
        <v>143</v>
      </c>
      <c r="AE4" s="441" t="s">
        <v>144</v>
      </c>
      <c r="AF4" s="441" t="s">
        <v>34</v>
      </c>
      <c r="AG4" s="441" t="s">
        <v>35</v>
      </c>
      <c r="AH4" s="441" t="s">
        <v>145</v>
      </c>
      <c r="AI4" s="441" t="s">
        <v>596</v>
      </c>
      <c r="AJ4" s="441" t="s">
        <v>36</v>
      </c>
      <c r="AK4" s="441" t="s">
        <v>37</v>
      </c>
      <c r="AL4" s="441" t="s">
        <v>38</v>
      </c>
      <c r="AM4" s="429" t="s">
        <v>13</v>
      </c>
      <c r="AN4" s="449" t="s">
        <v>617</v>
      </c>
    </row>
    <row r="5" spans="1:40">
      <c r="A5" s="356" t="s">
        <v>1</v>
      </c>
      <c r="B5" s="357" t="s">
        <v>593</v>
      </c>
      <c r="C5" s="704">
        <v>9.1591148331999994E-2</v>
      </c>
      <c r="D5" s="713">
        <v>1.13019892E-4</v>
      </c>
      <c r="E5" s="713">
        <v>0.193558782155</v>
      </c>
      <c r="F5" s="713">
        <v>5.1670991060000001E-3</v>
      </c>
      <c r="G5" s="713">
        <v>1.2256403549000001E-2</v>
      </c>
      <c r="H5" s="713">
        <v>4.3752826799999998E-4</v>
      </c>
      <c r="I5" s="714">
        <v>0</v>
      </c>
      <c r="J5" s="714">
        <v>1.447959751E-3</v>
      </c>
      <c r="K5" s="714">
        <v>3.6904318000000001E-5</v>
      </c>
      <c r="L5" s="714">
        <v>0</v>
      </c>
      <c r="M5" s="714">
        <v>2.8907415000000001E-5</v>
      </c>
      <c r="N5" s="714">
        <v>0</v>
      </c>
      <c r="O5" s="714">
        <v>0</v>
      </c>
      <c r="P5" s="714">
        <v>0</v>
      </c>
      <c r="Q5" s="714">
        <v>0</v>
      </c>
      <c r="R5" s="714">
        <v>0</v>
      </c>
      <c r="S5" s="714">
        <v>0</v>
      </c>
      <c r="T5" s="714">
        <v>0</v>
      </c>
      <c r="U5" s="714">
        <v>0</v>
      </c>
      <c r="V5" s="714">
        <v>9.7055739749999995E-3</v>
      </c>
      <c r="W5" s="714">
        <v>1.1154404839999999E-3</v>
      </c>
      <c r="X5" s="714">
        <v>0</v>
      </c>
      <c r="Y5" s="714">
        <v>0</v>
      </c>
      <c r="Z5" s="714">
        <v>0</v>
      </c>
      <c r="AA5" s="714">
        <v>1.7908309499999999E-4</v>
      </c>
      <c r="AB5" s="714">
        <v>0</v>
      </c>
      <c r="AC5" s="714">
        <v>3.373983E-6</v>
      </c>
      <c r="AD5" s="714">
        <v>1.3041925899999999E-4</v>
      </c>
      <c r="AE5" s="714">
        <v>0</v>
      </c>
      <c r="AF5" s="714">
        <v>5.1800089000000002E-5</v>
      </c>
      <c r="AG5" s="714">
        <v>2.7597989290000001E-3</v>
      </c>
      <c r="AH5" s="714">
        <v>3.0681973790000002E-3</v>
      </c>
      <c r="AI5" s="714">
        <v>2.2701381900000002E-3</v>
      </c>
      <c r="AJ5" s="714">
        <v>1.0162125000000001E-5</v>
      </c>
      <c r="AK5" s="714">
        <v>1.8838690269000001E-2</v>
      </c>
      <c r="AL5" s="714">
        <v>0</v>
      </c>
      <c r="AM5" s="715">
        <v>0</v>
      </c>
      <c r="AN5" s="716">
        <v>1.1555117163000001E-2</v>
      </c>
    </row>
    <row r="6" spans="1:40">
      <c r="A6" s="360" t="s">
        <v>2</v>
      </c>
      <c r="B6" s="361" t="s">
        <v>3</v>
      </c>
      <c r="C6" s="717">
        <v>1.1653065E-5</v>
      </c>
      <c r="D6" s="714">
        <v>6.7811934900000005E-4</v>
      </c>
      <c r="E6" s="714">
        <v>2.5459563200000001E-4</v>
      </c>
      <c r="F6" s="714">
        <v>1.5523473700000001E-4</v>
      </c>
      <c r="G6" s="714">
        <v>5.8511334E-4</v>
      </c>
      <c r="H6" s="714">
        <v>3.7784123699999999E-3</v>
      </c>
      <c r="I6" s="714">
        <v>0.59300413990400003</v>
      </c>
      <c r="J6" s="714">
        <v>7.9909478999999994E-5</v>
      </c>
      <c r="K6" s="714">
        <v>5.9943684009999998E-2</v>
      </c>
      <c r="L6" s="714">
        <v>6.3843204304999998E-2</v>
      </c>
      <c r="M6" s="714">
        <v>0.13354647734200001</v>
      </c>
      <c r="N6" s="714">
        <v>2.3349228499999999E-4</v>
      </c>
      <c r="O6" s="714">
        <v>1.00987482E-4</v>
      </c>
      <c r="P6" s="714">
        <v>4.1744118000000002E-5</v>
      </c>
      <c r="Q6" s="714">
        <v>7.6575090999999993E-5</v>
      </c>
      <c r="R6" s="714">
        <v>9.9412862000000001E-5</v>
      </c>
      <c r="S6" s="714">
        <v>5.0551772999999999E-5</v>
      </c>
      <c r="T6" s="714">
        <v>2.0024028999999999E-5</v>
      </c>
      <c r="U6" s="714">
        <v>9.2230502000000003E-5</v>
      </c>
      <c r="V6" s="714">
        <v>5.6108135700000004E-4</v>
      </c>
      <c r="W6" s="714">
        <v>7.0766537440000001E-3</v>
      </c>
      <c r="X6" s="714">
        <v>0.34259323535000002</v>
      </c>
      <c r="Y6" s="714">
        <v>0</v>
      </c>
      <c r="Z6" s="714">
        <v>3.9703020000000004E-6</v>
      </c>
      <c r="AA6" s="714">
        <v>3.6615500000000001E-6</v>
      </c>
      <c r="AB6" s="714">
        <v>9.1115799999999996E-7</v>
      </c>
      <c r="AC6" s="714">
        <v>5.6233100000000001E-7</v>
      </c>
      <c r="AD6" s="714">
        <v>9.4850369999999994E-6</v>
      </c>
      <c r="AE6" s="714">
        <v>0</v>
      </c>
      <c r="AF6" s="714">
        <v>1.2772625E-5</v>
      </c>
      <c r="AG6" s="714">
        <v>2.9502223999999999E-5</v>
      </c>
      <c r="AH6" s="714">
        <v>9.4686210000000002E-6</v>
      </c>
      <c r="AI6" s="714">
        <v>5.7785336000000002E-5</v>
      </c>
      <c r="AJ6" s="714">
        <v>8.2264820000000007E-6</v>
      </c>
      <c r="AK6" s="714">
        <v>2.3000280999999999E-5</v>
      </c>
      <c r="AL6" s="714">
        <v>0</v>
      </c>
      <c r="AM6" s="715">
        <v>2.3518103800000001E-4</v>
      </c>
      <c r="AN6" s="718">
        <v>6.4967866005E-2</v>
      </c>
    </row>
    <row r="7" spans="1:40">
      <c r="A7" s="360" t="s">
        <v>89</v>
      </c>
      <c r="B7" s="361" t="s">
        <v>136</v>
      </c>
      <c r="C7" s="717">
        <v>0.115147819129</v>
      </c>
      <c r="D7" s="714">
        <v>0</v>
      </c>
      <c r="E7" s="714">
        <v>0.19322310840099999</v>
      </c>
      <c r="F7" s="714">
        <v>5.7658616600000001E-4</v>
      </c>
      <c r="G7" s="714">
        <v>9.5683240300000003E-4</v>
      </c>
      <c r="H7" s="714">
        <v>4.5081307969999998E-3</v>
      </c>
      <c r="I7" s="714">
        <v>4.3878160000000002E-6</v>
      </c>
      <c r="J7" s="714">
        <v>1.5981895999999999E-5</v>
      </c>
      <c r="K7" s="714">
        <v>5.90469091E-4</v>
      </c>
      <c r="L7" s="714">
        <v>0</v>
      </c>
      <c r="M7" s="714">
        <v>0</v>
      </c>
      <c r="N7" s="714">
        <v>0</v>
      </c>
      <c r="O7" s="714">
        <v>0</v>
      </c>
      <c r="P7" s="714">
        <v>0</v>
      </c>
      <c r="Q7" s="714">
        <v>0</v>
      </c>
      <c r="R7" s="714">
        <v>0</v>
      </c>
      <c r="S7" s="714">
        <v>0</v>
      </c>
      <c r="T7" s="714">
        <v>0</v>
      </c>
      <c r="U7" s="714">
        <v>0</v>
      </c>
      <c r="V7" s="714">
        <v>3.519510329E-3</v>
      </c>
      <c r="W7" s="714">
        <v>1.4801274000000001E-5</v>
      </c>
      <c r="X7" s="714">
        <v>0</v>
      </c>
      <c r="Y7" s="714">
        <v>0</v>
      </c>
      <c r="Z7" s="714">
        <v>0</v>
      </c>
      <c r="AA7" s="714">
        <v>1.5744666100000001E-4</v>
      </c>
      <c r="AB7" s="714">
        <v>0</v>
      </c>
      <c r="AC7" s="714">
        <v>0</v>
      </c>
      <c r="AD7" s="714">
        <v>5.1795077100000005E-4</v>
      </c>
      <c r="AE7" s="714">
        <v>0</v>
      </c>
      <c r="AF7" s="714">
        <v>3.7040611300000003E-4</v>
      </c>
      <c r="AG7" s="714">
        <v>7.3963415900000001E-3</v>
      </c>
      <c r="AH7" s="714">
        <v>9.1160969469999999E-3</v>
      </c>
      <c r="AI7" s="714">
        <v>1.5354389210000001E-3</v>
      </c>
      <c r="AJ7" s="714">
        <v>3.8712859999999997E-6</v>
      </c>
      <c r="AK7" s="714">
        <v>0.109108585786</v>
      </c>
      <c r="AL7" s="714">
        <v>0</v>
      </c>
      <c r="AM7" s="715">
        <v>3.2362955919999999E-3</v>
      </c>
      <c r="AN7" s="718">
        <v>1.8187881736E-2</v>
      </c>
    </row>
    <row r="8" spans="1:40">
      <c r="A8" s="360" t="s">
        <v>90</v>
      </c>
      <c r="B8" s="361" t="s">
        <v>4</v>
      </c>
      <c r="C8" s="717">
        <v>5.465287462E-3</v>
      </c>
      <c r="D8" s="714">
        <v>3.7579113919999998E-3</v>
      </c>
      <c r="E8" s="714">
        <v>1.0689918010000001E-3</v>
      </c>
      <c r="F8" s="714">
        <v>0.25500632027100001</v>
      </c>
      <c r="G8" s="714">
        <v>5.7306688880000003E-3</v>
      </c>
      <c r="H8" s="714">
        <v>4.9127309000000004E-4</v>
      </c>
      <c r="I8" s="714">
        <v>1.6819959999999999E-5</v>
      </c>
      <c r="J8" s="714">
        <v>4.343879254E-3</v>
      </c>
      <c r="K8" s="714">
        <v>3.2217469770000002E-3</v>
      </c>
      <c r="L8" s="714">
        <v>2.8242060899999998E-4</v>
      </c>
      <c r="M8" s="714">
        <v>1.7286634370000001E-3</v>
      </c>
      <c r="N8" s="714">
        <v>1.1902411610000001E-3</v>
      </c>
      <c r="O8" s="714">
        <v>1.137206862E-3</v>
      </c>
      <c r="P8" s="714">
        <v>8.7171541299999999E-4</v>
      </c>
      <c r="Q8" s="714">
        <v>1.0367089199999999E-3</v>
      </c>
      <c r="R8" s="714">
        <v>1.821062874E-3</v>
      </c>
      <c r="S8" s="714">
        <v>1.5923808369999999E-3</v>
      </c>
      <c r="T8" s="714">
        <v>3.0636764120000001E-3</v>
      </c>
      <c r="U8" s="714">
        <v>2.1674168079999999E-3</v>
      </c>
      <c r="V8" s="714">
        <v>3.7263736579999998E-3</v>
      </c>
      <c r="W8" s="714">
        <v>3.1781625290000001E-3</v>
      </c>
      <c r="X8" s="714">
        <v>1.0412669700000001E-4</v>
      </c>
      <c r="Y8" s="714">
        <v>9.6963851499999999E-4</v>
      </c>
      <c r="Z8" s="714">
        <v>2.028824394E-3</v>
      </c>
      <c r="AA8" s="714">
        <v>4.8502226219999996E-3</v>
      </c>
      <c r="AB8" s="714">
        <v>1.5325684459999999E-3</v>
      </c>
      <c r="AC8" s="714">
        <v>2.3055551999999999E-5</v>
      </c>
      <c r="AD8" s="714">
        <v>2.1012744500000001E-3</v>
      </c>
      <c r="AE8" s="714">
        <v>7.8473094000000001E-4</v>
      </c>
      <c r="AF8" s="714">
        <v>3.6387788239999998E-3</v>
      </c>
      <c r="AG8" s="714">
        <v>5.0287881400000001E-4</v>
      </c>
      <c r="AH8" s="714">
        <v>3.1199106160000002E-3</v>
      </c>
      <c r="AI8" s="714">
        <v>2.5301722002999998E-2</v>
      </c>
      <c r="AJ8" s="714">
        <v>2.3276104439999999E-3</v>
      </c>
      <c r="AK8" s="714">
        <v>4.1623206479999997E-3</v>
      </c>
      <c r="AL8" s="714">
        <v>1.9502868069E-2</v>
      </c>
      <c r="AM8" s="715">
        <v>5.3171365199999995E-4</v>
      </c>
      <c r="AN8" s="718">
        <v>2.1958921120000001E-3</v>
      </c>
    </row>
    <row r="9" spans="1:40">
      <c r="A9" s="360" t="s">
        <v>91</v>
      </c>
      <c r="B9" s="361" t="s">
        <v>5</v>
      </c>
      <c r="C9" s="717">
        <v>3.2061466033000002E-2</v>
      </c>
      <c r="D9" s="714">
        <v>2.5429475590000002E-3</v>
      </c>
      <c r="E9" s="714">
        <v>1.5499348276E-2</v>
      </c>
      <c r="F9" s="714">
        <v>5.6328033180000001E-3</v>
      </c>
      <c r="G9" s="714">
        <v>0.254379745441</v>
      </c>
      <c r="H9" s="714">
        <v>5.5784854180000003E-3</v>
      </c>
      <c r="I9" s="714">
        <v>9.1412830000000002E-6</v>
      </c>
      <c r="J9" s="714">
        <v>7.1439073819999999E-3</v>
      </c>
      <c r="K9" s="714">
        <v>2.0326898449999999E-2</v>
      </c>
      <c r="L9" s="714">
        <v>2.6803535999999999E-4</v>
      </c>
      <c r="M9" s="714">
        <v>3.5498306030000001E-3</v>
      </c>
      <c r="N9" s="714">
        <v>2.5911948730000002E-3</v>
      </c>
      <c r="O9" s="714">
        <v>1.2030682630000001E-3</v>
      </c>
      <c r="P9" s="714">
        <v>1.095169223E-3</v>
      </c>
      <c r="Q9" s="714">
        <v>6.326280571E-3</v>
      </c>
      <c r="R9" s="714">
        <v>5.8337274700000002E-3</v>
      </c>
      <c r="S9" s="714">
        <v>7.6838694349999999E-3</v>
      </c>
      <c r="T9" s="714">
        <v>5.1862234680000001E-3</v>
      </c>
      <c r="U9" s="714">
        <v>4.454733269E-3</v>
      </c>
      <c r="V9" s="714">
        <v>8.5542236958000006E-2</v>
      </c>
      <c r="W9" s="714">
        <v>5.3726981448999997E-2</v>
      </c>
      <c r="X9" s="714">
        <v>1.476081754E-3</v>
      </c>
      <c r="Y9" s="714">
        <v>2.7550046690000001E-3</v>
      </c>
      <c r="Z9" s="714">
        <v>3.5812125299999999E-3</v>
      </c>
      <c r="AA9" s="714">
        <v>8.6512446610000002E-3</v>
      </c>
      <c r="AB9" s="714">
        <v>5.0150158909999997E-3</v>
      </c>
      <c r="AC9" s="714">
        <v>5.4714762000000001E-4</v>
      </c>
      <c r="AD9" s="714">
        <v>4.2059364139999996E-3</v>
      </c>
      <c r="AE9" s="714">
        <v>9.1376045280000002E-3</v>
      </c>
      <c r="AF9" s="714">
        <v>1.3950544399999999E-3</v>
      </c>
      <c r="AG9" s="714">
        <v>6.8223892379999998E-3</v>
      </c>
      <c r="AH9" s="714">
        <v>5.8199243089999998E-3</v>
      </c>
      <c r="AI9" s="714">
        <v>1.9184731462999999E-2</v>
      </c>
      <c r="AJ9" s="714">
        <v>3.2562350679999998E-3</v>
      </c>
      <c r="AK9" s="714">
        <v>5.9424693610000004E-3</v>
      </c>
      <c r="AL9" s="714">
        <v>0.431922853105</v>
      </c>
      <c r="AM9" s="715">
        <v>1.293495711E-3</v>
      </c>
      <c r="AN9" s="718">
        <v>1.0572647479E-2</v>
      </c>
    </row>
    <row r="10" spans="1:40">
      <c r="A10" s="360" t="s">
        <v>92</v>
      </c>
      <c r="B10" s="361" t="s">
        <v>6</v>
      </c>
      <c r="C10" s="717">
        <v>6.9895083572E-2</v>
      </c>
      <c r="D10" s="714">
        <v>2.6277124770000002E-3</v>
      </c>
      <c r="E10" s="714">
        <v>9.6658548530000003E-3</v>
      </c>
      <c r="F10" s="714">
        <v>8.1564766149999995E-2</v>
      </c>
      <c r="G10" s="714">
        <v>3.1461888471000003E-2</v>
      </c>
      <c r="H10" s="714">
        <v>0.40750535082700001</v>
      </c>
      <c r="I10" s="714">
        <v>1.2900177929999999E-3</v>
      </c>
      <c r="J10" s="714">
        <v>0.189989579804</v>
      </c>
      <c r="K10" s="714">
        <v>3.1372360879999998E-2</v>
      </c>
      <c r="L10" s="714">
        <v>3.860237615E-3</v>
      </c>
      <c r="M10" s="714">
        <v>1.8292612420999999E-2</v>
      </c>
      <c r="N10" s="714">
        <v>1.1606275058E-2</v>
      </c>
      <c r="O10" s="714">
        <v>3.6838477109999998E-3</v>
      </c>
      <c r="P10" s="714">
        <v>3.867469791E-3</v>
      </c>
      <c r="Q10" s="714">
        <v>1.3212148344E-2</v>
      </c>
      <c r="R10" s="714">
        <v>3.4922533281E-2</v>
      </c>
      <c r="S10" s="714">
        <v>8.6190772280000001E-3</v>
      </c>
      <c r="T10" s="714">
        <v>1.1674008810999999E-2</v>
      </c>
      <c r="U10" s="714">
        <v>1.5015125802E-2</v>
      </c>
      <c r="V10" s="714">
        <v>3.2327354133000002E-2</v>
      </c>
      <c r="W10" s="714">
        <v>5.4386460450000004E-3</v>
      </c>
      <c r="X10" s="714">
        <v>7.3003113100000004E-4</v>
      </c>
      <c r="Y10" s="714">
        <v>8.9473522199999996E-3</v>
      </c>
      <c r="Z10" s="714">
        <v>1.5083177830000001E-2</v>
      </c>
      <c r="AA10" s="714">
        <v>1.0984650999999999E-5</v>
      </c>
      <c r="AB10" s="714">
        <v>2.0956643E-5</v>
      </c>
      <c r="AC10" s="714">
        <v>5.2577906E-5</v>
      </c>
      <c r="AD10" s="714">
        <v>4.2784292000000001E-4</v>
      </c>
      <c r="AE10" s="714">
        <v>6.9281017900000002E-4</v>
      </c>
      <c r="AF10" s="714">
        <v>1.0218099660000001E-3</v>
      </c>
      <c r="AG10" s="714">
        <v>5.8856936340000001E-3</v>
      </c>
      <c r="AH10" s="714">
        <v>0.14329519664099999</v>
      </c>
      <c r="AI10" s="714">
        <v>2.4434941970000001E-3</v>
      </c>
      <c r="AJ10" s="714">
        <v>5.0670288900000002E-3</v>
      </c>
      <c r="AK10" s="714">
        <v>6.3104738530000001E-3</v>
      </c>
      <c r="AL10" s="714">
        <v>9.3440851279999997E-3</v>
      </c>
      <c r="AM10" s="715">
        <v>7.745636369E-3</v>
      </c>
      <c r="AN10" s="718">
        <v>4.0252471897999999E-2</v>
      </c>
    </row>
    <row r="11" spans="1:40">
      <c r="A11" s="360" t="s">
        <v>93</v>
      </c>
      <c r="B11" s="361" t="s">
        <v>7</v>
      </c>
      <c r="C11" s="717">
        <v>1.1070411703000001E-2</v>
      </c>
      <c r="D11" s="714">
        <v>1.5992314646999999E-2</v>
      </c>
      <c r="E11" s="714">
        <v>4.5930497969999999E-3</v>
      </c>
      <c r="F11" s="714">
        <v>3.6147517349999999E-3</v>
      </c>
      <c r="G11" s="714">
        <v>2.498778146E-3</v>
      </c>
      <c r="H11" s="714">
        <v>0.19888384873500001</v>
      </c>
      <c r="I11" s="714">
        <v>5.7278910768999998E-2</v>
      </c>
      <c r="J11" s="714">
        <v>1.5854040539999999E-3</v>
      </c>
      <c r="K11" s="714">
        <v>2.0821416313999998E-2</v>
      </c>
      <c r="L11" s="714">
        <v>2.8080006647E-2</v>
      </c>
      <c r="M11" s="714">
        <v>2.0928968699999999E-3</v>
      </c>
      <c r="N11" s="714">
        <v>2.7943141780000002E-3</v>
      </c>
      <c r="O11" s="714">
        <v>1.141597622E-3</v>
      </c>
      <c r="P11" s="714">
        <v>9.7484794099999997E-4</v>
      </c>
      <c r="Q11" s="714">
        <v>9.0712030499999995E-4</v>
      </c>
      <c r="R11" s="714">
        <v>1.046847558E-3</v>
      </c>
      <c r="S11" s="714">
        <v>8.7960084300000001E-4</v>
      </c>
      <c r="T11" s="714">
        <v>7.2086503799999996E-4</v>
      </c>
      <c r="U11" s="714">
        <v>2.1858629090000001E-3</v>
      </c>
      <c r="V11" s="714">
        <v>2.2103204960000002E-3</v>
      </c>
      <c r="W11" s="714">
        <v>1.1355044336E-2</v>
      </c>
      <c r="X11" s="714">
        <v>4.4450275879000002E-2</v>
      </c>
      <c r="Y11" s="714">
        <v>1.1035409762000001E-2</v>
      </c>
      <c r="Z11" s="714">
        <v>1.2538214157999999E-2</v>
      </c>
      <c r="AA11" s="714">
        <v>1.9662524900000001E-3</v>
      </c>
      <c r="AB11" s="714">
        <v>5.37583462E-4</v>
      </c>
      <c r="AC11" s="714">
        <v>3.5848572300000001E-4</v>
      </c>
      <c r="AD11" s="714">
        <v>0.114101607782</v>
      </c>
      <c r="AE11" s="714">
        <v>7.4983509599999996E-4</v>
      </c>
      <c r="AF11" s="714">
        <v>1.2357514276999999E-2</v>
      </c>
      <c r="AG11" s="714">
        <v>3.6569347319999998E-3</v>
      </c>
      <c r="AH11" s="714">
        <v>2.4501877699999999E-3</v>
      </c>
      <c r="AI11" s="714">
        <v>3.6487311990000002E-3</v>
      </c>
      <c r="AJ11" s="714">
        <v>2.4311673330000001E-3</v>
      </c>
      <c r="AK11" s="714">
        <v>5.7442288459999997E-3</v>
      </c>
      <c r="AL11" s="714">
        <v>0</v>
      </c>
      <c r="AM11" s="715">
        <v>2.0511876642E-2</v>
      </c>
      <c r="AN11" s="718">
        <v>3.1362238622000001E-2</v>
      </c>
    </row>
    <row r="12" spans="1:40">
      <c r="A12" s="360" t="s">
        <v>94</v>
      </c>
      <c r="B12" s="361" t="s">
        <v>594</v>
      </c>
      <c r="C12" s="717">
        <v>1.0845119114000001E-2</v>
      </c>
      <c r="D12" s="714">
        <v>5.5944846289999999E-3</v>
      </c>
      <c r="E12" s="714">
        <v>1.9402975825000002E-2</v>
      </c>
      <c r="F12" s="714">
        <v>9.7354356549999993E-3</v>
      </c>
      <c r="G12" s="714">
        <v>2.2337562211000001E-2</v>
      </c>
      <c r="H12" s="714">
        <v>7.9027597209999998E-3</v>
      </c>
      <c r="I12" s="714">
        <v>1.2688100200000001E-4</v>
      </c>
      <c r="J12" s="714">
        <v>0.23057400576600001</v>
      </c>
      <c r="K12" s="714">
        <v>9.7759538840000004E-3</v>
      </c>
      <c r="L12" s="714">
        <v>6.6084073899999997E-4</v>
      </c>
      <c r="M12" s="714">
        <v>9.0884913800000008E-3</v>
      </c>
      <c r="N12" s="714">
        <v>3.3941805370000001E-3</v>
      </c>
      <c r="O12" s="714">
        <v>1.5178857612E-2</v>
      </c>
      <c r="P12" s="714">
        <v>2.7158232308000001E-2</v>
      </c>
      <c r="Q12" s="714">
        <v>4.1945478534999997E-2</v>
      </c>
      <c r="R12" s="714">
        <v>1.5799113718999998E-2</v>
      </c>
      <c r="S12" s="714">
        <v>2.4163747302000001E-2</v>
      </c>
      <c r="T12" s="714">
        <v>5.1361633960999999E-2</v>
      </c>
      <c r="U12" s="714">
        <v>2.9624437393999999E-2</v>
      </c>
      <c r="V12" s="714">
        <v>5.4818782056999998E-2</v>
      </c>
      <c r="W12" s="714">
        <v>1.3863860344999999E-2</v>
      </c>
      <c r="X12" s="714">
        <v>0</v>
      </c>
      <c r="Y12" s="714">
        <v>3.7790250258999999E-2</v>
      </c>
      <c r="Z12" s="714">
        <v>1.4122364712000001E-2</v>
      </c>
      <c r="AA12" s="714">
        <v>7.1253768069999999E-3</v>
      </c>
      <c r="AB12" s="714">
        <v>3.4460011080000002E-3</v>
      </c>
      <c r="AC12" s="714">
        <v>7.5998973199999998E-4</v>
      </c>
      <c r="AD12" s="714">
        <v>2.4816921849999999E-3</v>
      </c>
      <c r="AE12" s="714">
        <v>2.6018682039999999E-3</v>
      </c>
      <c r="AF12" s="714">
        <v>2.1528968310000002E-3</v>
      </c>
      <c r="AG12" s="714">
        <v>2.9555864140000001E-3</v>
      </c>
      <c r="AH12" s="714">
        <v>2.2509825519999999E-3</v>
      </c>
      <c r="AI12" s="714">
        <v>7.9248460430000004E-3</v>
      </c>
      <c r="AJ12" s="714">
        <v>1.3016713792E-2</v>
      </c>
      <c r="AK12" s="714">
        <v>4.5598969299999997E-3</v>
      </c>
      <c r="AL12" s="714">
        <v>4.7285726161999997E-2</v>
      </c>
      <c r="AM12" s="715">
        <v>4.1565692199999997E-3</v>
      </c>
      <c r="AN12" s="718">
        <v>8.2090002610000004E-3</v>
      </c>
    </row>
    <row r="13" spans="1:40">
      <c r="A13" s="360" t="s">
        <v>95</v>
      </c>
      <c r="B13" s="361" t="s">
        <v>8</v>
      </c>
      <c r="C13" s="717">
        <v>2.3364395230000001E-3</v>
      </c>
      <c r="D13" s="714">
        <v>1.0171790239999999E-3</v>
      </c>
      <c r="E13" s="714">
        <v>3.066508848E-3</v>
      </c>
      <c r="F13" s="714">
        <v>5.9876255700000002E-4</v>
      </c>
      <c r="G13" s="714">
        <v>5.9440631650000001E-3</v>
      </c>
      <c r="H13" s="714">
        <v>2.615329007E-3</v>
      </c>
      <c r="I13" s="714">
        <v>1.0384497E-4</v>
      </c>
      <c r="J13" s="714">
        <v>3.279484999E-3</v>
      </c>
      <c r="K13" s="714">
        <v>9.1803181890000002E-2</v>
      </c>
      <c r="L13" s="714">
        <v>3.0455627819999998E-3</v>
      </c>
      <c r="M13" s="714">
        <v>3.6776013783000001E-2</v>
      </c>
      <c r="N13" s="714">
        <v>3.821300571E-3</v>
      </c>
      <c r="O13" s="714">
        <v>6.9549639740000002E-3</v>
      </c>
      <c r="P13" s="714">
        <v>4.6114973119999996E-3</v>
      </c>
      <c r="Q13" s="714">
        <v>8.2288770560000005E-3</v>
      </c>
      <c r="R13" s="714">
        <v>1.7088468409E-2</v>
      </c>
      <c r="S13" s="714">
        <v>7.2187931270000002E-3</v>
      </c>
      <c r="T13" s="714">
        <v>4.2250700839999997E-3</v>
      </c>
      <c r="U13" s="714">
        <v>3.052829632E-3</v>
      </c>
      <c r="V13" s="714">
        <v>4.4178072489999996E-3</v>
      </c>
      <c r="W13" s="714">
        <v>5.4681663647000001E-2</v>
      </c>
      <c r="X13" s="714">
        <v>4.1955812000000002E-5</v>
      </c>
      <c r="Y13" s="714">
        <v>4.3813295849999996E-3</v>
      </c>
      <c r="Z13" s="714">
        <v>5.1613927799999996E-4</v>
      </c>
      <c r="AA13" s="714">
        <v>2.51648363E-4</v>
      </c>
      <c r="AB13" s="714">
        <v>8.2004259999999997E-6</v>
      </c>
      <c r="AC13" s="714">
        <v>1.11341448E-4</v>
      </c>
      <c r="AD13" s="714">
        <v>3.1165121999999998E-5</v>
      </c>
      <c r="AE13" s="714">
        <v>3.4044730000000001E-6</v>
      </c>
      <c r="AF13" s="714">
        <v>1.9584691E-4</v>
      </c>
      <c r="AG13" s="714">
        <v>2.1778005149999998E-3</v>
      </c>
      <c r="AH13" s="714">
        <v>9.12265215E-4</v>
      </c>
      <c r="AI13" s="714">
        <v>4.5402763800000002E-4</v>
      </c>
      <c r="AJ13" s="714">
        <v>9.8330653300000002E-4</v>
      </c>
      <c r="AK13" s="714">
        <v>1.44828752E-3</v>
      </c>
      <c r="AL13" s="714">
        <v>4.987945798E-3</v>
      </c>
      <c r="AM13" s="715">
        <v>4.979702854E-3</v>
      </c>
      <c r="AN13" s="718">
        <v>5.3080920720000001E-3</v>
      </c>
    </row>
    <row r="14" spans="1:40">
      <c r="A14" s="360" t="s">
        <v>96</v>
      </c>
      <c r="B14" s="361" t="s">
        <v>9</v>
      </c>
      <c r="C14" s="717">
        <v>5.8265325000000001E-5</v>
      </c>
      <c r="D14" s="714">
        <v>5.2271699819999998E-3</v>
      </c>
      <c r="E14" s="714">
        <v>0</v>
      </c>
      <c r="F14" s="714">
        <v>1.5523473700000001E-4</v>
      </c>
      <c r="G14" s="714">
        <v>3.3599273083000002E-2</v>
      </c>
      <c r="H14" s="714">
        <v>1.7788779000000001E-5</v>
      </c>
      <c r="I14" s="714">
        <v>0</v>
      </c>
      <c r="J14" s="714">
        <v>2.3429459110000002E-3</v>
      </c>
      <c r="K14" s="714">
        <v>7.1631281579999997E-3</v>
      </c>
      <c r="L14" s="714">
        <v>0.55484875378200005</v>
      </c>
      <c r="M14" s="714">
        <v>9.7707063800000007E-4</v>
      </c>
      <c r="N14" s="714">
        <v>0.26018064330000001</v>
      </c>
      <c r="O14" s="714">
        <v>0.11429148499900001</v>
      </c>
      <c r="P14" s="714">
        <v>0.10886620519</v>
      </c>
      <c r="Q14" s="714">
        <v>2.9139767212000001E-2</v>
      </c>
      <c r="R14" s="714">
        <v>3.4357687480000001E-3</v>
      </c>
      <c r="S14" s="714">
        <v>3.7388091013000002E-2</v>
      </c>
      <c r="T14" s="714">
        <v>7.6692030440000001E-3</v>
      </c>
      <c r="U14" s="714">
        <v>0.103703976979</v>
      </c>
      <c r="V14" s="714">
        <v>2.417183825E-3</v>
      </c>
      <c r="W14" s="714">
        <v>2.5828223809999998E-2</v>
      </c>
      <c r="X14" s="714">
        <v>0</v>
      </c>
      <c r="Y14" s="714">
        <v>3.0782175000000003E-5</v>
      </c>
      <c r="Z14" s="714">
        <v>0</v>
      </c>
      <c r="AA14" s="714">
        <v>0</v>
      </c>
      <c r="AB14" s="714">
        <v>0</v>
      </c>
      <c r="AC14" s="714">
        <v>0</v>
      </c>
      <c r="AD14" s="714">
        <v>1.9308825399999999E-4</v>
      </c>
      <c r="AE14" s="714">
        <v>0</v>
      </c>
      <c r="AF14" s="714">
        <v>3.9737053999999997E-5</v>
      </c>
      <c r="AG14" s="714">
        <v>0</v>
      </c>
      <c r="AH14" s="714">
        <v>2.185066E-6</v>
      </c>
      <c r="AI14" s="714">
        <v>8.2550479999999994E-6</v>
      </c>
      <c r="AJ14" s="714">
        <v>1.6017443999999999E-4</v>
      </c>
      <c r="AK14" s="714">
        <v>2.8476538000000001E-5</v>
      </c>
      <c r="AL14" s="714">
        <v>1.6626485999999999E-5</v>
      </c>
      <c r="AM14" s="715">
        <v>5.2046586300000001E-3</v>
      </c>
      <c r="AN14" s="718">
        <v>5.0999312351999997E-2</v>
      </c>
    </row>
    <row r="15" spans="1:40">
      <c r="A15" s="360" t="s">
        <v>97</v>
      </c>
      <c r="B15" s="361" t="s">
        <v>10</v>
      </c>
      <c r="C15" s="717">
        <v>0</v>
      </c>
      <c r="D15" s="714">
        <v>1.1019439419999999E-3</v>
      </c>
      <c r="E15" s="714">
        <v>1.321521749E-3</v>
      </c>
      <c r="F15" s="714">
        <v>0</v>
      </c>
      <c r="G15" s="714">
        <v>7.4171720440000003E-3</v>
      </c>
      <c r="H15" s="714">
        <v>2.8041928530000001E-3</v>
      </c>
      <c r="I15" s="714">
        <v>1.2066493E-5</v>
      </c>
      <c r="J15" s="714">
        <v>2.2854110859999999E-3</v>
      </c>
      <c r="K15" s="714">
        <v>8.1263308620000002E-3</v>
      </c>
      <c r="L15" s="714">
        <v>1.0697634683E-2</v>
      </c>
      <c r="M15" s="714">
        <v>0.35736503127800001</v>
      </c>
      <c r="N15" s="714">
        <v>5.2964782528999999E-2</v>
      </c>
      <c r="O15" s="714">
        <v>4.0118374892E-2</v>
      </c>
      <c r="P15" s="714">
        <v>1.9975788410999999E-2</v>
      </c>
      <c r="Q15" s="714">
        <v>3.4741529617E-2</v>
      </c>
      <c r="R15" s="714">
        <v>1.0962527376E-2</v>
      </c>
      <c r="S15" s="714">
        <v>6.1273803565999999E-2</v>
      </c>
      <c r="T15" s="714">
        <v>5.2903484181E-2</v>
      </c>
      <c r="U15" s="714">
        <v>2.7106544675999999E-2</v>
      </c>
      <c r="V15" s="714">
        <v>1.3460285075E-2</v>
      </c>
      <c r="W15" s="714">
        <v>8.8528066709999999E-3</v>
      </c>
      <c r="X15" s="714">
        <v>1.6973033099999999E-4</v>
      </c>
      <c r="Y15" s="714">
        <v>2.7190921299999999E-4</v>
      </c>
      <c r="Z15" s="714">
        <v>3.9703020000000004E-6</v>
      </c>
      <c r="AA15" s="714">
        <v>1.3647596E-5</v>
      </c>
      <c r="AB15" s="714">
        <v>0</v>
      </c>
      <c r="AC15" s="714">
        <v>0</v>
      </c>
      <c r="AD15" s="714">
        <v>1.0501290999999999E-5</v>
      </c>
      <c r="AE15" s="714">
        <v>3.8300317000000003E-5</v>
      </c>
      <c r="AF15" s="714">
        <v>2.37003145E-4</v>
      </c>
      <c r="AG15" s="714">
        <v>6.3697982999999999E-5</v>
      </c>
      <c r="AH15" s="714">
        <v>1.3838753749999999E-3</v>
      </c>
      <c r="AI15" s="714">
        <v>2.2288629500000001E-4</v>
      </c>
      <c r="AJ15" s="714">
        <v>4.9649237299999999E-4</v>
      </c>
      <c r="AK15" s="714">
        <v>3.0630532599999999E-4</v>
      </c>
      <c r="AL15" s="714">
        <v>9.4770970200000004E-4</v>
      </c>
      <c r="AM15" s="715">
        <v>4.0338660700000003E-3</v>
      </c>
      <c r="AN15" s="718">
        <v>5.1706505260000002E-3</v>
      </c>
    </row>
    <row r="16" spans="1:40">
      <c r="A16" s="360" t="s">
        <v>98</v>
      </c>
      <c r="B16" s="361" t="s">
        <v>11</v>
      </c>
      <c r="C16" s="717">
        <v>1.5110140890000001E-3</v>
      </c>
      <c r="D16" s="714">
        <v>2.0004520796E-2</v>
      </c>
      <c r="E16" s="714">
        <v>1.0764282660000001E-2</v>
      </c>
      <c r="F16" s="714">
        <v>3.6591045169999999E-3</v>
      </c>
      <c r="G16" s="714">
        <v>3.2119280516999998E-2</v>
      </c>
      <c r="H16" s="714">
        <v>4.5232701829999999E-3</v>
      </c>
      <c r="I16" s="714">
        <v>4.47922845E-4</v>
      </c>
      <c r="J16" s="714">
        <v>7.3932249550000004E-3</v>
      </c>
      <c r="K16" s="714">
        <v>9.4696480440000005E-3</v>
      </c>
      <c r="L16" s="714">
        <v>1.3563235100000001E-4</v>
      </c>
      <c r="M16" s="714">
        <v>2.2489969129999999E-3</v>
      </c>
      <c r="N16" s="714">
        <v>6.0254297776999997E-2</v>
      </c>
      <c r="O16" s="714">
        <v>3.8665033304E-2</v>
      </c>
      <c r="P16" s="714">
        <v>3.6376315861E-2</v>
      </c>
      <c r="Q16" s="714">
        <v>5.8715423401E-2</v>
      </c>
      <c r="R16" s="714">
        <v>1.5511418923E-2</v>
      </c>
      <c r="S16" s="714">
        <v>2.2834235681999999E-2</v>
      </c>
      <c r="T16" s="714">
        <v>3.4961954344999997E-2</v>
      </c>
      <c r="U16" s="714">
        <v>2.3887700139999999E-2</v>
      </c>
      <c r="V16" s="714">
        <v>1.2009408031E-2</v>
      </c>
      <c r="W16" s="714">
        <v>9.3224182158000005E-2</v>
      </c>
      <c r="X16" s="714">
        <v>4.1307404099999998E-4</v>
      </c>
      <c r="Y16" s="714">
        <v>8.1572763899999997E-4</v>
      </c>
      <c r="Z16" s="714">
        <v>1.5881208599999999E-4</v>
      </c>
      <c r="AA16" s="714">
        <v>2.8310440880000001E-3</v>
      </c>
      <c r="AB16" s="714">
        <v>1.28473336E-4</v>
      </c>
      <c r="AC16" s="714">
        <v>4.7151416199999997E-4</v>
      </c>
      <c r="AD16" s="714">
        <v>1.2106972249999999E-3</v>
      </c>
      <c r="AE16" s="714">
        <v>4.9535076699999995E-4</v>
      </c>
      <c r="AF16" s="714">
        <v>5.1118881909999999E-3</v>
      </c>
      <c r="AG16" s="714">
        <v>1.9846950499999999E-4</v>
      </c>
      <c r="AH16" s="714">
        <v>3.6964039600000001E-4</v>
      </c>
      <c r="AI16" s="714">
        <v>2.4930244840000002E-3</v>
      </c>
      <c r="AJ16" s="714">
        <v>1.3738224639999999E-3</v>
      </c>
      <c r="AK16" s="714">
        <v>2.178820246E-3</v>
      </c>
      <c r="AL16" s="714">
        <v>3.6578269199999999E-4</v>
      </c>
      <c r="AM16" s="715">
        <v>6.1504954139999998E-3</v>
      </c>
      <c r="AN16" s="718">
        <v>9.2817158929999997E-3</v>
      </c>
    </row>
    <row r="17" spans="1:40">
      <c r="A17" s="360" t="s">
        <v>99</v>
      </c>
      <c r="B17" s="361" t="s">
        <v>137</v>
      </c>
      <c r="C17" s="717">
        <v>0</v>
      </c>
      <c r="D17" s="714">
        <v>3.8709312839999999E-3</v>
      </c>
      <c r="E17" s="714">
        <v>0</v>
      </c>
      <c r="F17" s="714">
        <v>0</v>
      </c>
      <c r="G17" s="714">
        <v>1.858595315E-3</v>
      </c>
      <c r="H17" s="714">
        <v>5.6772700000000003E-6</v>
      </c>
      <c r="I17" s="714">
        <v>0</v>
      </c>
      <c r="J17" s="714">
        <v>4.0913652999999999E-4</v>
      </c>
      <c r="K17" s="714">
        <v>2.2068782270000002E-3</v>
      </c>
      <c r="L17" s="714">
        <v>7.0458359999999997E-6</v>
      </c>
      <c r="M17" s="714">
        <v>1.1562966E-5</v>
      </c>
      <c r="N17" s="714">
        <v>1.2851567249999999E-3</v>
      </c>
      <c r="O17" s="714">
        <v>0.16895644805099999</v>
      </c>
      <c r="P17" s="714">
        <v>3.9961398968000002E-2</v>
      </c>
      <c r="Q17" s="714">
        <v>2.5964846143E-2</v>
      </c>
      <c r="R17" s="714">
        <v>1.9731946770000001E-3</v>
      </c>
      <c r="S17" s="714">
        <v>6.5009579560000004E-3</v>
      </c>
      <c r="T17" s="714">
        <v>2.3828594310000002E-3</v>
      </c>
      <c r="U17" s="714">
        <v>1.9128606212999999E-2</v>
      </c>
      <c r="V17" s="714">
        <v>1.5018844400000001E-4</v>
      </c>
      <c r="W17" s="714">
        <v>7.9149814799999996E-3</v>
      </c>
      <c r="X17" s="714">
        <v>0</v>
      </c>
      <c r="Y17" s="714">
        <v>9.824644209E-3</v>
      </c>
      <c r="Z17" s="714">
        <v>0</v>
      </c>
      <c r="AA17" s="714">
        <v>4.9930229999999999E-6</v>
      </c>
      <c r="AB17" s="714">
        <v>0</v>
      </c>
      <c r="AC17" s="714">
        <v>0</v>
      </c>
      <c r="AD17" s="714">
        <v>1.14836698E-4</v>
      </c>
      <c r="AE17" s="714">
        <v>3.4044730000000001E-6</v>
      </c>
      <c r="AF17" s="714">
        <v>3.88145869E-4</v>
      </c>
      <c r="AG17" s="714">
        <v>0</v>
      </c>
      <c r="AH17" s="714">
        <v>0</v>
      </c>
      <c r="AI17" s="714">
        <v>0</v>
      </c>
      <c r="AJ17" s="714">
        <v>9.2954405450000003E-3</v>
      </c>
      <c r="AK17" s="714">
        <v>9.1270960000000001E-6</v>
      </c>
      <c r="AL17" s="714">
        <v>0</v>
      </c>
      <c r="AM17" s="715">
        <v>0</v>
      </c>
      <c r="AN17" s="718">
        <v>2.4878425019999998E-3</v>
      </c>
    </row>
    <row r="18" spans="1:40">
      <c r="A18" s="360" t="s">
        <v>100</v>
      </c>
      <c r="B18" s="361" t="s">
        <v>138</v>
      </c>
      <c r="C18" s="717">
        <v>0</v>
      </c>
      <c r="D18" s="714">
        <v>1.3562386980000001E-3</v>
      </c>
      <c r="E18" s="714">
        <v>0</v>
      </c>
      <c r="F18" s="714">
        <v>0</v>
      </c>
      <c r="G18" s="714">
        <v>2.8911482699999999E-4</v>
      </c>
      <c r="H18" s="714">
        <v>0</v>
      </c>
      <c r="I18" s="714">
        <v>1.2797796E-5</v>
      </c>
      <c r="J18" s="714">
        <v>2.7169222699999999E-3</v>
      </c>
      <c r="K18" s="714">
        <v>9.7796443200000001E-4</v>
      </c>
      <c r="L18" s="714">
        <v>2.5541157000000001E-5</v>
      </c>
      <c r="M18" s="714">
        <v>7.5159279999999996E-5</v>
      </c>
      <c r="N18" s="714">
        <v>5.1634066299999996E-4</v>
      </c>
      <c r="O18" s="714">
        <v>5.8441016719999999E-3</v>
      </c>
      <c r="P18" s="714">
        <v>0.15910402388700001</v>
      </c>
      <c r="Q18" s="714">
        <v>2.2560199800000002E-3</v>
      </c>
      <c r="R18" s="714">
        <v>2.9929296370000001E-3</v>
      </c>
      <c r="S18" s="714">
        <v>2.4113195529999998E-3</v>
      </c>
      <c r="T18" s="714">
        <v>1.581898278E-3</v>
      </c>
      <c r="U18" s="714">
        <v>2.3242086619999999E-3</v>
      </c>
      <c r="V18" s="714">
        <v>7.6511094000000004E-5</v>
      </c>
      <c r="W18" s="714">
        <v>4.9337581000000001E-5</v>
      </c>
      <c r="X18" s="714">
        <v>4.9584139999999998E-6</v>
      </c>
      <c r="Y18" s="714">
        <v>2.3599667599999999E-4</v>
      </c>
      <c r="Z18" s="714">
        <v>0</v>
      </c>
      <c r="AA18" s="714">
        <v>3.6615500000000001E-6</v>
      </c>
      <c r="AB18" s="714">
        <v>0</v>
      </c>
      <c r="AC18" s="714">
        <v>0</v>
      </c>
      <c r="AD18" s="714">
        <v>6.3685249000000006E-5</v>
      </c>
      <c r="AE18" s="714">
        <v>3.4044730000000001E-6</v>
      </c>
      <c r="AF18" s="714">
        <v>1.9158936999999998E-5</v>
      </c>
      <c r="AG18" s="714">
        <v>0</v>
      </c>
      <c r="AH18" s="714">
        <v>0</v>
      </c>
      <c r="AI18" s="714">
        <v>0</v>
      </c>
      <c r="AJ18" s="714">
        <v>1.3649668981E-2</v>
      </c>
      <c r="AK18" s="714">
        <v>1.0952515E-5</v>
      </c>
      <c r="AL18" s="714">
        <v>0</v>
      </c>
      <c r="AM18" s="715">
        <v>0</v>
      </c>
      <c r="AN18" s="718">
        <v>2.307211659E-3</v>
      </c>
    </row>
    <row r="19" spans="1:40">
      <c r="A19" s="360" t="s">
        <v>101</v>
      </c>
      <c r="B19" s="361" t="s">
        <v>139</v>
      </c>
      <c r="C19" s="717">
        <v>4.5058517799999998E-4</v>
      </c>
      <c r="D19" s="714">
        <v>0</v>
      </c>
      <c r="E19" s="714">
        <v>0</v>
      </c>
      <c r="F19" s="714">
        <v>0</v>
      </c>
      <c r="G19" s="714">
        <v>0</v>
      </c>
      <c r="H19" s="714">
        <v>0</v>
      </c>
      <c r="I19" s="714">
        <v>0</v>
      </c>
      <c r="J19" s="714">
        <v>0</v>
      </c>
      <c r="K19" s="714">
        <v>0</v>
      </c>
      <c r="L19" s="714">
        <v>0</v>
      </c>
      <c r="M19" s="714">
        <v>0</v>
      </c>
      <c r="N19" s="714">
        <v>2.6576358E-5</v>
      </c>
      <c r="O19" s="714">
        <v>3.0208429379999999E-3</v>
      </c>
      <c r="P19" s="714">
        <v>6.4212276210000004E-3</v>
      </c>
      <c r="Q19" s="714">
        <v>0.10888977899299999</v>
      </c>
      <c r="R19" s="714">
        <v>5.9195840299999998E-4</v>
      </c>
      <c r="S19" s="714">
        <v>1.5367738870000001E-3</v>
      </c>
      <c r="T19" s="714">
        <v>8.2098518200000002E-4</v>
      </c>
      <c r="U19" s="714">
        <v>1.079096879E-3</v>
      </c>
      <c r="V19" s="714">
        <v>1.9552835199999999E-4</v>
      </c>
      <c r="W19" s="714">
        <v>2.3969841600000001E-4</v>
      </c>
      <c r="X19" s="714">
        <v>0</v>
      </c>
      <c r="Y19" s="714">
        <v>9.7476888000000002E-5</v>
      </c>
      <c r="Z19" s="714">
        <v>2.7792114999999999E-5</v>
      </c>
      <c r="AA19" s="714">
        <v>9.2337640199999997E-4</v>
      </c>
      <c r="AB19" s="714">
        <v>1.0022743000000001E-5</v>
      </c>
      <c r="AC19" s="714">
        <v>0</v>
      </c>
      <c r="AD19" s="714">
        <v>5.5216465E-5</v>
      </c>
      <c r="AE19" s="714">
        <v>6.8940570999999996E-5</v>
      </c>
      <c r="AF19" s="714">
        <v>3.7494749029999999E-3</v>
      </c>
      <c r="AG19" s="714">
        <v>0</v>
      </c>
      <c r="AH19" s="714">
        <v>1.1549532541E-2</v>
      </c>
      <c r="AI19" s="714">
        <v>0</v>
      </c>
      <c r="AJ19" s="714">
        <v>4.8545920949999996E-3</v>
      </c>
      <c r="AK19" s="714">
        <v>8.8970927300000002E-4</v>
      </c>
      <c r="AL19" s="714">
        <v>2.4706958184E-2</v>
      </c>
      <c r="AM19" s="715">
        <v>0</v>
      </c>
      <c r="AN19" s="718">
        <v>1.795887425E-3</v>
      </c>
    </row>
    <row r="20" spans="1:40">
      <c r="A20" s="360" t="s">
        <v>102</v>
      </c>
      <c r="B20" s="361" t="s">
        <v>140</v>
      </c>
      <c r="C20" s="717">
        <v>0</v>
      </c>
      <c r="D20" s="714">
        <v>0</v>
      </c>
      <c r="E20" s="714">
        <v>1.549263E-6</v>
      </c>
      <c r="F20" s="714">
        <v>0</v>
      </c>
      <c r="G20" s="714">
        <v>6.8836859999999999E-6</v>
      </c>
      <c r="H20" s="714">
        <v>1.8924230000000001E-6</v>
      </c>
      <c r="I20" s="714">
        <v>7.3130299999999997E-7</v>
      </c>
      <c r="J20" s="714">
        <v>0</v>
      </c>
      <c r="K20" s="714">
        <v>0</v>
      </c>
      <c r="L20" s="714">
        <v>1.1743060000000001E-6</v>
      </c>
      <c r="M20" s="714">
        <v>3.0063711899999999E-4</v>
      </c>
      <c r="N20" s="714">
        <v>2.2779735099999999E-4</v>
      </c>
      <c r="O20" s="714">
        <v>9.2996298589999998E-3</v>
      </c>
      <c r="P20" s="714">
        <v>2.8287779040000001E-3</v>
      </c>
      <c r="Q20" s="714">
        <v>0.153650864709</v>
      </c>
      <c r="R20" s="714">
        <v>0.32516139527499999</v>
      </c>
      <c r="S20" s="714">
        <v>0.23541454981099999</v>
      </c>
      <c r="T20" s="714">
        <v>0.288926712054</v>
      </c>
      <c r="U20" s="714">
        <v>1.081863794E-2</v>
      </c>
      <c r="V20" s="714">
        <v>9.3031822950000002E-3</v>
      </c>
      <c r="W20" s="714">
        <v>3.42485044E-4</v>
      </c>
      <c r="X20" s="714">
        <v>4.1955809999999998E-6</v>
      </c>
      <c r="Y20" s="714">
        <v>2.052145E-5</v>
      </c>
      <c r="Z20" s="714">
        <v>0</v>
      </c>
      <c r="AA20" s="714">
        <v>3.1622480000000003E-5</v>
      </c>
      <c r="AB20" s="714">
        <v>4.3735603999999999E-5</v>
      </c>
      <c r="AC20" s="714">
        <v>0</v>
      </c>
      <c r="AD20" s="714">
        <v>1.0162540000000001E-5</v>
      </c>
      <c r="AE20" s="714">
        <v>8.0090218499999995E-4</v>
      </c>
      <c r="AF20" s="714">
        <v>2.591423608E-3</v>
      </c>
      <c r="AG20" s="714">
        <v>1.0453174270000001E-3</v>
      </c>
      <c r="AH20" s="714">
        <v>3.2776000000000002E-6</v>
      </c>
      <c r="AI20" s="714">
        <v>0</v>
      </c>
      <c r="AJ20" s="714">
        <v>1.3799681296E-2</v>
      </c>
      <c r="AK20" s="714">
        <v>1.2047766E-5</v>
      </c>
      <c r="AL20" s="714">
        <v>3.5979715687000001E-2</v>
      </c>
      <c r="AM20" s="715">
        <v>0</v>
      </c>
      <c r="AN20" s="718">
        <v>8.0766765889999995E-3</v>
      </c>
    </row>
    <row r="21" spans="1:40">
      <c r="A21" s="360" t="s">
        <v>103</v>
      </c>
      <c r="B21" s="361" t="s">
        <v>12</v>
      </c>
      <c r="C21" s="717">
        <v>1.6702726399999999E-4</v>
      </c>
      <c r="D21" s="714">
        <v>2.8254972999999999E-5</v>
      </c>
      <c r="E21" s="714">
        <v>0</v>
      </c>
      <c r="F21" s="714">
        <v>0</v>
      </c>
      <c r="G21" s="714">
        <v>3.2353325899999998E-4</v>
      </c>
      <c r="H21" s="714">
        <v>7.5696900000000001E-7</v>
      </c>
      <c r="I21" s="714">
        <v>0</v>
      </c>
      <c r="J21" s="714">
        <v>2.2374653999999999E-5</v>
      </c>
      <c r="K21" s="714">
        <v>4.4285181999999998E-5</v>
      </c>
      <c r="L21" s="714">
        <v>0</v>
      </c>
      <c r="M21" s="714">
        <v>1.21411144E-4</v>
      </c>
      <c r="N21" s="714">
        <v>4.68882882E-4</v>
      </c>
      <c r="O21" s="714">
        <v>1.9376424252999999E-2</v>
      </c>
      <c r="P21" s="714">
        <v>1.8399334058999999E-2</v>
      </c>
      <c r="Q21" s="714">
        <v>2.3744168512000001E-2</v>
      </c>
      <c r="R21" s="714">
        <v>1.5924132923999999E-2</v>
      </c>
      <c r="S21" s="714">
        <v>7.0898861068999994E-2</v>
      </c>
      <c r="T21" s="714">
        <v>1.7160592711000001E-2</v>
      </c>
      <c r="U21" s="714">
        <v>2.6248801003000002E-2</v>
      </c>
      <c r="V21" s="714">
        <v>8.6145824499999995E-4</v>
      </c>
      <c r="W21" s="714">
        <v>8.9004996659999992E-3</v>
      </c>
      <c r="X21" s="714">
        <v>2.6699149999999998E-6</v>
      </c>
      <c r="Y21" s="714">
        <v>1.74432325E-4</v>
      </c>
      <c r="Z21" s="714">
        <v>0</v>
      </c>
      <c r="AA21" s="714">
        <v>2.2535177500000001E-4</v>
      </c>
      <c r="AB21" s="714">
        <v>1.8223169999999999E-6</v>
      </c>
      <c r="AC21" s="714">
        <v>1.0403115E-5</v>
      </c>
      <c r="AD21" s="714">
        <v>3.1808749099999998E-4</v>
      </c>
      <c r="AE21" s="714">
        <v>1.13198715E-4</v>
      </c>
      <c r="AF21" s="714">
        <v>2.1280611719999998E-3</v>
      </c>
      <c r="AG21" s="714">
        <v>6.4636690199999997E-4</v>
      </c>
      <c r="AH21" s="714">
        <v>7.9026566999999996E-5</v>
      </c>
      <c r="AI21" s="714">
        <v>0</v>
      </c>
      <c r="AJ21" s="714">
        <v>8.1809942140000005E-3</v>
      </c>
      <c r="AK21" s="714">
        <v>4.4138633999999999E-4</v>
      </c>
      <c r="AL21" s="714">
        <v>0</v>
      </c>
      <c r="AM21" s="715">
        <v>1.2270315039999999E-3</v>
      </c>
      <c r="AN21" s="718">
        <v>2.10789247E-3</v>
      </c>
    </row>
    <row r="22" spans="1:40">
      <c r="A22" s="360" t="s">
        <v>104</v>
      </c>
      <c r="B22" s="361" t="s">
        <v>595</v>
      </c>
      <c r="C22" s="717">
        <v>7.7687099999999997E-6</v>
      </c>
      <c r="D22" s="714">
        <v>0</v>
      </c>
      <c r="E22" s="714">
        <v>2.1689689E-5</v>
      </c>
      <c r="F22" s="714">
        <v>0</v>
      </c>
      <c r="G22" s="714">
        <v>3.4418429999999999E-6</v>
      </c>
      <c r="H22" s="714">
        <v>8.3266629999999999E-6</v>
      </c>
      <c r="I22" s="714">
        <v>2.559559E-6</v>
      </c>
      <c r="J22" s="714">
        <v>0</v>
      </c>
      <c r="K22" s="714">
        <v>0</v>
      </c>
      <c r="L22" s="714">
        <v>5.8715300000000004E-7</v>
      </c>
      <c r="M22" s="714">
        <v>0</v>
      </c>
      <c r="N22" s="714">
        <v>7.0237517000000006E-5</v>
      </c>
      <c r="O22" s="714">
        <v>1.54554755E-3</v>
      </c>
      <c r="P22" s="714">
        <v>3.8060813799999999E-4</v>
      </c>
      <c r="Q22" s="714">
        <v>1.1780782999999999E-5</v>
      </c>
      <c r="R22" s="714">
        <v>7.5312769999999998E-6</v>
      </c>
      <c r="S22" s="714">
        <v>5.0551772999999999E-5</v>
      </c>
      <c r="T22" s="714">
        <v>1.8982779335000002E-2</v>
      </c>
      <c r="U22" s="714">
        <v>3.3479672400000002E-3</v>
      </c>
      <c r="V22" s="714">
        <v>3.9672419000000002E-5</v>
      </c>
      <c r="W22" s="714">
        <v>1.8781172609999999E-3</v>
      </c>
      <c r="X22" s="714">
        <v>1.4493825999999999E-5</v>
      </c>
      <c r="Y22" s="714">
        <v>1.0260725E-5</v>
      </c>
      <c r="Z22" s="714">
        <v>2.3821812999999998E-5</v>
      </c>
      <c r="AA22" s="714">
        <v>3.2354789599999998E-4</v>
      </c>
      <c r="AB22" s="714">
        <v>1.5034113800000001E-4</v>
      </c>
      <c r="AC22" s="714">
        <v>6.4386846999999993E-5</v>
      </c>
      <c r="AD22" s="714">
        <v>1.00609143E-4</v>
      </c>
      <c r="AE22" s="714">
        <v>1.7788369500000001E-4</v>
      </c>
      <c r="AF22" s="714">
        <v>1.9747896770000001E-3</v>
      </c>
      <c r="AG22" s="714">
        <v>9.9905257999999999E-5</v>
      </c>
      <c r="AH22" s="714">
        <v>2.6949152000000001E-5</v>
      </c>
      <c r="AI22" s="714">
        <v>8.2550479999999994E-5</v>
      </c>
      <c r="AJ22" s="714">
        <v>1.554321153E-3</v>
      </c>
      <c r="AK22" s="714">
        <v>1.9678018000000001E-4</v>
      </c>
      <c r="AL22" s="714">
        <v>0</v>
      </c>
      <c r="AM22" s="715">
        <v>0</v>
      </c>
      <c r="AN22" s="718">
        <v>3.5239224900000002E-4</v>
      </c>
    </row>
    <row r="23" spans="1:40">
      <c r="A23" s="360" t="s">
        <v>105</v>
      </c>
      <c r="B23" s="361" t="s">
        <v>39</v>
      </c>
      <c r="C23" s="717">
        <v>3.4279432729999999E-3</v>
      </c>
      <c r="D23" s="714">
        <v>8.4764919000000004E-5</v>
      </c>
      <c r="E23" s="714">
        <v>0</v>
      </c>
      <c r="F23" s="714">
        <v>0</v>
      </c>
      <c r="G23" s="714">
        <v>0</v>
      </c>
      <c r="H23" s="714">
        <v>0</v>
      </c>
      <c r="I23" s="714">
        <v>0</v>
      </c>
      <c r="J23" s="714">
        <v>0</v>
      </c>
      <c r="K23" s="714">
        <v>0</v>
      </c>
      <c r="L23" s="714">
        <v>0</v>
      </c>
      <c r="M23" s="714">
        <v>0</v>
      </c>
      <c r="N23" s="714">
        <v>0</v>
      </c>
      <c r="O23" s="714">
        <v>0</v>
      </c>
      <c r="P23" s="714">
        <v>1.0411474229999999E-3</v>
      </c>
      <c r="Q23" s="714">
        <v>0</v>
      </c>
      <c r="R23" s="714">
        <v>0</v>
      </c>
      <c r="S23" s="714">
        <v>0</v>
      </c>
      <c r="T23" s="714">
        <v>0</v>
      </c>
      <c r="U23" s="714">
        <v>0.30161218918299998</v>
      </c>
      <c r="V23" s="714">
        <v>0</v>
      </c>
      <c r="W23" s="714">
        <v>0</v>
      </c>
      <c r="X23" s="714">
        <v>0</v>
      </c>
      <c r="Y23" s="714">
        <v>0</v>
      </c>
      <c r="Z23" s="714">
        <v>0</v>
      </c>
      <c r="AA23" s="714">
        <v>0</v>
      </c>
      <c r="AB23" s="714">
        <v>0</v>
      </c>
      <c r="AC23" s="714">
        <v>0</v>
      </c>
      <c r="AD23" s="714">
        <v>3.4677295327999999E-2</v>
      </c>
      <c r="AE23" s="714">
        <v>0</v>
      </c>
      <c r="AF23" s="714">
        <v>6.3586382679999996E-3</v>
      </c>
      <c r="AG23" s="714">
        <v>9.7223237000000002E-5</v>
      </c>
      <c r="AH23" s="714">
        <v>0</v>
      </c>
      <c r="AI23" s="714">
        <v>0</v>
      </c>
      <c r="AJ23" s="714">
        <v>3.7708257017000001E-2</v>
      </c>
      <c r="AK23" s="714">
        <v>3.6143297999999998E-5</v>
      </c>
      <c r="AL23" s="714">
        <v>0</v>
      </c>
      <c r="AM23" s="715">
        <v>0</v>
      </c>
      <c r="AN23" s="718">
        <v>5.1964020000000001E-3</v>
      </c>
    </row>
    <row r="24" spans="1:40">
      <c r="A24" s="360" t="s">
        <v>106</v>
      </c>
      <c r="B24" s="361" t="s">
        <v>28</v>
      </c>
      <c r="C24" s="717">
        <v>1.66444611E-3</v>
      </c>
      <c r="D24" s="714">
        <v>3.023282098E-3</v>
      </c>
      <c r="E24" s="714">
        <v>8.2880431980000002E-3</v>
      </c>
      <c r="F24" s="714">
        <v>2.2486860487999999E-2</v>
      </c>
      <c r="G24" s="714">
        <v>1.3309607560999999E-2</v>
      </c>
      <c r="H24" s="714">
        <v>2.3500112600000002E-3</v>
      </c>
      <c r="I24" s="714">
        <v>6.0734681200000004E-4</v>
      </c>
      <c r="J24" s="714">
        <v>2.1543595419999998E-3</v>
      </c>
      <c r="K24" s="714">
        <v>1.0547254133999999E-2</v>
      </c>
      <c r="L24" s="714">
        <v>6.794828474E-3</v>
      </c>
      <c r="M24" s="714">
        <v>3.1948475423E-2</v>
      </c>
      <c r="N24" s="714">
        <v>1.431326692E-3</v>
      </c>
      <c r="O24" s="714">
        <v>1.3128372650000001E-3</v>
      </c>
      <c r="P24" s="714">
        <v>3.19710836E-3</v>
      </c>
      <c r="Q24" s="714">
        <v>4.3706705619999996E-3</v>
      </c>
      <c r="R24" s="714">
        <v>9.7183603510000004E-3</v>
      </c>
      <c r="S24" s="714">
        <v>2.704519834E-3</v>
      </c>
      <c r="T24" s="714">
        <v>6.1073287950000003E-3</v>
      </c>
      <c r="U24" s="714">
        <v>1.6878181950000001E-3</v>
      </c>
      <c r="V24" s="714">
        <v>4.7978123494999997E-2</v>
      </c>
      <c r="W24" s="714">
        <v>3.1826851400000001E-3</v>
      </c>
      <c r="X24" s="714">
        <v>7.6615127129999998E-3</v>
      </c>
      <c r="Y24" s="714">
        <v>3.7143824579999999E-3</v>
      </c>
      <c r="Z24" s="714">
        <v>4.0179457659999997E-3</v>
      </c>
      <c r="AA24" s="714">
        <v>7.5324746220000001E-3</v>
      </c>
      <c r="AB24" s="714">
        <v>1.8295149722000002E-2</v>
      </c>
      <c r="AC24" s="714">
        <v>7.1134814E-5</v>
      </c>
      <c r="AD24" s="714">
        <v>2.19612482E-3</v>
      </c>
      <c r="AE24" s="714">
        <v>1.6258910142999999E-2</v>
      </c>
      <c r="AF24" s="714">
        <v>9.9633567589999996E-3</v>
      </c>
      <c r="AG24" s="714">
        <v>1.6633219638000001E-2</v>
      </c>
      <c r="AH24" s="714">
        <v>4.3501029889999997E-3</v>
      </c>
      <c r="AI24" s="714">
        <v>5.0917135829000003E-2</v>
      </c>
      <c r="AJ24" s="714">
        <v>7.3689920669999997E-3</v>
      </c>
      <c r="AK24" s="714">
        <v>7.5827909709999999E-3</v>
      </c>
      <c r="AL24" s="714">
        <v>0.14689500374100001</v>
      </c>
      <c r="AM24" s="715">
        <v>1.7638577870000001E-3</v>
      </c>
      <c r="AN24" s="718">
        <v>6.7092779460000002E-3</v>
      </c>
    </row>
    <row r="25" spans="1:40">
      <c r="A25" s="360" t="s">
        <v>107</v>
      </c>
      <c r="B25" s="361" t="s">
        <v>29</v>
      </c>
      <c r="C25" s="717">
        <v>2.8122730080000001E-3</v>
      </c>
      <c r="D25" s="714">
        <v>3.4188517179999998E-3</v>
      </c>
      <c r="E25" s="714">
        <v>5.3243021599999997E-4</v>
      </c>
      <c r="F25" s="714">
        <v>2.4837557940000001E-3</v>
      </c>
      <c r="G25" s="714">
        <v>2.6605447749999999E-3</v>
      </c>
      <c r="H25" s="714">
        <v>3.4548079849999998E-3</v>
      </c>
      <c r="I25" s="714">
        <v>2.4096420799999999E-4</v>
      </c>
      <c r="J25" s="714">
        <v>3.1708081089999998E-3</v>
      </c>
      <c r="K25" s="714">
        <v>5.5836233399999997E-3</v>
      </c>
      <c r="L25" s="714">
        <v>3.01620513E-3</v>
      </c>
      <c r="M25" s="714">
        <v>2.8618341180000001E-3</v>
      </c>
      <c r="N25" s="714">
        <v>3.42835014E-3</v>
      </c>
      <c r="O25" s="714">
        <v>1.6026274309999999E-3</v>
      </c>
      <c r="P25" s="714">
        <v>1.7949970900000001E-3</v>
      </c>
      <c r="Q25" s="714">
        <v>9.8958578799999996E-4</v>
      </c>
      <c r="R25" s="714">
        <v>2.620884533E-3</v>
      </c>
      <c r="S25" s="714">
        <v>1.723815446E-3</v>
      </c>
      <c r="T25" s="714">
        <v>2.0424509410000001E-3</v>
      </c>
      <c r="U25" s="714">
        <v>8.5774367300000003E-4</v>
      </c>
      <c r="V25" s="714">
        <v>1.2723511579999999E-3</v>
      </c>
      <c r="W25" s="714">
        <v>5.8588377799999997E-4</v>
      </c>
      <c r="X25" s="714">
        <v>1.4663556342000001E-2</v>
      </c>
      <c r="Y25" s="714">
        <v>3.0448701504999998E-2</v>
      </c>
      <c r="Z25" s="714">
        <v>3.1047762729999998E-3</v>
      </c>
      <c r="AA25" s="714">
        <v>3.406240347E-3</v>
      </c>
      <c r="AB25" s="714">
        <v>2.8983949030000002E-3</v>
      </c>
      <c r="AC25" s="714">
        <v>1.3064344391E-2</v>
      </c>
      <c r="AD25" s="714">
        <v>6.4572776999999998E-3</v>
      </c>
      <c r="AE25" s="714">
        <v>4.8700980909999999E-3</v>
      </c>
      <c r="AF25" s="714">
        <v>8.9649632720000001E-3</v>
      </c>
      <c r="AG25" s="714">
        <v>6.3235334549999996E-3</v>
      </c>
      <c r="AH25" s="714">
        <v>2.4800503440000001E-3</v>
      </c>
      <c r="AI25" s="714">
        <v>1.6344994959999999E-3</v>
      </c>
      <c r="AJ25" s="714">
        <v>1.598840937E-3</v>
      </c>
      <c r="AK25" s="714">
        <v>2.9987985090000001E-3</v>
      </c>
      <c r="AL25" s="714">
        <v>0</v>
      </c>
      <c r="AM25" s="715">
        <v>0</v>
      </c>
      <c r="AN25" s="718">
        <v>4.7284060109999996E-3</v>
      </c>
    </row>
    <row r="26" spans="1:40">
      <c r="A26" s="360" t="s">
        <v>108</v>
      </c>
      <c r="B26" s="361" t="s">
        <v>30</v>
      </c>
      <c r="C26" s="717">
        <v>9.2797240550000007E-3</v>
      </c>
      <c r="D26" s="714">
        <v>4.1506555154000001E-2</v>
      </c>
      <c r="E26" s="714">
        <v>1.5711597373E-2</v>
      </c>
      <c r="F26" s="714">
        <v>2.5879848313000001E-2</v>
      </c>
      <c r="G26" s="714">
        <v>2.1167335531999999E-2</v>
      </c>
      <c r="H26" s="714">
        <v>2.9878336105999999E-2</v>
      </c>
      <c r="I26" s="714">
        <v>7.3510537700000001E-3</v>
      </c>
      <c r="J26" s="714">
        <v>3.2372927947000002E-2</v>
      </c>
      <c r="K26" s="714">
        <v>5.1559022921000001E-2</v>
      </c>
      <c r="L26" s="714">
        <v>3.1644319132999997E-2</v>
      </c>
      <c r="M26" s="714">
        <v>4.0262248071999997E-2</v>
      </c>
      <c r="N26" s="714">
        <v>2.2284275908000001E-2</v>
      </c>
      <c r="O26" s="714">
        <v>1.2021901111000001E-2</v>
      </c>
      <c r="P26" s="714">
        <v>1.0138909692999999E-2</v>
      </c>
      <c r="Q26" s="714">
        <v>6.5560058429999998E-3</v>
      </c>
      <c r="R26" s="714">
        <v>3.0581504990000001E-2</v>
      </c>
      <c r="S26" s="714">
        <v>8.2652148200000001E-3</v>
      </c>
      <c r="T26" s="714">
        <v>5.9070885060000002E-3</v>
      </c>
      <c r="U26" s="714">
        <v>1.5015125802E-2</v>
      </c>
      <c r="V26" s="714">
        <v>1.8750885544999998E-2</v>
      </c>
      <c r="W26" s="714">
        <v>3.5342154069999999E-3</v>
      </c>
      <c r="X26" s="714">
        <v>8.9069137839000001E-2</v>
      </c>
      <c r="Y26" s="714">
        <v>4.3418257933999997E-2</v>
      </c>
      <c r="Z26" s="714">
        <v>8.0120697185000006E-2</v>
      </c>
      <c r="AA26" s="714">
        <v>3.1881118117999999E-2</v>
      </c>
      <c r="AB26" s="714">
        <v>6.1594308539999996E-3</v>
      </c>
      <c r="AC26" s="714">
        <v>3.5671438139999998E-3</v>
      </c>
      <c r="AD26" s="714">
        <v>1.4482974020000001E-2</v>
      </c>
      <c r="AE26" s="714">
        <v>8.5971444990000003E-3</v>
      </c>
      <c r="AF26" s="714">
        <v>1.3464475074000001E-2</v>
      </c>
      <c r="AG26" s="714">
        <v>2.6892617939999999E-2</v>
      </c>
      <c r="AH26" s="714">
        <v>1.3185054729000001E-2</v>
      </c>
      <c r="AI26" s="714">
        <v>4.9200085849999999E-3</v>
      </c>
      <c r="AJ26" s="714">
        <v>5.795314486E-3</v>
      </c>
      <c r="AK26" s="714">
        <v>3.780844563E-2</v>
      </c>
      <c r="AL26" s="714">
        <v>0</v>
      </c>
      <c r="AM26" s="715">
        <v>4.8314365469999997E-3</v>
      </c>
      <c r="AN26" s="718">
        <v>2.2770810445000001E-2</v>
      </c>
    </row>
    <row r="27" spans="1:40">
      <c r="A27" s="360" t="s">
        <v>109</v>
      </c>
      <c r="B27" s="361" t="s">
        <v>141</v>
      </c>
      <c r="C27" s="717">
        <v>4.9137090500000005E-4</v>
      </c>
      <c r="D27" s="714">
        <v>2.0908679930000001E-3</v>
      </c>
      <c r="E27" s="714">
        <v>2.0470934780000001E-3</v>
      </c>
      <c r="F27" s="714">
        <v>8.8705564100000002E-4</v>
      </c>
      <c r="G27" s="714">
        <v>1.2906911909999999E-3</v>
      </c>
      <c r="H27" s="714">
        <v>2.1373028800000002E-3</v>
      </c>
      <c r="I27" s="714">
        <v>4.3037158199999998E-4</v>
      </c>
      <c r="J27" s="714">
        <v>9.7489563799999998E-4</v>
      </c>
      <c r="K27" s="714">
        <v>1.4392684089999999E-3</v>
      </c>
      <c r="L27" s="714">
        <v>1.2597368319999999E-3</v>
      </c>
      <c r="M27" s="714">
        <v>8.4409652799999997E-4</v>
      </c>
      <c r="N27" s="714">
        <v>6.1695116000000003E-4</v>
      </c>
      <c r="O27" s="714">
        <v>6.0592489199999999E-4</v>
      </c>
      <c r="P27" s="714">
        <v>5.3039585699999996E-4</v>
      </c>
      <c r="Q27" s="714">
        <v>3.9465623699999999E-4</v>
      </c>
      <c r="R27" s="714">
        <v>3.4734251349999999E-3</v>
      </c>
      <c r="S27" s="714">
        <v>4.8024184000000002E-4</v>
      </c>
      <c r="T27" s="714">
        <v>2.8033640400000002E-4</v>
      </c>
      <c r="U27" s="714">
        <v>4.6115251200000001E-4</v>
      </c>
      <c r="V27" s="714">
        <v>8.8412819900000005E-4</v>
      </c>
      <c r="W27" s="714">
        <v>6.1137486199999995E-4</v>
      </c>
      <c r="X27" s="714">
        <v>5.1376798999999999E-4</v>
      </c>
      <c r="Y27" s="714">
        <v>8.4881847750999995E-2</v>
      </c>
      <c r="Z27" s="714">
        <v>8.1033866679999997E-3</v>
      </c>
      <c r="AA27" s="714">
        <v>2.5005059600000002E-3</v>
      </c>
      <c r="AB27" s="714">
        <v>1.1881505669999999E-3</v>
      </c>
      <c r="AC27" s="714">
        <v>2.8425809099999998E-4</v>
      </c>
      <c r="AD27" s="714">
        <v>2.9705103419999999E-3</v>
      </c>
      <c r="AE27" s="714">
        <v>2.5371832240000001E-3</v>
      </c>
      <c r="AF27" s="714">
        <v>4.4533884350000004E-3</v>
      </c>
      <c r="AG27" s="714">
        <v>1.0735456912000001E-2</v>
      </c>
      <c r="AH27" s="714">
        <v>4.437505645E-3</v>
      </c>
      <c r="AI27" s="714">
        <v>2.3196684769999998E-3</v>
      </c>
      <c r="AJ27" s="714">
        <v>9.0249344700000004E-4</v>
      </c>
      <c r="AK27" s="714">
        <v>6.9216241699999997E-3</v>
      </c>
      <c r="AL27" s="714">
        <v>0</v>
      </c>
      <c r="AM27" s="715">
        <v>1.221918873E-3</v>
      </c>
      <c r="AN27" s="718">
        <v>2.7557319380000001E-3</v>
      </c>
    </row>
    <row r="28" spans="1:40">
      <c r="A28" s="360" t="s">
        <v>110</v>
      </c>
      <c r="B28" s="361" t="s">
        <v>142</v>
      </c>
      <c r="C28" s="717">
        <v>3.08806221E-4</v>
      </c>
      <c r="D28" s="714">
        <v>2.3169077759999999E-3</v>
      </c>
      <c r="E28" s="714">
        <v>6.0111422999999998E-4</v>
      </c>
      <c r="F28" s="714">
        <v>3.1046947400000002E-4</v>
      </c>
      <c r="G28" s="714">
        <v>6.6427573299999998E-4</v>
      </c>
      <c r="H28" s="714">
        <v>1.533619846E-3</v>
      </c>
      <c r="I28" s="714">
        <v>5.48477E-6</v>
      </c>
      <c r="J28" s="714">
        <v>5.1142066E-5</v>
      </c>
      <c r="K28" s="714">
        <v>2.4467562950000001E-3</v>
      </c>
      <c r="L28" s="714">
        <v>1.74971604E-4</v>
      </c>
      <c r="M28" s="714">
        <v>3.0641860200000001E-4</v>
      </c>
      <c r="N28" s="714">
        <v>9.3017252000000003E-5</v>
      </c>
      <c r="O28" s="714">
        <v>2.4149180499999999E-4</v>
      </c>
      <c r="P28" s="714">
        <v>1.9644291E-5</v>
      </c>
      <c r="Q28" s="714">
        <v>1.7671174799999999E-4</v>
      </c>
      <c r="R28" s="714">
        <v>9.6701601800000005E-4</v>
      </c>
      <c r="S28" s="714">
        <v>2.9320028099999999E-4</v>
      </c>
      <c r="T28" s="714">
        <v>1.2014417299999999E-4</v>
      </c>
      <c r="U28" s="714">
        <v>1.2635578839999999E-3</v>
      </c>
      <c r="V28" s="714">
        <v>3.2304684200000001E-4</v>
      </c>
      <c r="W28" s="714">
        <v>2.0651889240000001E-3</v>
      </c>
      <c r="X28" s="714">
        <v>7.2644581639999999E-3</v>
      </c>
      <c r="Y28" s="714">
        <v>2.0983182669999999E-3</v>
      </c>
      <c r="Z28" s="714">
        <v>0</v>
      </c>
      <c r="AA28" s="714">
        <v>1.5581560699999999E-3</v>
      </c>
      <c r="AB28" s="714">
        <v>3.6355220570000002E-3</v>
      </c>
      <c r="AC28" s="714">
        <v>1.1246611E-5</v>
      </c>
      <c r="AD28" s="714">
        <v>5.6002368550000002E-3</v>
      </c>
      <c r="AE28" s="714">
        <v>6.068472456E-3</v>
      </c>
      <c r="AF28" s="714">
        <v>2.9930516922000001E-2</v>
      </c>
      <c r="AG28" s="714">
        <v>6.4200861869999999E-3</v>
      </c>
      <c r="AH28" s="714">
        <v>3.9353045549999997E-3</v>
      </c>
      <c r="AI28" s="714">
        <v>3.3020191999999997E-5</v>
      </c>
      <c r="AJ28" s="714">
        <v>3.8325727100000002E-4</v>
      </c>
      <c r="AK28" s="714">
        <v>1.8086982681000001E-2</v>
      </c>
      <c r="AL28" s="714">
        <v>0</v>
      </c>
      <c r="AM28" s="715">
        <v>1.5204965387000001E-2</v>
      </c>
      <c r="AN28" s="718">
        <v>4.1876250549999997E-3</v>
      </c>
    </row>
    <row r="29" spans="1:40">
      <c r="A29" s="360" t="s">
        <v>111</v>
      </c>
      <c r="B29" s="361" t="s">
        <v>31</v>
      </c>
      <c r="C29" s="717">
        <v>7.7232630135999999E-2</v>
      </c>
      <c r="D29" s="714">
        <v>1.6048824593E-2</v>
      </c>
      <c r="E29" s="714">
        <v>7.8045180653999999E-2</v>
      </c>
      <c r="F29" s="714">
        <v>7.8083072761000002E-2</v>
      </c>
      <c r="G29" s="714">
        <v>8.4177158552000003E-2</v>
      </c>
      <c r="H29" s="714">
        <v>2.6866733657999999E-2</v>
      </c>
      <c r="I29" s="714">
        <v>9.3946788959999999E-3</v>
      </c>
      <c r="J29" s="714">
        <v>5.6908334238999998E-2</v>
      </c>
      <c r="K29" s="714">
        <v>3.8524417742000001E-2</v>
      </c>
      <c r="L29" s="714">
        <v>2.3148508323E-2</v>
      </c>
      <c r="M29" s="714">
        <v>3.7093995352000003E-2</v>
      </c>
      <c r="N29" s="714">
        <v>4.6768694568999999E-2</v>
      </c>
      <c r="O29" s="714">
        <v>4.2256675053000001E-2</v>
      </c>
      <c r="P29" s="714">
        <v>4.1326677192999997E-2</v>
      </c>
      <c r="Q29" s="714">
        <v>5.1387776258999998E-2</v>
      </c>
      <c r="R29" s="714">
        <v>5.2354427938999998E-2</v>
      </c>
      <c r="S29" s="714">
        <v>4.4096311237000002E-2</v>
      </c>
      <c r="T29" s="714">
        <v>4.3251902283E-2</v>
      </c>
      <c r="U29" s="714">
        <v>5.3060208072000001E-2</v>
      </c>
      <c r="V29" s="714">
        <v>6.9083850491999998E-2</v>
      </c>
      <c r="W29" s="714">
        <v>5.6293357969E-2</v>
      </c>
      <c r="X29" s="714">
        <v>1.7982642499000001E-2</v>
      </c>
      <c r="Y29" s="714">
        <v>1.7612534502E-2</v>
      </c>
      <c r="Z29" s="714">
        <v>1.5559614087E-2</v>
      </c>
      <c r="AA29" s="714">
        <v>1.1726614010999999E-2</v>
      </c>
      <c r="AB29" s="714">
        <v>6.0938274480000004E-3</v>
      </c>
      <c r="AC29" s="714">
        <v>1.576774849E-3</v>
      </c>
      <c r="AD29" s="714">
        <v>2.2475133958999999E-2</v>
      </c>
      <c r="AE29" s="714">
        <v>8.9767431959999998E-3</v>
      </c>
      <c r="AF29" s="714">
        <v>1.1106506659000001E-2</v>
      </c>
      <c r="AG29" s="714">
        <v>1.827260457E-2</v>
      </c>
      <c r="AH29" s="714">
        <v>5.4931476318000001E-2</v>
      </c>
      <c r="AI29" s="714">
        <v>3.9888391751999999E-2</v>
      </c>
      <c r="AJ29" s="714">
        <v>2.3963741539000001E-2</v>
      </c>
      <c r="AK29" s="714">
        <v>6.8967984703999993E-2</v>
      </c>
      <c r="AL29" s="714">
        <v>0.226801895419</v>
      </c>
      <c r="AM29" s="715">
        <v>1.0654723560000001E-2</v>
      </c>
      <c r="AN29" s="718">
        <v>3.0887387924E-2</v>
      </c>
    </row>
    <row r="30" spans="1:40">
      <c r="A30" s="360" t="s">
        <v>112</v>
      </c>
      <c r="B30" s="361" t="s">
        <v>32</v>
      </c>
      <c r="C30" s="717">
        <v>6.0498828869999998E-3</v>
      </c>
      <c r="D30" s="714">
        <v>3.9924276672999998E-2</v>
      </c>
      <c r="E30" s="714">
        <v>6.8730492190000004E-3</v>
      </c>
      <c r="F30" s="714">
        <v>1.7120173863E-2</v>
      </c>
      <c r="G30" s="714">
        <v>1.0370273489E-2</v>
      </c>
      <c r="H30" s="714">
        <v>5.6095211600000004E-3</v>
      </c>
      <c r="I30" s="714">
        <v>3.3204794710000002E-3</v>
      </c>
      <c r="J30" s="714">
        <v>3.8804042779999998E-3</v>
      </c>
      <c r="K30" s="714">
        <v>9.9346424530000008E-3</v>
      </c>
      <c r="L30" s="714">
        <v>4.1758323700000002E-3</v>
      </c>
      <c r="M30" s="714">
        <v>7.6373391300000003E-3</v>
      </c>
      <c r="N30" s="714">
        <v>1.1913801482000001E-2</v>
      </c>
      <c r="O30" s="714">
        <v>6.6607830479999998E-3</v>
      </c>
      <c r="P30" s="714">
        <v>6.9688122329999999E-3</v>
      </c>
      <c r="Q30" s="714">
        <v>8.4232599779999993E-3</v>
      </c>
      <c r="R30" s="714">
        <v>8.0087603819999995E-3</v>
      </c>
      <c r="S30" s="714">
        <v>6.3897440559999999E-3</v>
      </c>
      <c r="T30" s="714">
        <v>9.2511013220000007E-3</v>
      </c>
      <c r="U30" s="714">
        <v>7.9318232130000006E-3</v>
      </c>
      <c r="V30" s="714">
        <v>1.5078353028000001E-2</v>
      </c>
      <c r="W30" s="714">
        <v>1.3240151088E-2</v>
      </c>
      <c r="X30" s="714">
        <v>1.6701464563E-2</v>
      </c>
      <c r="Y30" s="714">
        <v>2.3538103202000001E-2</v>
      </c>
      <c r="Z30" s="714">
        <v>2.3921070393E-2</v>
      </c>
      <c r="AA30" s="714">
        <v>1.7964564182000001E-2</v>
      </c>
      <c r="AB30" s="714">
        <v>4.4027174388000002E-2</v>
      </c>
      <c r="AC30" s="714">
        <v>0.105130225913</v>
      </c>
      <c r="AD30" s="714">
        <v>2.4590974716E-2</v>
      </c>
      <c r="AE30" s="714">
        <v>7.039598272E-3</v>
      </c>
      <c r="AF30" s="714">
        <v>2.3833717458E-2</v>
      </c>
      <c r="AG30" s="714">
        <v>1.0420990028E-2</v>
      </c>
      <c r="AH30" s="714">
        <v>9.1863832490000005E-3</v>
      </c>
      <c r="AI30" s="714">
        <v>2.7951592399000001E-2</v>
      </c>
      <c r="AJ30" s="714">
        <v>9.1081671060000008E-3</v>
      </c>
      <c r="AK30" s="714">
        <v>8.4509602980000001E-3</v>
      </c>
      <c r="AL30" s="714">
        <v>0</v>
      </c>
      <c r="AM30" s="715">
        <v>3.021565079E-3</v>
      </c>
      <c r="AN30" s="718">
        <v>1.9782041561E-2</v>
      </c>
    </row>
    <row r="31" spans="1:40">
      <c r="A31" s="360" t="s">
        <v>113</v>
      </c>
      <c r="B31" s="361" t="s">
        <v>33</v>
      </c>
      <c r="C31" s="717">
        <v>1.761554985E-3</v>
      </c>
      <c r="D31" s="714">
        <v>9.3806509949999999E-3</v>
      </c>
      <c r="E31" s="714">
        <v>1.8441399629999999E-3</v>
      </c>
      <c r="F31" s="714">
        <v>3.0381655690000001E-3</v>
      </c>
      <c r="G31" s="714">
        <v>1.917106649E-3</v>
      </c>
      <c r="H31" s="714">
        <v>1.375034773E-3</v>
      </c>
      <c r="I31" s="714">
        <v>2.3877030000000001E-4</v>
      </c>
      <c r="J31" s="714">
        <v>2.6018526210000001E-3</v>
      </c>
      <c r="K31" s="714">
        <v>2.369257227E-3</v>
      </c>
      <c r="L31" s="714">
        <v>8.50784745E-4</v>
      </c>
      <c r="M31" s="714">
        <v>5.6658534000000003E-4</v>
      </c>
      <c r="N31" s="714">
        <v>4.2332341149999998E-3</v>
      </c>
      <c r="O31" s="714">
        <v>2.5598131290000001E-3</v>
      </c>
      <c r="P31" s="714">
        <v>1.8686631809999999E-3</v>
      </c>
      <c r="Q31" s="714">
        <v>1.0602704870000001E-3</v>
      </c>
      <c r="R31" s="714">
        <v>1.328517332E-3</v>
      </c>
      <c r="S31" s="714">
        <v>1.718760268E-3</v>
      </c>
      <c r="T31" s="714">
        <v>2.0824989989999998E-3</v>
      </c>
      <c r="U31" s="714">
        <v>7.8395927099999998E-4</v>
      </c>
      <c r="V31" s="714">
        <v>2.045963331E-3</v>
      </c>
      <c r="W31" s="714">
        <v>3.6559147740000001E-3</v>
      </c>
      <c r="X31" s="714">
        <v>3.8664187969999998E-3</v>
      </c>
      <c r="Y31" s="714">
        <v>1.2723299030000001E-3</v>
      </c>
      <c r="Z31" s="714">
        <v>1.588120856E-3</v>
      </c>
      <c r="AA31" s="714">
        <v>2.1854462032000001E-2</v>
      </c>
      <c r="AB31" s="714">
        <v>1.3785826749E-2</v>
      </c>
      <c r="AC31" s="714">
        <v>3.0285717338E-2</v>
      </c>
      <c r="AD31" s="714">
        <v>1.8181122202000001E-2</v>
      </c>
      <c r="AE31" s="714">
        <v>1.3685128838000001E-2</v>
      </c>
      <c r="AF31" s="714">
        <v>1.848482612E-3</v>
      </c>
      <c r="AG31" s="714">
        <v>4.7840537800000003E-3</v>
      </c>
      <c r="AH31" s="714">
        <v>1.3764461497999999E-2</v>
      </c>
      <c r="AI31" s="714">
        <v>1.7723587974000001E-2</v>
      </c>
      <c r="AJ31" s="714">
        <v>5.8872575179999996E-3</v>
      </c>
      <c r="AK31" s="714">
        <v>9.6834832789999999E-3</v>
      </c>
      <c r="AL31" s="714">
        <v>0</v>
      </c>
      <c r="AM31" s="715">
        <v>2.4970091106999999E-2</v>
      </c>
      <c r="AN31" s="718">
        <v>9.0619483670000001E-3</v>
      </c>
    </row>
    <row r="32" spans="1:40">
      <c r="A32" s="360" t="s">
        <v>114</v>
      </c>
      <c r="B32" s="361" t="s">
        <v>143</v>
      </c>
      <c r="C32" s="717">
        <v>6.3454823009000003E-2</v>
      </c>
      <c r="D32" s="714">
        <v>0.17659358047000001</v>
      </c>
      <c r="E32" s="714">
        <v>3.633952419E-2</v>
      </c>
      <c r="F32" s="714">
        <v>2.6168141397000001E-2</v>
      </c>
      <c r="G32" s="714">
        <v>4.2145369687999999E-2</v>
      </c>
      <c r="H32" s="714">
        <v>2.1271973400000001E-2</v>
      </c>
      <c r="I32" s="714">
        <v>1.8280736831E-2</v>
      </c>
      <c r="J32" s="714">
        <v>1.9929423948999998E-2</v>
      </c>
      <c r="K32" s="714">
        <v>6.1272239465000003E-2</v>
      </c>
      <c r="L32" s="714">
        <v>2.0843639091999999E-2</v>
      </c>
      <c r="M32" s="714">
        <v>2.8346611473000001E-2</v>
      </c>
      <c r="N32" s="714">
        <v>3.2221935366000001E-2</v>
      </c>
      <c r="O32" s="714">
        <v>2.2313842749000001E-2</v>
      </c>
      <c r="P32" s="714">
        <v>1.9693401728E-2</v>
      </c>
      <c r="Q32" s="714">
        <v>2.1535271665000001E-2</v>
      </c>
      <c r="R32" s="714">
        <v>2.4475145278000002E-2</v>
      </c>
      <c r="S32" s="714">
        <v>1.9785963795E-2</v>
      </c>
      <c r="T32" s="714">
        <v>2.5310372447000001E-2</v>
      </c>
      <c r="U32" s="714">
        <v>1.6518482992999999E-2</v>
      </c>
      <c r="V32" s="714">
        <v>0.117107313894</v>
      </c>
      <c r="W32" s="714">
        <v>4.4965860449E-2</v>
      </c>
      <c r="X32" s="714">
        <v>4.1056432093E-2</v>
      </c>
      <c r="Y32" s="714">
        <v>1.9823720744E-2</v>
      </c>
      <c r="Z32" s="714">
        <v>6.7558661214000004E-2</v>
      </c>
      <c r="AA32" s="714">
        <v>5.4694240581000003E-2</v>
      </c>
      <c r="AB32" s="714">
        <v>4.0787095081000001E-2</v>
      </c>
      <c r="AC32" s="714">
        <v>2.901906779E-3</v>
      </c>
      <c r="AD32" s="714">
        <v>0.13040164389200001</v>
      </c>
      <c r="AE32" s="714">
        <v>2.6670638550999999E-2</v>
      </c>
      <c r="AF32" s="714">
        <v>3.9157318997999999E-2</v>
      </c>
      <c r="AG32" s="714">
        <v>3.0378573876000001E-2</v>
      </c>
      <c r="AH32" s="714">
        <v>1.6570815087999999E-2</v>
      </c>
      <c r="AI32" s="714">
        <v>4.0301144150000003E-2</v>
      </c>
      <c r="AJ32" s="714">
        <v>1.7413526368999999E-2</v>
      </c>
      <c r="AK32" s="714">
        <v>3.9803263630000002E-2</v>
      </c>
      <c r="AL32" s="714">
        <v>5.0744035248000002E-2</v>
      </c>
      <c r="AM32" s="715">
        <v>0.10019734756699999</v>
      </c>
      <c r="AN32" s="718">
        <v>3.7470085331999997E-2</v>
      </c>
    </row>
    <row r="33" spans="1:40">
      <c r="A33" s="360" t="s">
        <v>115</v>
      </c>
      <c r="B33" s="361" t="s">
        <v>144</v>
      </c>
      <c r="C33" s="717">
        <v>4.156259832E-3</v>
      </c>
      <c r="D33" s="714">
        <v>1.0595614828E-2</v>
      </c>
      <c r="E33" s="714">
        <v>4.842481218E-3</v>
      </c>
      <c r="F33" s="714">
        <v>5.4553921890000004E-3</v>
      </c>
      <c r="G33" s="714">
        <v>6.8905700380000002E-3</v>
      </c>
      <c r="H33" s="714">
        <v>5.9107949500000001E-3</v>
      </c>
      <c r="I33" s="714">
        <v>6.6256015899999999E-4</v>
      </c>
      <c r="J33" s="714">
        <v>6.376776388E-3</v>
      </c>
      <c r="K33" s="714">
        <v>6.0043325670000001E-3</v>
      </c>
      <c r="L33" s="714">
        <v>2.4290520970000002E-3</v>
      </c>
      <c r="M33" s="714">
        <v>3.6307713649999999E-3</v>
      </c>
      <c r="N33" s="714">
        <v>6.6744623980000001E-3</v>
      </c>
      <c r="O33" s="714">
        <v>7.9472757529999993E-3</v>
      </c>
      <c r="P33" s="714">
        <v>1.1644153491E-2</v>
      </c>
      <c r="Q33" s="714">
        <v>8.4409311530000003E-3</v>
      </c>
      <c r="R33" s="714">
        <v>7.3957144020000004E-3</v>
      </c>
      <c r="S33" s="714">
        <v>1.4649903699000001E-2</v>
      </c>
      <c r="T33" s="714">
        <v>2.2366840208000002E-2</v>
      </c>
      <c r="U33" s="714">
        <v>3.615435697E-3</v>
      </c>
      <c r="V33" s="714">
        <v>7.005015727E-3</v>
      </c>
      <c r="W33" s="714">
        <v>7.8417974009999999E-3</v>
      </c>
      <c r="X33" s="714">
        <v>1.0210137592E-2</v>
      </c>
      <c r="Y33" s="714">
        <v>3.8965103273999997E-2</v>
      </c>
      <c r="Z33" s="714">
        <v>1.0541152182E-2</v>
      </c>
      <c r="AA33" s="714">
        <v>4.3334780199999999E-2</v>
      </c>
      <c r="AB33" s="714">
        <v>6.5811149663000001E-2</v>
      </c>
      <c r="AC33" s="714">
        <v>3.4760462649999998E-3</v>
      </c>
      <c r="AD33" s="714">
        <v>1.1526691233E-2</v>
      </c>
      <c r="AE33" s="714">
        <v>0.19822456752600001</v>
      </c>
      <c r="AF33" s="714">
        <v>3.4262565423999997E-2</v>
      </c>
      <c r="AG33" s="714">
        <v>2.4183106893E-2</v>
      </c>
      <c r="AH33" s="714">
        <v>1.2785187581E-2</v>
      </c>
      <c r="AI33" s="714">
        <v>7.2619656919999998E-2</v>
      </c>
      <c r="AJ33" s="714">
        <v>3.4737045347999998E-2</v>
      </c>
      <c r="AK33" s="714">
        <v>2.1597628708E-2</v>
      </c>
      <c r="AL33" s="714">
        <v>0</v>
      </c>
      <c r="AM33" s="715">
        <v>8.0002454062999995E-2</v>
      </c>
      <c r="AN33" s="718">
        <v>2.0379420180999998E-2</v>
      </c>
    </row>
    <row r="34" spans="1:40">
      <c r="A34" s="360" t="s">
        <v>116</v>
      </c>
      <c r="B34" s="361" t="s">
        <v>34</v>
      </c>
      <c r="C34" s="717">
        <v>0</v>
      </c>
      <c r="D34" s="714">
        <v>0</v>
      </c>
      <c r="E34" s="714">
        <v>0</v>
      </c>
      <c r="F34" s="714">
        <v>0</v>
      </c>
      <c r="G34" s="714">
        <v>0</v>
      </c>
      <c r="H34" s="714">
        <v>0</v>
      </c>
      <c r="I34" s="714">
        <v>0</v>
      </c>
      <c r="J34" s="714">
        <v>0</v>
      </c>
      <c r="K34" s="714">
        <v>0</v>
      </c>
      <c r="L34" s="714">
        <v>0</v>
      </c>
      <c r="M34" s="714">
        <v>0</v>
      </c>
      <c r="N34" s="714">
        <v>0</v>
      </c>
      <c r="O34" s="714">
        <v>0</v>
      </c>
      <c r="P34" s="714">
        <v>0</v>
      </c>
      <c r="Q34" s="714">
        <v>0</v>
      </c>
      <c r="R34" s="714">
        <v>0</v>
      </c>
      <c r="S34" s="714">
        <v>0</v>
      </c>
      <c r="T34" s="714">
        <v>0</v>
      </c>
      <c r="U34" s="714">
        <v>0</v>
      </c>
      <c r="V34" s="714">
        <v>0</v>
      </c>
      <c r="W34" s="714">
        <v>0</v>
      </c>
      <c r="X34" s="714">
        <v>0</v>
      </c>
      <c r="Y34" s="714">
        <v>0</v>
      </c>
      <c r="Z34" s="714">
        <v>0</v>
      </c>
      <c r="AA34" s="714">
        <v>0</v>
      </c>
      <c r="AB34" s="714">
        <v>0</v>
      </c>
      <c r="AC34" s="714">
        <v>0</v>
      </c>
      <c r="AD34" s="714">
        <v>0</v>
      </c>
      <c r="AE34" s="714">
        <v>0</v>
      </c>
      <c r="AF34" s="714">
        <v>0</v>
      </c>
      <c r="AG34" s="714">
        <v>0</v>
      </c>
      <c r="AH34" s="714">
        <v>0</v>
      </c>
      <c r="AI34" s="714">
        <v>0</v>
      </c>
      <c r="AJ34" s="714">
        <v>0</v>
      </c>
      <c r="AK34" s="714">
        <v>0</v>
      </c>
      <c r="AL34" s="714">
        <v>0</v>
      </c>
      <c r="AM34" s="715">
        <v>0.26119410615900002</v>
      </c>
      <c r="AN34" s="718">
        <v>1.1830857089999999E-3</v>
      </c>
    </row>
    <row r="35" spans="1:40">
      <c r="A35" s="360" t="s">
        <v>117</v>
      </c>
      <c r="B35" s="361" t="s">
        <v>35</v>
      </c>
      <c r="C35" s="717">
        <v>4.6612259999999998E-5</v>
      </c>
      <c r="D35" s="714">
        <v>0</v>
      </c>
      <c r="E35" s="714">
        <v>3.3928870199999999E-4</v>
      </c>
      <c r="F35" s="714">
        <v>2.2176390999999999E-5</v>
      </c>
      <c r="G35" s="714">
        <v>1.13580825E-4</v>
      </c>
      <c r="H35" s="714">
        <v>2.8197107199999998E-4</v>
      </c>
      <c r="I35" s="714">
        <v>6.9473749999999997E-6</v>
      </c>
      <c r="J35" s="714">
        <v>1.3424792400000001E-4</v>
      </c>
      <c r="K35" s="714">
        <v>2.5463979499999999E-4</v>
      </c>
      <c r="L35" s="714">
        <v>4.1394289000000001E-5</v>
      </c>
      <c r="M35" s="714">
        <v>5.7814829999999998E-6</v>
      </c>
      <c r="N35" s="714">
        <v>6.1505284900000002E-4</v>
      </c>
      <c r="O35" s="714">
        <v>6.6739553300000003E-4</v>
      </c>
      <c r="P35" s="714">
        <v>4.86196202E-4</v>
      </c>
      <c r="Q35" s="714">
        <v>3.1808114600000002E-4</v>
      </c>
      <c r="R35" s="714">
        <v>5.4978324999999995E-4</v>
      </c>
      <c r="S35" s="714">
        <v>9.9081474300000008E-4</v>
      </c>
      <c r="T35" s="714">
        <v>2.2426912290000002E-3</v>
      </c>
      <c r="U35" s="714">
        <v>2.67468457E-4</v>
      </c>
      <c r="V35" s="714">
        <v>3.9672419000000002E-5</v>
      </c>
      <c r="W35" s="714">
        <v>1.8419363700000001E-4</v>
      </c>
      <c r="X35" s="714">
        <v>4.3748469600000001E-4</v>
      </c>
      <c r="Y35" s="714">
        <v>1.12867975E-4</v>
      </c>
      <c r="Z35" s="714">
        <v>1.5881208599999999E-4</v>
      </c>
      <c r="AA35" s="714">
        <v>2.4765394499999999E-4</v>
      </c>
      <c r="AB35" s="714">
        <v>2.5785783E-4</v>
      </c>
      <c r="AC35" s="714">
        <v>1.124661E-6</v>
      </c>
      <c r="AD35" s="714">
        <v>1.352634029E-3</v>
      </c>
      <c r="AE35" s="714">
        <v>5.1662872100000003E-3</v>
      </c>
      <c r="AF35" s="714">
        <v>1.51142724E-4</v>
      </c>
      <c r="AG35" s="714">
        <v>1.34101E-6</v>
      </c>
      <c r="AH35" s="714">
        <v>9.7963809000000003E-5</v>
      </c>
      <c r="AI35" s="714">
        <v>0</v>
      </c>
      <c r="AJ35" s="714">
        <v>5.1730053299999998E-4</v>
      </c>
      <c r="AK35" s="714">
        <v>4.96513997E-4</v>
      </c>
      <c r="AL35" s="714">
        <v>0</v>
      </c>
      <c r="AM35" s="715">
        <v>1.68716832E-4</v>
      </c>
      <c r="AN35" s="718">
        <v>4.3705716800000001E-4</v>
      </c>
    </row>
    <row r="36" spans="1:40">
      <c r="A36" s="360" t="s">
        <v>118</v>
      </c>
      <c r="B36" s="361" t="s">
        <v>145</v>
      </c>
      <c r="C36" s="717">
        <v>5.7488453800000003E-4</v>
      </c>
      <c r="D36" s="714">
        <v>0</v>
      </c>
      <c r="E36" s="714">
        <v>0</v>
      </c>
      <c r="F36" s="714">
        <v>0</v>
      </c>
      <c r="G36" s="714">
        <v>0</v>
      </c>
      <c r="H36" s="714">
        <v>5.2987849999999998E-6</v>
      </c>
      <c r="I36" s="714">
        <v>0</v>
      </c>
      <c r="J36" s="714">
        <v>0</v>
      </c>
      <c r="K36" s="714">
        <v>0</v>
      </c>
      <c r="L36" s="714">
        <v>2.055036E-6</v>
      </c>
      <c r="M36" s="714">
        <v>0</v>
      </c>
      <c r="N36" s="714">
        <v>0</v>
      </c>
      <c r="O36" s="714">
        <v>0</v>
      </c>
      <c r="P36" s="714">
        <v>0</v>
      </c>
      <c r="Q36" s="714">
        <v>0</v>
      </c>
      <c r="R36" s="714">
        <v>0</v>
      </c>
      <c r="S36" s="714">
        <v>0</v>
      </c>
      <c r="T36" s="714">
        <v>0</v>
      </c>
      <c r="U36" s="714">
        <v>0</v>
      </c>
      <c r="V36" s="714">
        <v>1.1334976999999999E-5</v>
      </c>
      <c r="W36" s="714">
        <v>0</v>
      </c>
      <c r="X36" s="714">
        <v>1.9070820000000001E-6</v>
      </c>
      <c r="Y36" s="714">
        <v>3.12952113E-4</v>
      </c>
      <c r="Z36" s="714">
        <v>0</v>
      </c>
      <c r="AA36" s="714">
        <v>3.0623875000000002E-5</v>
      </c>
      <c r="AB36" s="714">
        <v>1.87698633E-4</v>
      </c>
      <c r="AC36" s="714">
        <v>6.4668009999999999E-6</v>
      </c>
      <c r="AD36" s="714">
        <v>1.296740061E-3</v>
      </c>
      <c r="AE36" s="714">
        <v>9.4814562599999995E-4</v>
      </c>
      <c r="AF36" s="714">
        <v>3.1931560999999998E-5</v>
      </c>
      <c r="AG36" s="714">
        <v>1.6762627000000002E-5</v>
      </c>
      <c r="AH36" s="714">
        <v>1.7599252999E-2</v>
      </c>
      <c r="AI36" s="714">
        <v>8.2550479999999994E-6</v>
      </c>
      <c r="AJ36" s="714">
        <v>3.8712856E-5</v>
      </c>
      <c r="AK36" s="714">
        <v>8.0683525000000003E-5</v>
      </c>
      <c r="AL36" s="714">
        <v>0</v>
      </c>
      <c r="AM36" s="715">
        <v>2.58187879E-3</v>
      </c>
      <c r="AN36" s="718">
        <v>1.270274828E-3</v>
      </c>
    </row>
    <row r="37" spans="1:40">
      <c r="A37" s="360" t="s">
        <v>119</v>
      </c>
      <c r="B37" s="361" t="s">
        <v>596</v>
      </c>
      <c r="C37" s="717">
        <v>5.0496614799999998E-4</v>
      </c>
      <c r="D37" s="714">
        <v>3.447106691E-3</v>
      </c>
      <c r="E37" s="714">
        <v>7.6843468599999999E-4</v>
      </c>
      <c r="F37" s="714">
        <v>8.6487925000000002E-4</v>
      </c>
      <c r="G37" s="714">
        <v>1.073855071E-3</v>
      </c>
      <c r="H37" s="714">
        <v>1.119936112E-3</v>
      </c>
      <c r="I37" s="714">
        <v>1.3492533E-4</v>
      </c>
      <c r="J37" s="714">
        <v>4.3470756300000002E-4</v>
      </c>
      <c r="K37" s="714">
        <v>9.1153665899999998E-4</v>
      </c>
      <c r="L37" s="714">
        <v>7.13390935E-4</v>
      </c>
      <c r="M37" s="714">
        <v>4.62518645E-4</v>
      </c>
      <c r="N37" s="714">
        <v>9.94715101E-4</v>
      </c>
      <c r="O37" s="714">
        <v>2.125127881E-3</v>
      </c>
      <c r="P37" s="714">
        <v>1.6943200990000001E-3</v>
      </c>
      <c r="Q37" s="714">
        <v>2.2972527210000002E-3</v>
      </c>
      <c r="R37" s="714">
        <v>6.7329619899999995E-4</v>
      </c>
      <c r="S37" s="714">
        <v>7.0772481599999995E-4</v>
      </c>
      <c r="T37" s="714">
        <v>6.40768923E-4</v>
      </c>
      <c r="U37" s="714">
        <v>3.5969896E-4</v>
      </c>
      <c r="V37" s="714">
        <v>8.7279322200000005E-4</v>
      </c>
      <c r="W37" s="714">
        <v>9.9990831399999992E-4</v>
      </c>
      <c r="X37" s="714">
        <v>1.380346219E-3</v>
      </c>
      <c r="Y37" s="714">
        <v>9.7169065970000006E-3</v>
      </c>
      <c r="Z37" s="714">
        <v>2.0764680190000001E-3</v>
      </c>
      <c r="AA37" s="714">
        <v>7.1599950999999995E-4</v>
      </c>
      <c r="AB37" s="714">
        <v>3.6674126019999999E-3</v>
      </c>
      <c r="AC37" s="714">
        <v>3.3205618700000002E-4</v>
      </c>
      <c r="AD37" s="714">
        <v>1.195453415E-3</v>
      </c>
      <c r="AE37" s="714">
        <v>1.259654872E-3</v>
      </c>
      <c r="AF37" s="714">
        <v>3.5479509999999999E-6</v>
      </c>
      <c r="AG37" s="714">
        <v>1.612564729E-3</v>
      </c>
      <c r="AH37" s="714">
        <v>1.095082435E-3</v>
      </c>
      <c r="AI37" s="714">
        <v>0</v>
      </c>
      <c r="AJ37" s="714">
        <v>1.9269323880000001E-3</v>
      </c>
      <c r="AK37" s="714">
        <v>2.9367342600000001E-3</v>
      </c>
      <c r="AL37" s="714">
        <v>0</v>
      </c>
      <c r="AM37" s="715">
        <v>5.1024060040000003E-3</v>
      </c>
      <c r="AN37" s="718">
        <v>1.1757446869999999E-3</v>
      </c>
    </row>
    <row r="38" spans="1:40">
      <c r="A38" s="360" t="s">
        <v>120</v>
      </c>
      <c r="B38" s="361" t="s">
        <v>36</v>
      </c>
      <c r="C38" s="717">
        <v>1.9567438228999999E-2</v>
      </c>
      <c r="D38" s="714">
        <v>6.5918851717999993E-2</v>
      </c>
      <c r="E38" s="714">
        <v>3.6266192385E-2</v>
      </c>
      <c r="F38" s="714">
        <v>4.0227973299999997E-2</v>
      </c>
      <c r="G38" s="714">
        <v>2.7163026343999998E-2</v>
      </c>
      <c r="H38" s="714">
        <v>2.8172505739000001E-2</v>
      </c>
      <c r="I38" s="714">
        <v>4.0887128559999996E-3</v>
      </c>
      <c r="J38" s="714">
        <v>3.8874363120999997E-2</v>
      </c>
      <c r="K38" s="714">
        <v>5.7843828306000003E-2</v>
      </c>
      <c r="L38" s="714">
        <v>8.908872969E-3</v>
      </c>
      <c r="M38" s="714">
        <v>1.506654487E-2</v>
      </c>
      <c r="N38" s="714">
        <v>2.9955351719E-2</v>
      </c>
      <c r="O38" s="714">
        <v>4.7753906679000001E-2</v>
      </c>
      <c r="P38" s="714">
        <v>3.3316717537000003E-2</v>
      </c>
      <c r="Q38" s="714">
        <v>3.2497290419999998E-2</v>
      </c>
      <c r="R38" s="714">
        <v>4.7898924231999998E-2</v>
      </c>
      <c r="S38" s="714">
        <v>3.7736898243999999E-2</v>
      </c>
      <c r="T38" s="714">
        <v>3.8526231478000002E-2</v>
      </c>
      <c r="U38" s="714">
        <v>2.6995868073000001E-2</v>
      </c>
      <c r="V38" s="714">
        <v>4.1256482189999999E-2</v>
      </c>
      <c r="W38" s="714">
        <v>9.6917100118000005E-2</v>
      </c>
      <c r="X38" s="714">
        <v>5.1350862726E-2</v>
      </c>
      <c r="Y38" s="714">
        <v>0.13371263813500001</v>
      </c>
      <c r="Z38" s="714">
        <v>6.8380513756999994E-2</v>
      </c>
      <c r="AA38" s="714">
        <v>0.101132018193</v>
      </c>
      <c r="AB38" s="714">
        <v>0.130345766394</v>
      </c>
      <c r="AC38" s="714">
        <v>2.7022232019E-2</v>
      </c>
      <c r="AD38" s="714">
        <v>0.117431872028</v>
      </c>
      <c r="AE38" s="714">
        <v>0.16022214183899999</v>
      </c>
      <c r="AF38" s="714">
        <v>0.102953030802</v>
      </c>
      <c r="AG38" s="714">
        <v>7.1649502854E-2</v>
      </c>
      <c r="AH38" s="714">
        <v>4.9288906564E-2</v>
      </c>
      <c r="AI38" s="714">
        <v>8.0395912099999994E-2</v>
      </c>
      <c r="AJ38" s="714">
        <v>0.157789244311</v>
      </c>
      <c r="AK38" s="714">
        <v>4.1468776024000002E-2</v>
      </c>
      <c r="AL38" s="714">
        <v>0</v>
      </c>
      <c r="AM38" s="715">
        <v>4.2281460577000003E-2</v>
      </c>
      <c r="AN38" s="718">
        <v>6.2054869444000002E-2</v>
      </c>
    </row>
    <row r="39" spans="1:40">
      <c r="A39" s="360" t="s">
        <v>121</v>
      </c>
      <c r="B39" s="361" t="s">
        <v>37</v>
      </c>
      <c r="C39" s="717">
        <v>1.7285379700000001E-4</v>
      </c>
      <c r="D39" s="714">
        <v>1.9778480999999999E-4</v>
      </c>
      <c r="E39" s="714">
        <v>1.6267266499999999E-4</v>
      </c>
      <c r="F39" s="714">
        <v>1.33058346E-4</v>
      </c>
      <c r="G39" s="714">
        <v>9.9813451999999998E-5</v>
      </c>
      <c r="H39" s="714">
        <v>6.2828454000000004E-5</v>
      </c>
      <c r="I39" s="714">
        <v>1.4991703000000001E-5</v>
      </c>
      <c r="J39" s="714">
        <v>8.9498615999999994E-5</v>
      </c>
      <c r="K39" s="714">
        <v>7.0118205000000003E-5</v>
      </c>
      <c r="L39" s="714">
        <v>6.5467563000000002E-5</v>
      </c>
      <c r="M39" s="714">
        <v>8.6722245999999994E-5</v>
      </c>
      <c r="N39" s="714">
        <v>1.0630543100000001E-4</v>
      </c>
      <c r="O39" s="714">
        <v>1.2294128200000001E-4</v>
      </c>
      <c r="P39" s="714">
        <v>1.81709692E-4</v>
      </c>
      <c r="Q39" s="714">
        <v>9.4246265000000004E-5</v>
      </c>
      <c r="R39" s="714">
        <v>1.06944139E-4</v>
      </c>
      <c r="S39" s="714">
        <v>1.112139E-4</v>
      </c>
      <c r="T39" s="714">
        <v>6.0072087000000001E-5</v>
      </c>
      <c r="U39" s="714">
        <v>1.19899653E-4</v>
      </c>
      <c r="V39" s="714">
        <v>1.1051602500000001E-4</v>
      </c>
      <c r="W39" s="714">
        <v>2.7711274799999998E-4</v>
      </c>
      <c r="X39" s="714">
        <v>6.5985050000000003E-5</v>
      </c>
      <c r="Y39" s="714">
        <v>2.8730030099999998E-4</v>
      </c>
      <c r="Z39" s="714">
        <v>5.1613928000000001E-5</v>
      </c>
      <c r="AA39" s="714">
        <v>8.7544338000000005E-4</v>
      </c>
      <c r="AB39" s="714">
        <v>2.3052307799999999E-4</v>
      </c>
      <c r="AC39" s="714">
        <v>6.2306224399999997E-4</v>
      </c>
      <c r="AD39" s="714">
        <v>7.8183805099999999E-4</v>
      </c>
      <c r="AE39" s="714">
        <v>5.4437517290000003E-3</v>
      </c>
      <c r="AF39" s="714">
        <v>5.5418998900000002E-4</v>
      </c>
      <c r="AG39" s="714">
        <v>3.7648860510000001E-3</v>
      </c>
      <c r="AH39" s="714">
        <v>1.3089640163E-2</v>
      </c>
      <c r="AI39" s="714">
        <v>2.7489309710000001E-3</v>
      </c>
      <c r="AJ39" s="714">
        <v>1.098477278E-3</v>
      </c>
      <c r="AK39" s="714">
        <v>1.4414969604999999E-2</v>
      </c>
      <c r="AL39" s="714">
        <v>0</v>
      </c>
      <c r="AM39" s="715">
        <v>1.7740830500000001E-3</v>
      </c>
      <c r="AN39" s="718">
        <v>2.333194711E-3</v>
      </c>
    </row>
    <row r="40" spans="1:40">
      <c r="A40" s="360" t="s">
        <v>122</v>
      </c>
      <c r="B40" s="361" t="s">
        <v>38</v>
      </c>
      <c r="C40" s="717">
        <v>7.4773833400000004E-4</v>
      </c>
      <c r="D40" s="714">
        <v>6.4986437600000001E-4</v>
      </c>
      <c r="E40" s="714">
        <v>7.8444374199999997E-4</v>
      </c>
      <c r="F40" s="714">
        <v>1.219701506E-3</v>
      </c>
      <c r="G40" s="714">
        <v>9.7059977599999998E-4</v>
      </c>
      <c r="H40" s="714">
        <v>3.4517801099999998E-4</v>
      </c>
      <c r="I40" s="714">
        <v>1.7551261999999999E-5</v>
      </c>
      <c r="J40" s="714">
        <v>1.6940809499999999E-4</v>
      </c>
      <c r="K40" s="714">
        <v>1.3064128630000001E-3</v>
      </c>
      <c r="L40" s="714">
        <v>1.4355891700000001E-4</v>
      </c>
      <c r="M40" s="714">
        <v>3.52670467E-4</v>
      </c>
      <c r="N40" s="714">
        <v>4.0623861000000001E-4</v>
      </c>
      <c r="O40" s="714">
        <v>9.3962265799999996E-4</v>
      </c>
      <c r="P40" s="714">
        <v>9.6748133200000004E-4</v>
      </c>
      <c r="Q40" s="714">
        <v>8.1287404000000005E-4</v>
      </c>
      <c r="R40" s="714">
        <v>9.5496597400000001E-4</v>
      </c>
      <c r="S40" s="714">
        <v>6.6222822100000004E-4</v>
      </c>
      <c r="T40" s="714">
        <v>9.4112935499999996E-4</v>
      </c>
      <c r="U40" s="714">
        <v>5.9027521600000003E-4</v>
      </c>
      <c r="V40" s="714">
        <v>9.2096687400000004E-4</v>
      </c>
      <c r="W40" s="714">
        <v>8.3133824500000004E-4</v>
      </c>
      <c r="X40" s="714">
        <v>3.1276151000000003E-5</v>
      </c>
      <c r="Y40" s="714">
        <v>9.0294380199999996E-4</v>
      </c>
      <c r="Z40" s="714">
        <v>3.5415095090000001E-3</v>
      </c>
      <c r="AA40" s="714">
        <v>2.3773447240000001E-3</v>
      </c>
      <c r="AB40" s="714">
        <v>3.9863180450000002E-3</v>
      </c>
      <c r="AC40" s="714">
        <v>3.0815713900000002E-4</v>
      </c>
      <c r="AD40" s="714">
        <v>2.2154336460000002E-3</v>
      </c>
      <c r="AE40" s="714">
        <v>2.2775921869999998E-3</v>
      </c>
      <c r="AF40" s="714">
        <v>3.1818026999999999E-3</v>
      </c>
      <c r="AG40" s="714">
        <v>3.6596167530000001E-3</v>
      </c>
      <c r="AH40" s="714">
        <v>2.5390471359999999E-3</v>
      </c>
      <c r="AI40" s="714">
        <v>5.2337004080000001E-3</v>
      </c>
      <c r="AJ40" s="714">
        <v>1.9308036739999999E-3</v>
      </c>
      <c r="AK40" s="714">
        <v>2.6315241849999998E-3</v>
      </c>
      <c r="AL40" s="714">
        <v>0</v>
      </c>
      <c r="AM40" s="715">
        <v>2.8630735099999997E-4</v>
      </c>
      <c r="AN40" s="718">
        <v>1.3928259079999999E-3</v>
      </c>
    </row>
    <row r="41" spans="1:40">
      <c r="A41" s="360" t="s">
        <v>123</v>
      </c>
      <c r="B41" s="361" t="s">
        <v>13</v>
      </c>
      <c r="C41" s="717">
        <v>4.3096918540000001E-3</v>
      </c>
      <c r="D41" s="714">
        <v>8.0526672690000006E-3</v>
      </c>
      <c r="E41" s="714">
        <v>4.8894755429999999E-3</v>
      </c>
      <c r="F41" s="714">
        <v>3.2155766970000002E-3</v>
      </c>
      <c r="G41" s="714">
        <v>2.8085440309999999E-3</v>
      </c>
      <c r="H41" s="714">
        <v>7.5469841400000002E-4</v>
      </c>
      <c r="I41" s="714">
        <v>2.7058196299999999E-4</v>
      </c>
      <c r="J41" s="714">
        <v>2.1319848879999999E-3</v>
      </c>
      <c r="K41" s="714">
        <v>9.1559613390000006E-3</v>
      </c>
      <c r="L41" s="714">
        <v>2.9433981540000001E-3</v>
      </c>
      <c r="M41" s="714">
        <v>4.5500271729999996E-3</v>
      </c>
      <c r="N41" s="714">
        <v>3.540350504E-3</v>
      </c>
      <c r="O41" s="714">
        <v>8.2019398379999994E-3</v>
      </c>
      <c r="P41" s="714">
        <v>6.8313021949999997E-3</v>
      </c>
      <c r="Q41" s="714">
        <v>2.7331416989999999E-3</v>
      </c>
      <c r="R41" s="714">
        <v>1.1296916089999999E-3</v>
      </c>
      <c r="S41" s="714">
        <v>1.5569945959999999E-3</v>
      </c>
      <c r="T41" s="714">
        <v>1.021225471E-3</v>
      </c>
      <c r="U41" s="714">
        <v>7.6090164539999996E-3</v>
      </c>
      <c r="V41" s="714">
        <v>1.8362662590000001E-3</v>
      </c>
      <c r="W41" s="714">
        <v>1.4587889351E-2</v>
      </c>
      <c r="X41" s="714">
        <v>2.648174579E-3</v>
      </c>
      <c r="Y41" s="714">
        <v>9.5681260839999994E-3</v>
      </c>
      <c r="Z41" s="714">
        <v>2.4496764204000002E-2</v>
      </c>
      <c r="AA41" s="714">
        <v>7.9232618950000003E-3</v>
      </c>
      <c r="AB41" s="714">
        <v>5.8059013910000002E-3</v>
      </c>
      <c r="AC41" s="714">
        <v>1.785680646E-3</v>
      </c>
      <c r="AD41" s="714">
        <v>8.0395851239999996E-3</v>
      </c>
      <c r="AE41" s="714">
        <v>2.5754835419999999E-3</v>
      </c>
      <c r="AF41" s="714">
        <v>1.06083743E-3</v>
      </c>
      <c r="AG41" s="714">
        <v>1.2030202231000001E-2</v>
      </c>
      <c r="AH41" s="714">
        <v>4.1319605289999997E-3</v>
      </c>
      <c r="AI41" s="714">
        <v>4.5898066669999996E-3</v>
      </c>
      <c r="AJ41" s="714">
        <v>3.1033192889999999E-3</v>
      </c>
      <c r="AK41" s="714">
        <v>2.7060012840000001E-3</v>
      </c>
      <c r="AL41" s="714">
        <v>4.9879457999999995E-4</v>
      </c>
      <c r="AM41" s="715">
        <v>0</v>
      </c>
      <c r="AN41" s="718">
        <v>4.5881855289999999E-3</v>
      </c>
    </row>
    <row r="42" spans="1:40">
      <c r="A42" s="362" t="s">
        <v>124</v>
      </c>
      <c r="B42" s="363" t="s">
        <v>14</v>
      </c>
      <c r="C42" s="703">
        <v>0.537182988079</v>
      </c>
      <c r="D42" s="719">
        <v>0.44716320072299998</v>
      </c>
      <c r="E42" s="719">
        <v>0.650777420414</v>
      </c>
      <c r="F42" s="719">
        <v>0.59346239992899996</v>
      </c>
      <c r="G42" s="719">
        <v>0.62859070289300001</v>
      </c>
      <c r="H42" s="719">
        <v>0.77019357598000004</v>
      </c>
      <c r="I42" s="719">
        <v>0.69737637878000003</v>
      </c>
      <c r="J42" s="719">
        <v>0.62388526277400003</v>
      </c>
      <c r="K42" s="719">
        <v>0.52510416243799996</v>
      </c>
      <c r="L42" s="719">
        <v>0.77291269298599996</v>
      </c>
      <c r="M42" s="719">
        <v>0.74022640287700003</v>
      </c>
      <c r="N42" s="719">
        <v>0.56690977706199996</v>
      </c>
      <c r="O42" s="719">
        <v>0.58785252315000003</v>
      </c>
      <c r="P42" s="719">
        <v>0.572635993743</v>
      </c>
      <c r="Q42" s="719">
        <v>0.65093539418500002</v>
      </c>
      <c r="R42" s="719">
        <v>0.64540938517699997</v>
      </c>
      <c r="S42" s="719">
        <v>0.63039071464999996</v>
      </c>
      <c r="T42" s="719">
        <v>0.66179415298400002</v>
      </c>
      <c r="U42" s="719">
        <v>0.712987899358</v>
      </c>
      <c r="V42" s="719">
        <v>0.55991952166400005</v>
      </c>
      <c r="W42" s="719">
        <v>0.547455558146</v>
      </c>
      <c r="X42" s="719">
        <v>0.65491039382799998</v>
      </c>
      <c r="Y42" s="719">
        <v>0.497747770857</v>
      </c>
      <c r="Z42" s="719">
        <v>0.361309405646</v>
      </c>
      <c r="AA42" s="719">
        <v>0.33730866735499998</v>
      </c>
      <c r="AB42" s="719">
        <v>0.358058831676</v>
      </c>
      <c r="AC42" s="719">
        <v>0.19285041698200001</v>
      </c>
      <c r="AD42" s="719">
        <v>0.53195779971500001</v>
      </c>
      <c r="AE42" s="719">
        <v>0.48649318041599998</v>
      </c>
      <c r="AF42" s="719">
        <v>0.32871697567000002</v>
      </c>
      <c r="AG42" s="719">
        <v>0.28211702593400001</v>
      </c>
      <c r="AH42" s="719">
        <v>0.40692491237900003</v>
      </c>
      <c r="AI42" s="719">
        <v>0.416912942264</v>
      </c>
      <c r="AJ42" s="719">
        <v>0.39174119294600002</v>
      </c>
      <c r="AK42" s="719">
        <v>0.44688486753099999</v>
      </c>
      <c r="AL42" s="719">
        <v>1</v>
      </c>
      <c r="AM42" s="720">
        <v>0.61456384142700005</v>
      </c>
      <c r="AN42" s="702">
        <v>0.51355516375599997</v>
      </c>
    </row>
    <row r="43" spans="1:40">
      <c r="A43" s="356" t="s">
        <v>125</v>
      </c>
      <c r="B43" s="364" t="s">
        <v>22</v>
      </c>
      <c r="C43" s="704">
        <v>4.7563926770000002E-3</v>
      </c>
      <c r="D43" s="713">
        <v>2.4186256781000001E-2</v>
      </c>
      <c r="E43" s="713">
        <v>1.0455979226999999E-2</v>
      </c>
      <c r="F43" s="713">
        <v>1.3261481826E-2</v>
      </c>
      <c r="G43" s="713">
        <v>1.6524289086999999E-2</v>
      </c>
      <c r="H43" s="713">
        <v>8.510984571E-3</v>
      </c>
      <c r="I43" s="713">
        <v>3.11790865E-3</v>
      </c>
      <c r="J43" s="713">
        <v>1.8634890396000001E-2</v>
      </c>
      <c r="K43" s="713">
        <v>1.7046104565000001E-2</v>
      </c>
      <c r="L43" s="713">
        <v>7.7739061559999999E-3</v>
      </c>
      <c r="M43" s="713">
        <v>7.1921649339999998E-3</v>
      </c>
      <c r="N43" s="713">
        <v>1.9345690073999999E-2</v>
      </c>
      <c r="O43" s="713">
        <v>1.4226062673999999E-2</v>
      </c>
      <c r="P43" s="713">
        <v>1.2704945205E-2</v>
      </c>
      <c r="Q43" s="713">
        <v>1.9267470900999999E-2</v>
      </c>
      <c r="R43" s="713">
        <v>8.450093237E-3</v>
      </c>
      <c r="S43" s="713">
        <v>2.4022202339000001E-2</v>
      </c>
      <c r="T43" s="713">
        <v>1.5118141769999999E-2</v>
      </c>
      <c r="U43" s="713">
        <v>1.2229764628E-2</v>
      </c>
      <c r="V43" s="713">
        <v>1.8722548102999999E-2</v>
      </c>
      <c r="W43" s="713">
        <v>2.0876786380000002E-2</v>
      </c>
      <c r="X43" s="713">
        <v>7.8281917120000006E-3</v>
      </c>
      <c r="Y43" s="713">
        <v>1.4385536482E-2</v>
      </c>
      <c r="Z43" s="713">
        <v>2.4286338189999999E-2</v>
      </c>
      <c r="AA43" s="713">
        <v>2.1498958788000001E-2</v>
      </c>
      <c r="AB43" s="713">
        <v>3.0592143628000001E-2</v>
      </c>
      <c r="AC43" s="713">
        <v>3.4740781079999998E-3</v>
      </c>
      <c r="AD43" s="713">
        <v>1.7539527198000001E-2</v>
      </c>
      <c r="AE43" s="713">
        <v>1.3851947997E-2</v>
      </c>
      <c r="AF43" s="713">
        <v>1.1796937976E-2</v>
      </c>
      <c r="AG43" s="713">
        <v>9.0752863219999997E-3</v>
      </c>
      <c r="AH43" s="713">
        <v>1.0554598982000001E-2</v>
      </c>
      <c r="AI43" s="713">
        <v>3.7238521355999997E-2</v>
      </c>
      <c r="AJ43" s="713">
        <v>1.4964454340000001E-2</v>
      </c>
      <c r="AK43" s="713">
        <v>2.0868191232E-2</v>
      </c>
      <c r="AL43" s="713">
        <v>0</v>
      </c>
      <c r="AM43" s="721">
        <v>4.1667944820000004E-3</v>
      </c>
      <c r="AN43" s="716">
        <v>1.2746238629E-2</v>
      </c>
    </row>
    <row r="44" spans="1:40">
      <c r="A44" s="360" t="s">
        <v>147</v>
      </c>
      <c r="B44" s="365" t="s">
        <v>23</v>
      </c>
      <c r="C44" s="717">
        <v>0.105846731121</v>
      </c>
      <c r="D44" s="714">
        <v>0.16325723327300001</v>
      </c>
      <c r="E44" s="714">
        <v>0.135019861558</v>
      </c>
      <c r="F44" s="714">
        <v>0.27099549819300001</v>
      </c>
      <c r="G44" s="714">
        <v>0.16061016995800001</v>
      </c>
      <c r="H44" s="714">
        <v>5.6966483291E-2</v>
      </c>
      <c r="I44" s="714">
        <v>7.2874304440000001E-3</v>
      </c>
      <c r="J44" s="714">
        <v>0.20646691428</v>
      </c>
      <c r="K44" s="714">
        <v>0.185894431507</v>
      </c>
      <c r="L44" s="714">
        <v>4.0472458559000002E-2</v>
      </c>
      <c r="M44" s="714">
        <v>0.124145785877</v>
      </c>
      <c r="N44" s="714">
        <v>0.24059007107300001</v>
      </c>
      <c r="O44" s="714">
        <v>0.195279054757</v>
      </c>
      <c r="P44" s="714">
        <v>0.20831542838100001</v>
      </c>
      <c r="Q44" s="714">
        <v>0.1082536167</v>
      </c>
      <c r="R44" s="714">
        <v>7.1727885909999997E-2</v>
      </c>
      <c r="S44" s="714">
        <v>0.198092176102</v>
      </c>
      <c r="T44" s="714">
        <v>0.312915498598</v>
      </c>
      <c r="U44" s="714">
        <v>0.25461152512399998</v>
      </c>
      <c r="V44" s="714">
        <v>0.20784663776199999</v>
      </c>
      <c r="W44" s="714">
        <v>0.33872757555499999</v>
      </c>
      <c r="X44" s="714">
        <v>2.2192717539000002E-2</v>
      </c>
      <c r="Y44" s="714">
        <v>0.117541735499</v>
      </c>
      <c r="Z44" s="714">
        <v>0.471481319728</v>
      </c>
      <c r="AA44" s="714">
        <v>0.42785248079999999</v>
      </c>
      <c r="AB44" s="714">
        <v>0.30773919730600002</v>
      </c>
      <c r="AC44" s="714">
        <v>5.3927218120000002E-2</v>
      </c>
      <c r="AD44" s="714">
        <v>0.239103555602</v>
      </c>
      <c r="AE44" s="714">
        <v>0.139939145052</v>
      </c>
      <c r="AF44" s="714">
        <v>0.363903427605</v>
      </c>
      <c r="AG44" s="714">
        <v>0.52966884424399996</v>
      </c>
      <c r="AH44" s="714">
        <v>0.47641730689099998</v>
      </c>
      <c r="AI44" s="714">
        <v>0.47478082847699998</v>
      </c>
      <c r="AJ44" s="714">
        <v>0.35965210692299998</v>
      </c>
      <c r="AK44" s="714">
        <v>0.25933765763</v>
      </c>
      <c r="AL44" s="714">
        <v>0</v>
      </c>
      <c r="AM44" s="715">
        <v>1.2081147683000001E-2</v>
      </c>
      <c r="AN44" s="718">
        <v>0.21158047958599999</v>
      </c>
    </row>
    <row r="45" spans="1:40">
      <c r="A45" s="360" t="s">
        <v>148</v>
      </c>
      <c r="B45" s="365" t="s">
        <v>24</v>
      </c>
      <c r="C45" s="717">
        <v>0.212450911464</v>
      </c>
      <c r="D45" s="714">
        <v>0.13616071428599999</v>
      </c>
      <c r="E45" s="714">
        <v>8.8313182579999996E-2</v>
      </c>
      <c r="F45" s="714">
        <v>-3.5127403366000003E-2</v>
      </c>
      <c r="G45" s="714">
        <v>0.11124725513</v>
      </c>
      <c r="H45" s="714">
        <v>3.2974719117E-2</v>
      </c>
      <c r="I45" s="714">
        <v>3.8341098547999997E-2</v>
      </c>
      <c r="J45" s="714">
        <v>1.955225121E-2</v>
      </c>
      <c r="K45" s="714">
        <v>0.12753763317799999</v>
      </c>
      <c r="L45" s="714">
        <v>0.109886277265</v>
      </c>
      <c r="M45" s="714">
        <v>8.0385740550000001E-2</v>
      </c>
      <c r="N45" s="714">
        <v>6.2416474303999998E-2</v>
      </c>
      <c r="O45" s="714">
        <v>0.105474838749</v>
      </c>
      <c r="P45" s="714">
        <v>9.4258219293999995E-2</v>
      </c>
      <c r="Q45" s="714">
        <v>7.4254276423999996E-2</v>
      </c>
      <c r="R45" s="714">
        <v>2.8087145917000001E-2</v>
      </c>
      <c r="S45" s="714">
        <v>-2.4992796372000001E-2</v>
      </c>
      <c r="T45" s="714">
        <v>-0.172026431718</v>
      </c>
      <c r="U45" s="714">
        <v>-8.3819080645999994E-2</v>
      </c>
      <c r="V45" s="714">
        <v>8.4048853749999999E-2</v>
      </c>
      <c r="W45" s="714">
        <v>2.7577241067000002E-2</v>
      </c>
      <c r="X45" s="714">
        <v>0.112685301658</v>
      </c>
      <c r="Y45" s="714">
        <v>0.15670179254899999</v>
      </c>
      <c r="Z45" s="714">
        <v>4.5710088538000002E-2</v>
      </c>
      <c r="AA45" s="714">
        <v>8.2431482409000001E-2</v>
      </c>
      <c r="AB45" s="714">
        <v>0.22453130011399999</v>
      </c>
      <c r="AC45" s="714">
        <v>0.366958919223</v>
      </c>
      <c r="AD45" s="714">
        <v>5.5574186877999997E-2</v>
      </c>
      <c r="AE45" s="714">
        <v>0.176553397025</v>
      </c>
      <c r="AF45" s="714">
        <v>0</v>
      </c>
      <c r="AG45" s="714">
        <v>1.2577334379999999E-2</v>
      </c>
      <c r="AH45" s="714">
        <v>3.8680045099999998E-2</v>
      </c>
      <c r="AI45" s="714">
        <v>-4.3339001800000001E-3</v>
      </c>
      <c r="AJ45" s="714">
        <v>6.7614421894000007E-2</v>
      </c>
      <c r="AK45" s="714">
        <v>0.11297226786800001</v>
      </c>
      <c r="AL45" s="714">
        <v>0</v>
      </c>
      <c r="AM45" s="715">
        <v>0.30770371279300002</v>
      </c>
      <c r="AN45" s="718">
        <v>9.9102764915999994E-2</v>
      </c>
    </row>
    <row r="46" spans="1:40">
      <c r="A46" s="360" t="s">
        <v>149</v>
      </c>
      <c r="B46" s="365" t="s">
        <v>25</v>
      </c>
      <c r="C46" s="717">
        <v>0.14960204783200001</v>
      </c>
      <c r="D46" s="714">
        <v>0.135200045208</v>
      </c>
      <c r="E46" s="714">
        <v>5.1988634603000003E-2</v>
      </c>
      <c r="F46" s="714">
        <v>0.11624864169599999</v>
      </c>
      <c r="G46" s="714">
        <v>5.4704655436999997E-2</v>
      </c>
      <c r="H46" s="714">
        <v>0.11450258599599999</v>
      </c>
      <c r="I46" s="714">
        <v>2.4659523789999999E-2</v>
      </c>
      <c r="J46" s="714">
        <v>9.3276736112999997E-2</v>
      </c>
      <c r="K46" s="714">
        <v>0.11189020227300001</v>
      </c>
      <c r="L46" s="714">
        <v>5.6248379825E-2</v>
      </c>
      <c r="M46" s="714">
        <v>4.1100563116000001E-2</v>
      </c>
      <c r="N46" s="714">
        <v>8.2464539545999999E-2</v>
      </c>
      <c r="O46" s="714">
        <v>8.9286106318000005E-2</v>
      </c>
      <c r="P46" s="714">
        <v>0.103289682082</v>
      </c>
      <c r="Q46" s="714">
        <v>0.13169737524200001</v>
      </c>
      <c r="R46" s="714">
        <v>0.24058364387299999</v>
      </c>
      <c r="S46" s="714">
        <v>0.166214228302</v>
      </c>
      <c r="T46" s="714">
        <v>0.170824989988</v>
      </c>
      <c r="U46" s="714">
        <v>9.1741680808999998E-2</v>
      </c>
      <c r="V46" s="714">
        <v>9.8299753463999995E-2</v>
      </c>
      <c r="W46" s="714">
        <v>3.5639412997999997E-2</v>
      </c>
      <c r="X46" s="714">
        <v>0.17412806286999999</v>
      </c>
      <c r="Y46" s="714">
        <v>0.222021568044</v>
      </c>
      <c r="Z46" s="714">
        <v>7.7262079644000003E-2</v>
      </c>
      <c r="AA46" s="714">
        <v>9.0295493763000001E-2</v>
      </c>
      <c r="AB46" s="714">
        <v>7.5223416042000002E-2</v>
      </c>
      <c r="AC46" s="714">
        <v>0.33532135925399997</v>
      </c>
      <c r="AD46" s="714">
        <v>0.134646536708</v>
      </c>
      <c r="AE46" s="714">
        <v>0.14741877141099999</v>
      </c>
      <c r="AF46" s="714">
        <v>0.29349362504100002</v>
      </c>
      <c r="AG46" s="714">
        <v>0.15637452536599999</v>
      </c>
      <c r="AH46" s="714">
        <v>6.4089453704000002E-2</v>
      </c>
      <c r="AI46" s="714">
        <v>6.1970645049000003E-2</v>
      </c>
      <c r="AJ46" s="714">
        <v>0.116993153148</v>
      </c>
      <c r="AK46" s="714">
        <v>0.10484915284100001</v>
      </c>
      <c r="AL46" s="714">
        <v>0</v>
      </c>
      <c r="AM46" s="715">
        <v>4.9040359111E-2</v>
      </c>
      <c r="AN46" s="718">
        <v>0.122683172065</v>
      </c>
    </row>
    <row r="47" spans="1:40">
      <c r="A47" s="360" t="s">
        <v>150</v>
      </c>
      <c r="B47" s="365" t="s">
        <v>151</v>
      </c>
      <c r="C47" s="717">
        <v>4.2523976180999998E-2</v>
      </c>
      <c r="D47" s="714">
        <v>9.4682414105000001E-2</v>
      </c>
      <c r="E47" s="714">
        <v>6.7465260348999995E-2</v>
      </c>
      <c r="F47" s="714">
        <v>4.1159381722000003E-2</v>
      </c>
      <c r="G47" s="714">
        <v>2.8322927493999998E-2</v>
      </c>
      <c r="H47" s="714">
        <v>1.6852408013999998E-2</v>
      </c>
      <c r="I47" s="714">
        <v>0.23315535865600001</v>
      </c>
      <c r="J47" s="714">
        <v>3.8187141606000001E-2</v>
      </c>
      <c r="K47" s="714">
        <v>3.2527466039000003E-2</v>
      </c>
      <c r="L47" s="714">
        <v>1.2708633820999999E-2</v>
      </c>
      <c r="M47" s="714">
        <v>6.9493426450000003E-3</v>
      </c>
      <c r="N47" s="714">
        <v>2.8279142874000001E-2</v>
      </c>
      <c r="O47" s="714">
        <v>7.8814143520000001E-3</v>
      </c>
      <c r="P47" s="714">
        <v>8.7957312959999999E-3</v>
      </c>
      <c r="Q47" s="714">
        <v>1.5591866547E-2</v>
      </c>
      <c r="R47" s="714">
        <v>5.744858397E-3</v>
      </c>
      <c r="S47" s="714">
        <v>6.2734749790000002E-3</v>
      </c>
      <c r="T47" s="714">
        <v>1.1373648377999999E-2</v>
      </c>
      <c r="U47" s="714">
        <v>1.2248210728E-2</v>
      </c>
      <c r="V47" s="714">
        <v>3.1174020233000001E-2</v>
      </c>
      <c r="W47" s="714">
        <v>3.6569837552000002E-2</v>
      </c>
      <c r="X47" s="714">
        <v>2.8540250499000001E-2</v>
      </c>
      <c r="Y47" s="714">
        <v>4.4182681947999999E-2</v>
      </c>
      <c r="Z47" s="714">
        <v>1.9954738555999999E-2</v>
      </c>
      <c r="AA47" s="714">
        <v>4.1088252681999997E-2</v>
      </c>
      <c r="AB47" s="714">
        <v>1.9011320232000001E-2</v>
      </c>
      <c r="AC47" s="714">
        <v>4.7757327378000002E-2</v>
      </c>
      <c r="AD47" s="714">
        <v>2.3762050231E-2</v>
      </c>
      <c r="AE47" s="714">
        <v>3.5752069280999998E-2</v>
      </c>
      <c r="AF47" s="714">
        <v>2.0890337079999999E-3</v>
      </c>
      <c r="AG47" s="714">
        <v>1.3646119485E-2</v>
      </c>
      <c r="AH47" s="714">
        <v>1.466106707E-2</v>
      </c>
      <c r="AI47" s="714">
        <v>3.4695966584000003E-2</v>
      </c>
      <c r="AJ47" s="714">
        <v>4.9087417015000002E-2</v>
      </c>
      <c r="AK47" s="714">
        <v>5.5094069322999997E-2</v>
      </c>
      <c r="AL47" s="714">
        <v>0</v>
      </c>
      <c r="AM47" s="715">
        <v>1.7500536826000002E-2</v>
      </c>
      <c r="AN47" s="718">
        <v>4.3571702593999999E-2</v>
      </c>
    </row>
    <row r="48" spans="1:40">
      <c r="A48" s="358" t="s">
        <v>152</v>
      </c>
      <c r="B48" s="359" t="s">
        <v>26</v>
      </c>
      <c r="C48" s="722">
        <v>-5.2363047353999999E-2</v>
      </c>
      <c r="D48" s="723">
        <v>-6.4986437600000001E-4</v>
      </c>
      <c r="E48" s="723">
        <v>-4.0203387310000002E-3</v>
      </c>
      <c r="F48" s="723">
        <v>0</v>
      </c>
      <c r="G48" s="723">
        <v>0</v>
      </c>
      <c r="H48" s="723">
        <v>-7.5696900000000001E-7</v>
      </c>
      <c r="I48" s="723">
        <v>-3.9376988690000003E-3</v>
      </c>
      <c r="J48" s="723">
        <v>-3.1963790000000001E-6</v>
      </c>
      <c r="K48" s="723">
        <v>0</v>
      </c>
      <c r="L48" s="723">
        <v>-2.3486120000000002E-6</v>
      </c>
      <c r="M48" s="723">
        <v>0</v>
      </c>
      <c r="N48" s="723">
        <v>-5.694934E-6</v>
      </c>
      <c r="O48" s="723">
        <v>0</v>
      </c>
      <c r="P48" s="723">
        <v>0</v>
      </c>
      <c r="Q48" s="723">
        <v>0</v>
      </c>
      <c r="R48" s="723">
        <v>-3.012511E-6</v>
      </c>
      <c r="S48" s="723">
        <v>0</v>
      </c>
      <c r="T48" s="723">
        <v>0</v>
      </c>
      <c r="U48" s="723">
        <v>0</v>
      </c>
      <c r="V48" s="723">
        <v>-1.1334976999999999E-5</v>
      </c>
      <c r="W48" s="723">
        <v>-6.846411698E-3</v>
      </c>
      <c r="X48" s="723">
        <v>-2.8491810600000001E-4</v>
      </c>
      <c r="Y48" s="723">
        <v>-5.2581085378999998E-2</v>
      </c>
      <c r="Z48" s="723">
        <v>-3.9703020000000004E-6</v>
      </c>
      <c r="AA48" s="723">
        <v>-4.7533579699999997E-4</v>
      </c>
      <c r="AB48" s="723">
        <v>-1.5156208997999999E-2</v>
      </c>
      <c r="AC48" s="723">
        <v>-2.8931906600000002E-4</v>
      </c>
      <c r="AD48" s="723">
        <v>-2.5836563330000001E-3</v>
      </c>
      <c r="AE48" s="723">
        <v>-8.5111819999999999E-6</v>
      </c>
      <c r="AF48" s="723">
        <v>0</v>
      </c>
      <c r="AG48" s="723">
        <v>-3.459135732E-3</v>
      </c>
      <c r="AH48" s="723">
        <v>-1.1327384126E-2</v>
      </c>
      <c r="AI48" s="723">
        <v>-2.1265003550000001E-2</v>
      </c>
      <c r="AJ48" s="723">
        <v>-5.2746266E-5</v>
      </c>
      <c r="AK48" s="723">
        <v>-6.2064249999999996E-6</v>
      </c>
      <c r="AL48" s="723">
        <v>0</v>
      </c>
      <c r="AM48" s="724">
        <v>-5.0563923229999998E-3</v>
      </c>
      <c r="AN48" s="725">
        <v>-3.239521547E-3</v>
      </c>
    </row>
    <row r="49" spans="1:40">
      <c r="A49" s="362" t="s">
        <v>153</v>
      </c>
      <c r="B49" s="366" t="s">
        <v>27</v>
      </c>
      <c r="C49" s="703">
        <v>0.462817011921</v>
      </c>
      <c r="D49" s="719">
        <v>0.55283679927700002</v>
      </c>
      <c r="E49" s="719">
        <v>0.349222579586</v>
      </c>
      <c r="F49" s="719">
        <v>0.40653760007099998</v>
      </c>
      <c r="G49" s="719">
        <v>0.37140929710699999</v>
      </c>
      <c r="H49" s="719">
        <v>0.22980642402000001</v>
      </c>
      <c r="I49" s="719">
        <v>0.30262362122000003</v>
      </c>
      <c r="J49" s="719">
        <v>0.37611473722599997</v>
      </c>
      <c r="K49" s="719">
        <v>0.47489583756199999</v>
      </c>
      <c r="L49" s="719">
        <v>0.22708730701400001</v>
      </c>
      <c r="M49" s="719">
        <v>0.25977359712300002</v>
      </c>
      <c r="N49" s="719">
        <v>0.43309022293799998</v>
      </c>
      <c r="O49" s="719">
        <v>0.41214747685000003</v>
      </c>
      <c r="P49" s="719">
        <v>0.427364006257</v>
      </c>
      <c r="Q49" s="719">
        <v>0.34906460581499998</v>
      </c>
      <c r="R49" s="719">
        <v>0.35459061482300003</v>
      </c>
      <c r="S49" s="719">
        <v>0.36960928534999998</v>
      </c>
      <c r="T49" s="719">
        <v>0.33820584701599998</v>
      </c>
      <c r="U49" s="719">
        <v>0.287012100642</v>
      </c>
      <c r="V49" s="719">
        <v>0.440080478336</v>
      </c>
      <c r="W49" s="719">
        <v>0.452544441854</v>
      </c>
      <c r="X49" s="719">
        <v>0.34508960617200002</v>
      </c>
      <c r="Y49" s="719">
        <v>0.50225222914300005</v>
      </c>
      <c r="Z49" s="719">
        <v>0.638690594354</v>
      </c>
      <c r="AA49" s="719">
        <v>0.66269133264500002</v>
      </c>
      <c r="AB49" s="719">
        <v>0.64194116832400006</v>
      </c>
      <c r="AC49" s="719">
        <v>0.80714958301799999</v>
      </c>
      <c r="AD49" s="719">
        <v>0.46804220028499999</v>
      </c>
      <c r="AE49" s="719">
        <v>0.51350681958400002</v>
      </c>
      <c r="AF49" s="719">
        <v>0.67128302432999998</v>
      </c>
      <c r="AG49" s="719">
        <v>0.71788297406599999</v>
      </c>
      <c r="AH49" s="719">
        <v>0.59307508762100003</v>
      </c>
      <c r="AI49" s="719">
        <v>0.583087057736</v>
      </c>
      <c r="AJ49" s="719">
        <v>0.60825880705400004</v>
      </c>
      <c r="AK49" s="719">
        <v>0.55311513246900001</v>
      </c>
      <c r="AL49" s="719">
        <v>0</v>
      </c>
      <c r="AM49" s="720">
        <v>0.38543615857300001</v>
      </c>
      <c r="AN49" s="702">
        <v>0.48644483624399998</v>
      </c>
    </row>
    <row r="50" spans="1:40">
      <c r="A50" s="362" t="s">
        <v>135</v>
      </c>
      <c r="B50" s="367" t="s">
        <v>561</v>
      </c>
      <c r="C50" s="703">
        <v>1</v>
      </c>
      <c r="D50" s="719">
        <v>1</v>
      </c>
      <c r="E50" s="719">
        <v>1</v>
      </c>
      <c r="F50" s="719">
        <v>1</v>
      </c>
      <c r="G50" s="719">
        <v>1</v>
      </c>
      <c r="H50" s="719">
        <v>1</v>
      </c>
      <c r="I50" s="719">
        <v>1</v>
      </c>
      <c r="J50" s="719">
        <v>1</v>
      </c>
      <c r="K50" s="719">
        <v>1</v>
      </c>
      <c r="L50" s="719">
        <v>1</v>
      </c>
      <c r="M50" s="719">
        <v>1</v>
      </c>
      <c r="N50" s="719">
        <v>1</v>
      </c>
      <c r="O50" s="719">
        <v>1</v>
      </c>
      <c r="P50" s="719">
        <v>1</v>
      </c>
      <c r="Q50" s="719">
        <v>1</v>
      </c>
      <c r="R50" s="719">
        <v>1</v>
      </c>
      <c r="S50" s="719">
        <v>1</v>
      </c>
      <c r="T50" s="719">
        <v>1</v>
      </c>
      <c r="U50" s="719">
        <v>1</v>
      </c>
      <c r="V50" s="719">
        <v>1</v>
      </c>
      <c r="W50" s="719">
        <v>1</v>
      </c>
      <c r="X50" s="719">
        <v>1</v>
      </c>
      <c r="Y50" s="719">
        <v>1</v>
      </c>
      <c r="Z50" s="719">
        <v>1</v>
      </c>
      <c r="AA50" s="719">
        <v>1</v>
      </c>
      <c r="AB50" s="719">
        <v>1</v>
      </c>
      <c r="AC50" s="719">
        <v>1</v>
      </c>
      <c r="AD50" s="719">
        <v>1</v>
      </c>
      <c r="AE50" s="719">
        <v>1</v>
      </c>
      <c r="AF50" s="719">
        <v>1</v>
      </c>
      <c r="AG50" s="719">
        <v>1</v>
      </c>
      <c r="AH50" s="719">
        <v>1</v>
      </c>
      <c r="AI50" s="719">
        <v>1</v>
      </c>
      <c r="AJ50" s="719">
        <v>1</v>
      </c>
      <c r="AK50" s="719">
        <v>1</v>
      </c>
      <c r="AL50" s="719">
        <v>1</v>
      </c>
      <c r="AM50" s="720">
        <v>1</v>
      </c>
      <c r="AN50" s="702">
        <v>1</v>
      </c>
    </row>
    <row r="51" spans="1:40">
      <c r="A51" s="335"/>
      <c r="B51" s="335"/>
      <c r="C51" s="335"/>
      <c r="D51" s="335"/>
      <c r="E51" s="335"/>
      <c r="F51" s="335"/>
      <c r="G51" s="335"/>
      <c r="H51" s="335"/>
      <c r="I51" s="335"/>
      <c r="J51" s="335"/>
      <c r="K51" s="335"/>
      <c r="L51" s="335"/>
      <c r="M51" s="335"/>
      <c r="N51" s="335"/>
      <c r="O51" s="335"/>
      <c r="P51" s="335"/>
      <c r="Q51" s="335"/>
      <c r="R51" s="335"/>
      <c r="S51" s="335"/>
      <c r="T51" s="335"/>
      <c r="U51" s="335"/>
      <c r="V51" s="335"/>
      <c r="W51" s="335"/>
      <c r="X51" s="335"/>
      <c r="Y51" s="335"/>
      <c r="Z51" s="335"/>
      <c r="AA51" s="335"/>
      <c r="AB51" s="335"/>
      <c r="AC51" s="335"/>
      <c r="AD51" s="335"/>
      <c r="AE51" s="335"/>
      <c r="AF51" s="335"/>
      <c r="AG51" s="335"/>
      <c r="AH51" s="335"/>
      <c r="AI51" s="335"/>
      <c r="AJ51" s="335"/>
      <c r="AK51" s="335"/>
      <c r="AL51" s="335"/>
      <c r="AM51" s="335"/>
      <c r="AN51" s="336"/>
    </row>
    <row r="52" spans="1:40">
      <c r="A52" s="335"/>
      <c r="B52" s="335"/>
      <c r="C52" s="335"/>
      <c r="D52" s="335"/>
      <c r="E52" s="335"/>
      <c r="F52" s="335"/>
      <c r="G52" s="335"/>
      <c r="H52" s="335"/>
      <c r="I52" s="335"/>
      <c r="J52" s="335"/>
      <c r="K52" s="335"/>
      <c r="L52" s="335"/>
      <c r="M52" s="335"/>
      <c r="N52" s="335"/>
      <c r="O52" s="335"/>
      <c r="P52" s="335"/>
      <c r="Q52" s="335"/>
      <c r="R52" s="335"/>
      <c r="S52" s="335"/>
      <c r="T52" s="335"/>
      <c r="U52" s="335"/>
      <c r="V52" s="335"/>
      <c r="W52" s="335"/>
      <c r="X52" s="335"/>
      <c r="Y52" s="335"/>
      <c r="Z52" s="335"/>
      <c r="AA52" s="335"/>
      <c r="AB52" s="335"/>
      <c r="AC52" s="335"/>
      <c r="AD52" s="335"/>
      <c r="AE52" s="335"/>
      <c r="AF52" s="335"/>
      <c r="AG52" s="335"/>
      <c r="AH52" s="335"/>
      <c r="AI52" s="335"/>
      <c r="AJ52" s="335"/>
      <c r="AK52" s="335"/>
      <c r="AL52" s="335"/>
      <c r="AM52" s="335"/>
      <c r="AN52" s="336"/>
    </row>
  </sheetData>
  <sheetProtection sheet="1"/>
  <phoneticPr fontId="1"/>
  <pageMargins left="0.47244094488188981" right="0.31496062992125984" top="0.78740157480314965" bottom="0.78740157480314965" header="0.23622047244094491" footer="0.31496062992125984"/>
  <pageSetup paperSize="9" scale="74" fitToWidth="0" orientation="landscape" r:id="rId1"/>
  <headerFooter scaleWithDoc="0" alignWithMargins="0">
    <oddFooter>&amp;C&amp;9&amp;P / &amp;N&amp;R&amp;9&amp;F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44"/>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RowHeight="13.5"/>
  <cols>
    <col min="1" max="1" width="4.625" style="582" customWidth="1"/>
    <col min="2" max="2" width="25.75" style="582" customWidth="1"/>
    <col min="3" max="41" width="11.625" style="582" customWidth="1"/>
    <col min="42" max="16384" width="9" style="582"/>
  </cols>
  <sheetData>
    <row r="1" spans="1:82" ht="13.5" customHeight="1"/>
    <row r="2" spans="1:82" s="55" customFormat="1" ht="17.25" customHeight="1">
      <c r="A2" s="581" t="s">
        <v>559</v>
      </c>
      <c r="B2" s="583"/>
      <c r="C2" s="584"/>
      <c r="D2" s="584"/>
      <c r="E2" s="585"/>
      <c r="F2" s="584" t="s">
        <v>562</v>
      </c>
      <c r="G2" s="584"/>
    </row>
    <row r="3" spans="1:82" s="586" customFormat="1">
      <c r="A3" s="575"/>
      <c r="B3" s="576"/>
      <c r="C3" s="575" t="s">
        <v>1</v>
      </c>
      <c r="D3" s="577" t="s">
        <v>2</v>
      </c>
      <c r="E3" s="577" t="s">
        <v>89</v>
      </c>
      <c r="F3" s="577" t="s">
        <v>90</v>
      </c>
      <c r="G3" s="577" t="s">
        <v>91</v>
      </c>
      <c r="H3" s="577" t="s">
        <v>92</v>
      </c>
      <c r="I3" s="577" t="s">
        <v>93</v>
      </c>
      <c r="J3" s="577" t="s">
        <v>94</v>
      </c>
      <c r="K3" s="577" t="s">
        <v>95</v>
      </c>
      <c r="L3" s="577" t="s">
        <v>96</v>
      </c>
      <c r="M3" s="577" t="s">
        <v>97</v>
      </c>
      <c r="N3" s="577" t="s">
        <v>98</v>
      </c>
      <c r="O3" s="577" t="s">
        <v>99</v>
      </c>
      <c r="P3" s="577" t="s">
        <v>100</v>
      </c>
      <c r="Q3" s="577" t="s">
        <v>101</v>
      </c>
      <c r="R3" s="577" t="s">
        <v>102</v>
      </c>
      <c r="S3" s="577" t="s">
        <v>103</v>
      </c>
      <c r="T3" s="577" t="s">
        <v>104</v>
      </c>
      <c r="U3" s="577" t="s">
        <v>105</v>
      </c>
      <c r="V3" s="577" t="s">
        <v>106</v>
      </c>
      <c r="W3" s="577" t="s">
        <v>107</v>
      </c>
      <c r="X3" s="577" t="s">
        <v>108</v>
      </c>
      <c r="Y3" s="577" t="s">
        <v>109</v>
      </c>
      <c r="Z3" s="577" t="s">
        <v>110</v>
      </c>
      <c r="AA3" s="577" t="s">
        <v>111</v>
      </c>
      <c r="AB3" s="577" t="s">
        <v>112</v>
      </c>
      <c r="AC3" s="577" t="s">
        <v>113</v>
      </c>
      <c r="AD3" s="577" t="s">
        <v>114</v>
      </c>
      <c r="AE3" s="577" t="s">
        <v>115</v>
      </c>
      <c r="AF3" s="577" t="s">
        <v>116</v>
      </c>
      <c r="AG3" s="577" t="s">
        <v>117</v>
      </c>
      <c r="AH3" s="577" t="s">
        <v>118</v>
      </c>
      <c r="AI3" s="577" t="s">
        <v>119</v>
      </c>
      <c r="AJ3" s="577" t="s">
        <v>120</v>
      </c>
      <c r="AK3" s="577" t="s">
        <v>121</v>
      </c>
      <c r="AL3" s="577" t="s">
        <v>122</v>
      </c>
      <c r="AM3" s="578" t="s">
        <v>123</v>
      </c>
      <c r="AN3" s="579"/>
      <c r="AO3" s="579"/>
      <c r="AP3" s="570"/>
      <c r="AQ3" s="570"/>
      <c r="AR3" s="570"/>
      <c r="AS3" s="570"/>
      <c r="AT3" s="570"/>
      <c r="AU3" s="570"/>
      <c r="AV3" s="570"/>
      <c r="AW3" s="570"/>
      <c r="AX3" s="570"/>
      <c r="AY3" s="570"/>
      <c r="AZ3" s="570"/>
      <c r="BA3" s="570"/>
      <c r="BB3" s="570"/>
      <c r="BC3" s="570"/>
      <c r="BD3" s="570"/>
      <c r="BE3" s="570"/>
      <c r="BF3" s="570"/>
      <c r="BG3" s="570"/>
      <c r="BH3" s="570"/>
      <c r="BI3" s="570"/>
      <c r="BJ3" s="570"/>
      <c r="BK3" s="570"/>
      <c r="BL3" s="570"/>
      <c r="BM3" s="570"/>
      <c r="BN3" s="570"/>
      <c r="BO3" s="570"/>
      <c r="BP3" s="570"/>
      <c r="BQ3" s="570"/>
      <c r="BR3" s="570"/>
      <c r="BS3" s="570"/>
      <c r="BT3" s="570"/>
      <c r="BU3" s="570"/>
      <c r="BV3" s="570"/>
      <c r="BW3" s="570"/>
      <c r="BX3" s="570"/>
      <c r="BY3" s="570"/>
      <c r="BZ3" s="570"/>
      <c r="CA3" s="570"/>
      <c r="CB3" s="570"/>
      <c r="CC3" s="570"/>
      <c r="CD3" s="570"/>
    </row>
    <row r="4" spans="1:82" s="586" customFormat="1" ht="45" customHeight="1">
      <c r="A4" s="580"/>
      <c r="B4" s="441"/>
      <c r="C4" s="428" t="s">
        <v>593</v>
      </c>
      <c r="D4" s="441" t="s">
        <v>3</v>
      </c>
      <c r="E4" s="441" t="s">
        <v>136</v>
      </c>
      <c r="F4" s="441" t="s">
        <v>4</v>
      </c>
      <c r="G4" s="441" t="s">
        <v>5</v>
      </c>
      <c r="H4" s="441" t="s">
        <v>6</v>
      </c>
      <c r="I4" s="441" t="s">
        <v>7</v>
      </c>
      <c r="J4" s="441" t="s">
        <v>594</v>
      </c>
      <c r="K4" s="441" t="s">
        <v>8</v>
      </c>
      <c r="L4" s="441" t="s">
        <v>9</v>
      </c>
      <c r="M4" s="441" t="s">
        <v>10</v>
      </c>
      <c r="N4" s="441" t="s">
        <v>11</v>
      </c>
      <c r="O4" s="441" t="s">
        <v>137</v>
      </c>
      <c r="P4" s="441" t="s">
        <v>138</v>
      </c>
      <c r="Q4" s="441" t="s">
        <v>139</v>
      </c>
      <c r="R4" s="441" t="s">
        <v>140</v>
      </c>
      <c r="S4" s="441" t="s">
        <v>12</v>
      </c>
      <c r="T4" s="441" t="s">
        <v>595</v>
      </c>
      <c r="U4" s="441" t="s">
        <v>39</v>
      </c>
      <c r="V4" s="441" t="s">
        <v>28</v>
      </c>
      <c r="W4" s="441" t="s">
        <v>29</v>
      </c>
      <c r="X4" s="441" t="s">
        <v>30</v>
      </c>
      <c r="Y4" s="441" t="s">
        <v>141</v>
      </c>
      <c r="Z4" s="441" t="s">
        <v>142</v>
      </c>
      <c r="AA4" s="441" t="s">
        <v>31</v>
      </c>
      <c r="AB4" s="441" t="s">
        <v>32</v>
      </c>
      <c r="AC4" s="441" t="s">
        <v>33</v>
      </c>
      <c r="AD4" s="441" t="s">
        <v>143</v>
      </c>
      <c r="AE4" s="441" t="s">
        <v>144</v>
      </c>
      <c r="AF4" s="441" t="s">
        <v>34</v>
      </c>
      <c r="AG4" s="441" t="s">
        <v>35</v>
      </c>
      <c r="AH4" s="441" t="s">
        <v>145</v>
      </c>
      <c r="AI4" s="441" t="s">
        <v>596</v>
      </c>
      <c r="AJ4" s="441" t="s">
        <v>36</v>
      </c>
      <c r="AK4" s="441" t="s">
        <v>37</v>
      </c>
      <c r="AL4" s="441" t="s">
        <v>38</v>
      </c>
      <c r="AM4" s="429" t="s">
        <v>13</v>
      </c>
      <c r="AN4" s="449" t="s">
        <v>618</v>
      </c>
      <c r="AO4" s="449" t="s">
        <v>619</v>
      </c>
      <c r="AP4" s="570"/>
      <c r="AQ4" s="570"/>
      <c r="AR4" s="570"/>
      <c r="AS4" s="570"/>
      <c r="AT4" s="570"/>
      <c r="AU4" s="570"/>
      <c r="AV4" s="570"/>
      <c r="AW4" s="570"/>
      <c r="AX4" s="570"/>
      <c r="AY4" s="570"/>
      <c r="AZ4" s="570"/>
      <c r="BA4" s="570"/>
      <c r="BB4" s="570"/>
      <c r="BC4" s="570"/>
      <c r="BD4" s="570"/>
      <c r="BE4" s="570"/>
      <c r="BF4" s="570"/>
      <c r="BG4" s="570"/>
      <c r="BH4" s="570"/>
      <c r="BI4" s="570"/>
      <c r="BJ4" s="570"/>
      <c r="BK4" s="570"/>
      <c r="BL4" s="570"/>
      <c r="BM4" s="570"/>
      <c r="BN4" s="570"/>
      <c r="BO4" s="570"/>
      <c r="BP4" s="570"/>
      <c r="BQ4" s="570"/>
      <c r="BR4" s="570"/>
      <c r="BS4" s="570"/>
      <c r="BT4" s="570"/>
      <c r="BU4" s="570"/>
      <c r="BV4" s="570"/>
      <c r="BW4" s="570"/>
      <c r="BX4" s="570"/>
      <c r="BY4" s="570"/>
      <c r="BZ4" s="570"/>
      <c r="CA4" s="570"/>
      <c r="CB4" s="570"/>
      <c r="CC4" s="570"/>
      <c r="CD4" s="570"/>
    </row>
    <row r="5" spans="1:82" s="55" customFormat="1">
      <c r="A5" s="356" t="s">
        <v>1</v>
      </c>
      <c r="B5" s="357" t="s">
        <v>593</v>
      </c>
      <c r="C5" s="726">
        <v>1.026411428604</v>
      </c>
      <c r="D5" s="727">
        <v>4.9749829999999998E-5</v>
      </c>
      <c r="E5" s="727">
        <v>5.5054225158E-2</v>
      </c>
      <c r="F5" s="727">
        <v>1.438936756E-3</v>
      </c>
      <c r="G5" s="727">
        <v>3.4548630039999998E-3</v>
      </c>
      <c r="H5" s="727">
        <v>2.2879494500000001E-4</v>
      </c>
      <c r="I5" s="727">
        <v>2.5198309999999998E-6</v>
      </c>
      <c r="J5" s="727">
        <v>4.3070112999999999E-4</v>
      </c>
      <c r="K5" s="727">
        <v>4.8788646999999998E-5</v>
      </c>
      <c r="L5" s="727">
        <v>1.7978465000000002E-5</v>
      </c>
      <c r="M5" s="727">
        <v>3.6397935000000002E-5</v>
      </c>
      <c r="N5" s="727">
        <v>1.514789E-5</v>
      </c>
      <c r="O5" s="727">
        <v>1.2121925999999999E-5</v>
      </c>
      <c r="P5" s="727">
        <v>1.3492464999999999E-5</v>
      </c>
      <c r="Q5" s="727">
        <v>1.6143024999999999E-5</v>
      </c>
      <c r="R5" s="727">
        <v>2.0032935000000002E-5</v>
      </c>
      <c r="S5" s="727">
        <v>1.4248292E-5</v>
      </c>
      <c r="T5" s="727">
        <v>1.7578542999999999E-5</v>
      </c>
      <c r="U5" s="727">
        <v>1.3473273E-5</v>
      </c>
      <c r="V5" s="727">
        <v>2.7528921919999999E-3</v>
      </c>
      <c r="W5" s="727">
        <v>3.3916761500000001E-4</v>
      </c>
      <c r="X5" s="727">
        <v>1.7228091000000001E-5</v>
      </c>
      <c r="Y5" s="727">
        <v>3.2381029E-5</v>
      </c>
      <c r="Z5" s="727">
        <v>1.8119352E-5</v>
      </c>
      <c r="AA5" s="727">
        <v>7.3161460000000005E-5</v>
      </c>
      <c r="AB5" s="727">
        <v>2.5605036000000001E-5</v>
      </c>
      <c r="AC5" s="727">
        <v>1.1843418999999999E-5</v>
      </c>
      <c r="AD5" s="727">
        <v>6.5602224999999995E-5</v>
      </c>
      <c r="AE5" s="727">
        <v>5.9046392000000003E-5</v>
      </c>
      <c r="AF5" s="727">
        <v>3.8504448000000002E-5</v>
      </c>
      <c r="AG5" s="727">
        <v>8.9254224699999996E-4</v>
      </c>
      <c r="AH5" s="727">
        <v>1.0668025100000001E-3</v>
      </c>
      <c r="AI5" s="727">
        <v>6.97243422E-4</v>
      </c>
      <c r="AJ5" s="727">
        <v>2.2864106E-5</v>
      </c>
      <c r="AK5" s="727">
        <v>6.73553543E-3</v>
      </c>
      <c r="AL5" s="727">
        <v>2.8628735299999998E-4</v>
      </c>
      <c r="AM5" s="728">
        <v>8.1780709000000006E-5</v>
      </c>
      <c r="AN5" s="729">
        <v>1.1005132296919999</v>
      </c>
      <c r="AO5" s="729">
        <v>0.82831143544399999</v>
      </c>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row>
    <row r="6" spans="1:82" s="55" customFormat="1">
      <c r="A6" s="360" t="s">
        <v>2</v>
      </c>
      <c r="B6" s="361" t="s">
        <v>3</v>
      </c>
      <c r="C6" s="726">
        <v>8.4161036999999997E-5</v>
      </c>
      <c r="D6" s="727">
        <v>1.0001951398990001</v>
      </c>
      <c r="E6" s="727">
        <v>8.0656229000000001E-5</v>
      </c>
      <c r="F6" s="727">
        <v>1.11625766E-4</v>
      </c>
      <c r="G6" s="727">
        <v>1.3454441799999999E-4</v>
      </c>
      <c r="H6" s="727">
        <v>5.4859422E-4</v>
      </c>
      <c r="I6" s="727">
        <v>4.430626555E-3</v>
      </c>
      <c r="J6" s="727">
        <v>1.5261634199999999E-4</v>
      </c>
      <c r="K6" s="727">
        <v>6.7441280900000001E-4</v>
      </c>
      <c r="L6" s="727">
        <v>1.184920402E-3</v>
      </c>
      <c r="M6" s="727">
        <v>1.104494142E-3</v>
      </c>
      <c r="N6" s="727">
        <v>3.58238322E-4</v>
      </c>
      <c r="O6" s="727">
        <v>1.72185119E-4</v>
      </c>
      <c r="P6" s="727">
        <v>1.6139066900000001E-4</v>
      </c>
      <c r="Q6" s="727">
        <v>7.1288958000000007E-5</v>
      </c>
      <c r="R6" s="727">
        <v>1.1785730900000001E-4</v>
      </c>
      <c r="S6" s="727">
        <v>7.8315656000000006E-5</v>
      </c>
      <c r="T6" s="727">
        <v>4.3298504000000003E-5</v>
      </c>
      <c r="U6" s="727">
        <v>1.7059621699999999E-4</v>
      </c>
      <c r="V6" s="727">
        <v>1.0313510199999999E-4</v>
      </c>
      <c r="W6" s="727">
        <v>1.4908470399999999E-4</v>
      </c>
      <c r="X6" s="727">
        <v>2.8310718800000001E-3</v>
      </c>
      <c r="Y6" s="727">
        <v>1.7539173599999999E-4</v>
      </c>
      <c r="Z6" s="727">
        <v>2.7158517399999998E-4</v>
      </c>
      <c r="AA6" s="727">
        <v>1.1064397E-4</v>
      </c>
      <c r="AB6" s="727">
        <v>3.3746428999999999E-5</v>
      </c>
      <c r="AC6" s="727">
        <v>1.693597E-5</v>
      </c>
      <c r="AD6" s="727">
        <v>2.6873208299999998E-4</v>
      </c>
      <c r="AE6" s="727">
        <v>4.3533949000000001E-5</v>
      </c>
      <c r="AF6" s="727">
        <v>7.9628509999999999E-5</v>
      </c>
      <c r="AG6" s="727">
        <v>9.9768997999999994E-5</v>
      </c>
      <c r="AH6" s="727">
        <v>8.6199858000000006E-5</v>
      </c>
      <c r="AI6" s="727">
        <v>3.8502866000000001E-5</v>
      </c>
      <c r="AJ6" s="727">
        <v>3.2718420999999999E-5</v>
      </c>
      <c r="AK6" s="727">
        <v>1.4239146099999999E-4</v>
      </c>
      <c r="AL6" s="727">
        <v>3.8444661999999997E-5</v>
      </c>
      <c r="AM6" s="728">
        <v>1.05854955E-4</v>
      </c>
      <c r="AN6" s="729">
        <v>1.0145023333030001</v>
      </c>
      <c r="AO6" s="729">
        <v>0.76357454075700004</v>
      </c>
      <c r="AP6" s="337"/>
      <c r="AQ6" s="337"/>
      <c r="AR6" s="337"/>
      <c r="AS6" s="337"/>
      <c r="AT6" s="337"/>
      <c r="AU6" s="337"/>
      <c r="AV6" s="337"/>
      <c r="AW6" s="337"/>
      <c r="AX6" s="337"/>
      <c r="AY6" s="337"/>
      <c r="AZ6" s="337"/>
      <c r="BA6" s="337"/>
      <c r="BB6" s="337"/>
      <c r="BC6" s="337"/>
      <c r="BD6" s="337"/>
      <c r="BE6" s="337"/>
      <c r="BF6" s="337"/>
      <c r="BG6" s="337"/>
      <c r="BH6" s="337"/>
      <c r="BI6" s="337"/>
      <c r="BJ6" s="337"/>
      <c r="BK6" s="337"/>
      <c r="BL6" s="337"/>
      <c r="BM6" s="337"/>
      <c r="BN6" s="337"/>
      <c r="BO6" s="337"/>
      <c r="BP6" s="337"/>
      <c r="BQ6" s="337"/>
      <c r="BR6" s="337"/>
      <c r="BS6" s="337"/>
      <c r="BT6" s="337"/>
      <c r="BU6" s="337"/>
      <c r="BV6" s="337"/>
      <c r="BW6" s="337"/>
      <c r="BX6" s="337"/>
      <c r="BY6" s="337"/>
      <c r="BZ6" s="337"/>
      <c r="CA6" s="337"/>
      <c r="CB6" s="337"/>
      <c r="CC6" s="337"/>
      <c r="CD6" s="337"/>
    </row>
    <row r="7" spans="1:82" s="55" customFormat="1">
      <c r="A7" s="360" t="s">
        <v>89</v>
      </c>
      <c r="B7" s="361" t="s">
        <v>136</v>
      </c>
      <c r="C7" s="726">
        <v>3.2337611569000002E-2</v>
      </c>
      <c r="D7" s="727">
        <v>4.6503859000000002E-5</v>
      </c>
      <c r="E7" s="727">
        <v>1.0545205314349999</v>
      </c>
      <c r="F7" s="727">
        <v>2.7180632800000002E-4</v>
      </c>
      <c r="G7" s="727">
        <v>4.2040837899999999E-4</v>
      </c>
      <c r="H7" s="727">
        <v>1.482288611E-3</v>
      </c>
      <c r="I7" s="727">
        <v>6.4355789999999999E-6</v>
      </c>
      <c r="J7" s="727">
        <v>1.43699593E-4</v>
      </c>
      <c r="K7" s="727">
        <v>2.17031758E-4</v>
      </c>
      <c r="L7" s="727">
        <v>2.7770860999999999E-5</v>
      </c>
      <c r="M7" s="727">
        <v>3.5729363999999999E-5</v>
      </c>
      <c r="N7" s="727">
        <v>3.0776664999999997E-5</v>
      </c>
      <c r="O7" s="727">
        <v>2.7245275E-5</v>
      </c>
      <c r="P7" s="727">
        <v>2.7029655E-5</v>
      </c>
      <c r="Q7" s="727">
        <v>2.5658174999999999E-5</v>
      </c>
      <c r="R7" s="727">
        <v>3.8751718E-5</v>
      </c>
      <c r="S7" s="727">
        <v>2.2202506999999999E-5</v>
      </c>
      <c r="T7" s="727">
        <v>2.6302675E-5</v>
      </c>
      <c r="U7" s="727">
        <v>3.0379648000000001E-5</v>
      </c>
      <c r="V7" s="727">
        <v>1.1071900349999999E-3</v>
      </c>
      <c r="W7" s="727">
        <v>6.0345278E-5</v>
      </c>
      <c r="X7" s="727">
        <v>1.9853109999999999E-5</v>
      </c>
      <c r="Y7" s="727">
        <v>4.5490695000000001E-5</v>
      </c>
      <c r="Z7" s="727">
        <v>5.1744554E-5</v>
      </c>
      <c r="AA7" s="727">
        <v>9.1528585999999998E-5</v>
      </c>
      <c r="AB7" s="727">
        <v>3.5098702999999998E-5</v>
      </c>
      <c r="AC7" s="727">
        <v>2.1109581999999999E-5</v>
      </c>
      <c r="AD7" s="727">
        <v>2.0036297900000001E-4</v>
      </c>
      <c r="AE7" s="727">
        <v>1.6938623199999999E-4</v>
      </c>
      <c r="AF7" s="727">
        <v>1.3307864999999999E-4</v>
      </c>
      <c r="AG7" s="727">
        <v>2.1615149799999998E-3</v>
      </c>
      <c r="AH7" s="727">
        <v>2.9581094529999999E-3</v>
      </c>
      <c r="AI7" s="727">
        <v>5.3751091899999996E-4</v>
      </c>
      <c r="AJ7" s="727">
        <v>4.6975521999999998E-5</v>
      </c>
      <c r="AK7" s="727">
        <v>3.0345677639999999E-2</v>
      </c>
      <c r="AL7" s="727">
        <v>8.2651563000000005E-5</v>
      </c>
      <c r="AM7" s="728">
        <v>9.9863647700000006E-4</v>
      </c>
      <c r="AN7" s="729">
        <v>1.1288044286150001</v>
      </c>
      <c r="AO7" s="729">
        <v>0.84960506732200003</v>
      </c>
      <c r="AP7" s="337"/>
      <c r="AQ7" s="337"/>
      <c r="AR7" s="337"/>
      <c r="AS7" s="337"/>
      <c r="AT7" s="337"/>
      <c r="AU7" s="337"/>
      <c r="AV7" s="337"/>
      <c r="AW7" s="337"/>
      <c r="AX7" s="337"/>
      <c r="AY7" s="337"/>
      <c r="AZ7" s="337"/>
      <c r="BA7" s="337"/>
      <c r="BB7" s="337"/>
      <c r="BC7" s="337"/>
      <c r="BD7" s="337"/>
      <c r="BE7" s="337"/>
      <c r="BF7" s="337"/>
      <c r="BG7" s="337"/>
      <c r="BH7" s="337"/>
      <c r="BI7" s="337"/>
      <c r="BJ7" s="337"/>
      <c r="BK7" s="337"/>
      <c r="BL7" s="337"/>
      <c r="BM7" s="337"/>
      <c r="BN7" s="337"/>
      <c r="BO7" s="337"/>
      <c r="BP7" s="337"/>
      <c r="BQ7" s="337"/>
      <c r="BR7" s="337"/>
      <c r="BS7" s="337"/>
      <c r="BT7" s="337"/>
      <c r="BU7" s="337"/>
      <c r="BV7" s="337"/>
      <c r="BW7" s="337"/>
      <c r="BX7" s="337"/>
      <c r="BY7" s="337"/>
      <c r="BZ7" s="337"/>
      <c r="CA7" s="337"/>
      <c r="CB7" s="337"/>
      <c r="CC7" s="337"/>
      <c r="CD7" s="337"/>
    </row>
    <row r="8" spans="1:82" s="55" customFormat="1">
      <c r="A8" s="360" t="s">
        <v>90</v>
      </c>
      <c r="B8" s="361" t="s">
        <v>4</v>
      </c>
      <c r="C8" s="726">
        <v>6.2386911000000001E-5</v>
      </c>
      <c r="D8" s="727">
        <v>4.4868094000000002E-5</v>
      </c>
      <c r="E8" s="727">
        <v>1.9725248999999999E-5</v>
      </c>
      <c r="F8" s="727">
        <v>1.002577576008</v>
      </c>
      <c r="G8" s="727">
        <v>6.5690769000000007E-5</v>
      </c>
      <c r="H8" s="727">
        <v>9.1048630000000003E-6</v>
      </c>
      <c r="I8" s="727">
        <v>1.234339E-6</v>
      </c>
      <c r="J8" s="727">
        <v>4.9282742999999999E-5</v>
      </c>
      <c r="K8" s="727">
        <v>3.9014999999999998E-5</v>
      </c>
      <c r="L8" s="727">
        <v>9.4400889999999995E-6</v>
      </c>
      <c r="M8" s="727">
        <v>2.0993241999999999E-5</v>
      </c>
      <c r="N8" s="727">
        <v>1.7887704999999999E-5</v>
      </c>
      <c r="O8" s="727">
        <v>1.6483386E-5</v>
      </c>
      <c r="P8" s="727">
        <v>1.358959E-5</v>
      </c>
      <c r="Q8" s="727">
        <v>1.5023084E-5</v>
      </c>
      <c r="R8" s="727">
        <v>2.2930895000000001E-5</v>
      </c>
      <c r="S8" s="727">
        <v>1.9921299999999998E-5</v>
      </c>
      <c r="T8" s="727">
        <v>3.4960874999999998E-5</v>
      </c>
      <c r="U8" s="727">
        <v>2.6346276999999999E-5</v>
      </c>
      <c r="V8" s="727">
        <v>4.5223414000000003E-5</v>
      </c>
      <c r="W8" s="727">
        <v>3.9116289E-5</v>
      </c>
      <c r="X8" s="727">
        <v>5.1295239999999996E-6</v>
      </c>
      <c r="Y8" s="727">
        <v>1.8837635E-5</v>
      </c>
      <c r="Z8" s="727">
        <v>2.6110242000000001E-5</v>
      </c>
      <c r="AA8" s="727">
        <v>5.3791595000000001E-5</v>
      </c>
      <c r="AB8" s="727">
        <v>2.1520102999999999E-5</v>
      </c>
      <c r="AC8" s="727">
        <v>2.9643659999999999E-6</v>
      </c>
      <c r="AD8" s="727">
        <v>2.8010153E-5</v>
      </c>
      <c r="AE8" s="727">
        <v>1.4417178E-5</v>
      </c>
      <c r="AF8" s="727">
        <v>4.1781885E-5</v>
      </c>
      <c r="AG8" s="727">
        <v>1.0097523000000001E-5</v>
      </c>
      <c r="AH8" s="727">
        <v>3.7442523000000002E-5</v>
      </c>
      <c r="AI8" s="727">
        <v>2.6156741000000003E-4</v>
      </c>
      <c r="AJ8" s="727">
        <v>2.8446556999999999E-5</v>
      </c>
      <c r="AK8" s="727">
        <v>4.9319254999999997E-5</v>
      </c>
      <c r="AL8" s="727">
        <v>2.10130209E-4</v>
      </c>
      <c r="AM8" s="728">
        <v>2.1583312999999999E-5</v>
      </c>
      <c r="AN8" s="729">
        <v>1.0039819495969999</v>
      </c>
      <c r="AO8" s="729">
        <v>0.75565627690199999</v>
      </c>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337"/>
      <c r="BQ8" s="337"/>
      <c r="BR8" s="337"/>
      <c r="BS8" s="337"/>
      <c r="BT8" s="337"/>
      <c r="BU8" s="337"/>
      <c r="BV8" s="337"/>
      <c r="BW8" s="337"/>
      <c r="BX8" s="337"/>
      <c r="BY8" s="337"/>
      <c r="BZ8" s="337"/>
      <c r="CA8" s="337"/>
      <c r="CB8" s="337"/>
      <c r="CC8" s="337"/>
      <c r="CD8" s="337"/>
    </row>
    <row r="9" spans="1:82" s="55" customFormat="1">
      <c r="A9" s="360" t="s">
        <v>91</v>
      </c>
      <c r="B9" s="361" t="s">
        <v>5</v>
      </c>
      <c r="C9" s="726">
        <v>4.5475094439999999E-3</v>
      </c>
      <c r="D9" s="727">
        <v>6.2249208299999998E-4</v>
      </c>
      <c r="E9" s="727">
        <v>2.563106948E-3</v>
      </c>
      <c r="F9" s="727">
        <v>1.041286968E-3</v>
      </c>
      <c r="G9" s="727">
        <v>1.0330921981500001</v>
      </c>
      <c r="H9" s="727">
        <v>1.016195634E-3</v>
      </c>
      <c r="I9" s="727">
        <v>3.7235145000000002E-5</v>
      </c>
      <c r="J9" s="727">
        <v>1.173457744E-3</v>
      </c>
      <c r="K9" s="727">
        <v>3.0243566249999999E-3</v>
      </c>
      <c r="L9" s="727">
        <v>2.84066971E-4</v>
      </c>
      <c r="M9" s="727">
        <v>7.0874215799999996E-4</v>
      </c>
      <c r="N9" s="727">
        <v>5.6884119200000004E-4</v>
      </c>
      <c r="O9" s="727">
        <v>3.6818519299999997E-4</v>
      </c>
      <c r="P9" s="727">
        <v>3.5676794799999997E-4</v>
      </c>
      <c r="Q9" s="727">
        <v>1.0162659759999999E-3</v>
      </c>
      <c r="R9" s="727">
        <v>1.0062739060000001E-3</v>
      </c>
      <c r="S9" s="727">
        <v>1.171710726E-3</v>
      </c>
      <c r="T9" s="727">
        <v>8.8466965600000002E-4</v>
      </c>
      <c r="U9" s="727">
        <v>7.5395443100000005E-4</v>
      </c>
      <c r="V9" s="727">
        <v>1.1421528565E-2</v>
      </c>
      <c r="W9" s="727">
        <v>7.2180519720000001E-3</v>
      </c>
      <c r="X9" s="727">
        <v>4.49663135E-4</v>
      </c>
      <c r="Y9" s="727">
        <v>9.0204462199999997E-4</v>
      </c>
      <c r="Z9" s="727">
        <v>8.6858407199999997E-4</v>
      </c>
      <c r="AA9" s="727">
        <v>1.4582263010000001E-3</v>
      </c>
      <c r="AB9" s="727">
        <v>1.1289558019999999E-3</v>
      </c>
      <c r="AC9" s="727">
        <v>2.84662022E-4</v>
      </c>
      <c r="AD9" s="727">
        <v>9.1795922099999997E-4</v>
      </c>
      <c r="AE9" s="727">
        <v>1.6917689359999999E-3</v>
      </c>
      <c r="AF9" s="727">
        <v>6.0039048500000003E-4</v>
      </c>
      <c r="AG9" s="727">
        <v>1.315360383E-3</v>
      </c>
      <c r="AH9" s="727">
        <v>1.134839073E-3</v>
      </c>
      <c r="AI9" s="727">
        <v>3.1006831440000002E-3</v>
      </c>
      <c r="AJ9" s="727">
        <v>7.0397886199999999E-4</v>
      </c>
      <c r="AK9" s="727">
        <v>1.23789324E-3</v>
      </c>
      <c r="AL9" s="727">
        <v>5.6284122585999997E-2</v>
      </c>
      <c r="AM9" s="728">
        <v>5.5975936500000001E-4</v>
      </c>
      <c r="AN9" s="729">
        <v>1.1455157886839999</v>
      </c>
      <c r="AO9" s="729">
        <v>0.86218302665400004</v>
      </c>
      <c r="AP9" s="337"/>
      <c r="AQ9" s="337"/>
      <c r="AR9" s="337"/>
      <c r="AS9" s="337"/>
      <c r="AT9" s="337"/>
      <c r="AU9" s="337"/>
      <c r="AV9" s="337"/>
      <c r="AW9" s="337"/>
      <c r="AX9" s="337"/>
      <c r="AY9" s="337"/>
      <c r="AZ9" s="337"/>
      <c r="BA9" s="337"/>
      <c r="BB9" s="337"/>
      <c r="BC9" s="337"/>
      <c r="BD9" s="337"/>
      <c r="BE9" s="337"/>
      <c r="BF9" s="337"/>
      <c r="BG9" s="337"/>
      <c r="BH9" s="337"/>
      <c r="BI9" s="337"/>
      <c r="BJ9" s="337"/>
      <c r="BK9" s="337"/>
      <c r="BL9" s="337"/>
      <c r="BM9" s="337"/>
      <c r="BN9" s="337"/>
      <c r="BO9" s="337"/>
      <c r="BP9" s="337"/>
      <c r="BQ9" s="337"/>
      <c r="BR9" s="337"/>
      <c r="BS9" s="337"/>
      <c r="BT9" s="337"/>
      <c r="BU9" s="337"/>
      <c r="BV9" s="337"/>
      <c r="BW9" s="337"/>
      <c r="BX9" s="337"/>
      <c r="BY9" s="337"/>
      <c r="BZ9" s="337"/>
      <c r="CA9" s="337"/>
      <c r="CB9" s="337"/>
      <c r="CC9" s="337"/>
      <c r="CD9" s="337"/>
    </row>
    <row r="10" spans="1:82" s="55" customFormat="1">
      <c r="A10" s="360" t="s">
        <v>92</v>
      </c>
      <c r="B10" s="361" t="s">
        <v>6</v>
      </c>
      <c r="C10" s="726">
        <v>3.3586458878999997E-2</v>
      </c>
      <c r="D10" s="727">
        <v>1.658050778E-3</v>
      </c>
      <c r="E10" s="727">
        <v>6.957995065E-3</v>
      </c>
      <c r="F10" s="727">
        <v>3.8072450153000002E-2</v>
      </c>
      <c r="G10" s="727">
        <v>1.5723147877999999E-2</v>
      </c>
      <c r="H10" s="727">
        <v>1.188041044565</v>
      </c>
      <c r="I10" s="727">
        <v>6.4877902399999995E-4</v>
      </c>
      <c r="J10" s="727">
        <v>9.0118003892999995E-2</v>
      </c>
      <c r="K10" s="727">
        <v>1.549185596E-2</v>
      </c>
      <c r="L10" s="727">
        <v>3.7316860970000002E-3</v>
      </c>
      <c r="M10" s="727">
        <v>8.9220284669999997E-3</v>
      </c>
      <c r="N10" s="727">
        <v>6.4879920909999998E-3</v>
      </c>
      <c r="O10" s="727">
        <v>2.5304643839999998E-3</v>
      </c>
      <c r="P10" s="727">
        <v>2.7160313259999998E-3</v>
      </c>
      <c r="Q10" s="727">
        <v>6.9924157550000001E-3</v>
      </c>
      <c r="R10" s="727">
        <v>1.6756551291E-2</v>
      </c>
      <c r="S10" s="727">
        <v>4.6690927049999999E-3</v>
      </c>
      <c r="T10" s="727">
        <v>6.3026476699999997E-3</v>
      </c>
      <c r="U10" s="727">
        <v>7.8214844240000001E-3</v>
      </c>
      <c r="V10" s="727">
        <v>1.6121465755000002E-2</v>
      </c>
      <c r="W10" s="727">
        <v>3.6257428220000001E-3</v>
      </c>
      <c r="X10" s="727">
        <v>6.5870088299999996E-4</v>
      </c>
      <c r="Y10" s="727">
        <v>5.4894593279999999E-3</v>
      </c>
      <c r="Z10" s="727">
        <v>7.5078349840000001E-3</v>
      </c>
      <c r="AA10" s="727">
        <v>4.46801524E-4</v>
      </c>
      <c r="AB10" s="727">
        <v>4.8283400100000002E-4</v>
      </c>
      <c r="AC10" s="727">
        <v>1.7653182000000001E-4</v>
      </c>
      <c r="AD10" s="727">
        <v>7.5109382399999995E-4</v>
      </c>
      <c r="AE10" s="727">
        <v>9.6430851499999999E-4</v>
      </c>
      <c r="AF10" s="727">
        <v>1.0005390539999999E-3</v>
      </c>
      <c r="AG10" s="727">
        <v>3.224829614E-3</v>
      </c>
      <c r="AH10" s="727">
        <v>6.7515320650999994E-2</v>
      </c>
      <c r="AI10" s="727">
        <v>1.734621102E-3</v>
      </c>
      <c r="AJ10" s="727">
        <v>2.8403165610000002E-3</v>
      </c>
      <c r="AK10" s="727">
        <v>3.7341358939999999E-3</v>
      </c>
      <c r="AL10" s="727">
        <v>6.2821905520000004E-3</v>
      </c>
      <c r="AM10" s="728">
        <v>4.3886778050000004E-3</v>
      </c>
      <c r="AN10" s="729">
        <v>1.584173585092</v>
      </c>
      <c r="AO10" s="729">
        <v>1.19234286409</v>
      </c>
      <c r="AP10" s="337"/>
      <c r="AQ10" s="337"/>
      <c r="AR10" s="337"/>
      <c r="AS10" s="337"/>
      <c r="AT10" s="337"/>
      <c r="AU10" s="337"/>
      <c r="AV10" s="337"/>
      <c r="AW10" s="337"/>
      <c r="AX10" s="337"/>
      <c r="AY10" s="337"/>
      <c r="AZ10" s="337"/>
      <c r="BA10" s="337"/>
      <c r="BB10" s="337"/>
      <c r="BC10" s="337"/>
      <c r="BD10" s="337"/>
      <c r="BE10" s="337"/>
      <c r="BF10" s="337"/>
      <c r="BG10" s="337"/>
      <c r="BH10" s="337"/>
      <c r="BI10" s="337"/>
      <c r="BJ10" s="337"/>
      <c r="BK10" s="337"/>
      <c r="BL10" s="337"/>
      <c r="BM10" s="337"/>
      <c r="BN10" s="337"/>
      <c r="BO10" s="337"/>
      <c r="BP10" s="337"/>
      <c r="BQ10" s="337"/>
      <c r="BR10" s="337"/>
      <c r="BS10" s="337"/>
      <c r="BT10" s="337"/>
      <c r="BU10" s="337"/>
      <c r="BV10" s="337"/>
      <c r="BW10" s="337"/>
      <c r="BX10" s="337"/>
      <c r="BY10" s="337"/>
      <c r="BZ10" s="337"/>
      <c r="CA10" s="337"/>
      <c r="CB10" s="337"/>
      <c r="CC10" s="337"/>
      <c r="CD10" s="337"/>
    </row>
    <row r="11" spans="1:82" s="55" customFormat="1">
      <c r="A11" s="360" t="s">
        <v>93</v>
      </c>
      <c r="B11" s="361" t="s">
        <v>7</v>
      </c>
      <c r="C11" s="726">
        <v>1.0012869961999999E-2</v>
      </c>
      <c r="D11" s="727">
        <v>1.3718353882E-2</v>
      </c>
      <c r="E11" s="727">
        <v>4.8811438420000002E-3</v>
      </c>
      <c r="F11" s="727">
        <v>6.2857970559999999E-3</v>
      </c>
      <c r="G11" s="727">
        <v>5.4095660910000003E-3</v>
      </c>
      <c r="H11" s="727">
        <v>9.5378025244000006E-2</v>
      </c>
      <c r="I11" s="727">
        <v>1.0235897801310001</v>
      </c>
      <c r="J11" s="727">
        <v>9.6045097150000008E-3</v>
      </c>
      <c r="K11" s="727">
        <v>1.3633981154E-2</v>
      </c>
      <c r="L11" s="727">
        <v>2.4894914332000001E-2</v>
      </c>
      <c r="M11" s="727">
        <v>3.7825006339999999E-3</v>
      </c>
      <c r="N11" s="727">
        <v>9.1652000080000001E-3</v>
      </c>
      <c r="O11" s="727">
        <v>4.5850980370000004E-3</v>
      </c>
      <c r="P11" s="727">
        <v>4.2939769569999998E-3</v>
      </c>
      <c r="Q11" s="727">
        <v>2.8382562269999999E-3</v>
      </c>
      <c r="R11" s="727">
        <v>3.7083517120000001E-3</v>
      </c>
      <c r="S11" s="727">
        <v>2.681876797E-3</v>
      </c>
      <c r="T11" s="727">
        <v>2.2761934350000001E-3</v>
      </c>
      <c r="U11" s="727">
        <v>4.9916733150000003E-3</v>
      </c>
      <c r="V11" s="727">
        <v>6.9549124050000003E-3</v>
      </c>
      <c r="W11" s="727">
        <v>7.8997259929999997E-3</v>
      </c>
      <c r="X11" s="727">
        <v>2.1280338534E-2</v>
      </c>
      <c r="Y11" s="727">
        <v>7.701120251E-3</v>
      </c>
      <c r="Z11" s="727">
        <v>1.0097968380000001E-2</v>
      </c>
      <c r="AA11" s="727">
        <v>3.7173898790000002E-3</v>
      </c>
      <c r="AB11" s="727">
        <v>2.2046699519999999E-3</v>
      </c>
      <c r="AC11" s="727">
        <v>6.5459421699999999E-4</v>
      </c>
      <c r="AD11" s="727">
        <v>5.0339777465999998E-2</v>
      </c>
      <c r="AE11" s="727">
        <v>2.0772005980000002E-3</v>
      </c>
      <c r="AF11" s="727">
        <v>7.1201939340000001E-3</v>
      </c>
      <c r="AG11" s="727">
        <v>3.8519669329999998E-3</v>
      </c>
      <c r="AH11" s="727">
        <v>7.6859050800000004E-3</v>
      </c>
      <c r="AI11" s="727">
        <v>3.5271584329999999E-3</v>
      </c>
      <c r="AJ11" s="727">
        <v>2.2763954220000001E-3</v>
      </c>
      <c r="AK11" s="727">
        <v>5.4185291820000002E-3</v>
      </c>
      <c r="AL11" s="727">
        <v>3.1196071760000001E-3</v>
      </c>
      <c r="AM11" s="728">
        <v>1.4212265345000001E-2</v>
      </c>
      <c r="AN11" s="729">
        <v>1.405871787708</v>
      </c>
      <c r="AO11" s="729">
        <v>1.0581423713110001</v>
      </c>
      <c r="AP11" s="337"/>
      <c r="AQ11" s="337"/>
      <c r="AR11" s="337"/>
      <c r="AS11" s="337"/>
      <c r="AT11" s="337"/>
      <c r="AU11" s="337"/>
      <c r="AV11" s="337"/>
      <c r="AW11" s="337"/>
      <c r="AX11" s="337"/>
      <c r="AY11" s="337"/>
      <c r="AZ11" s="337"/>
      <c r="BA11" s="337"/>
      <c r="BB11" s="337"/>
      <c r="BC11" s="337"/>
      <c r="BD11" s="337"/>
      <c r="BE11" s="337"/>
      <c r="BF11" s="337"/>
      <c r="BG11" s="337"/>
      <c r="BH11" s="337"/>
      <c r="BI11" s="337"/>
      <c r="BJ11" s="337"/>
      <c r="BK11" s="337"/>
      <c r="BL11" s="337"/>
      <c r="BM11" s="337"/>
      <c r="BN11" s="337"/>
      <c r="BO11" s="337"/>
      <c r="BP11" s="337"/>
      <c r="BQ11" s="337"/>
      <c r="BR11" s="337"/>
      <c r="BS11" s="337"/>
      <c r="BT11" s="337"/>
      <c r="BU11" s="337"/>
      <c r="BV11" s="337"/>
      <c r="BW11" s="337"/>
      <c r="BX11" s="337"/>
      <c r="BY11" s="337"/>
      <c r="BZ11" s="337"/>
      <c r="CA11" s="337"/>
      <c r="CB11" s="337"/>
      <c r="CC11" s="337"/>
      <c r="CD11" s="337"/>
    </row>
    <row r="12" spans="1:82" s="55" customFormat="1">
      <c r="A12" s="360" t="s">
        <v>94</v>
      </c>
      <c r="B12" s="361" t="s">
        <v>594</v>
      </c>
      <c r="C12" s="726">
        <v>1.5513986400000001E-3</v>
      </c>
      <c r="D12" s="727">
        <v>8.6276932000000001E-4</v>
      </c>
      <c r="E12" s="727">
        <v>2.6418530780000001E-3</v>
      </c>
      <c r="F12" s="727">
        <v>1.350681335E-3</v>
      </c>
      <c r="G12" s="727">
        <v>2.8995399310000002E-3</v>
      </c>
      <c r="H12" s="727">
        <v>1.2177246959999999E-3</v>
      </c>
      <c r="I12" s="727">
        <v>4.2833653000000001E-5</v>
      </c>
      <c r="J12" s="727">
        <v>1.0273473905220001</v>
      </c>
      <c r="K12" s="727">
        <v>1.3903025499999999E-3</v>
      </c>
      <c r="L12" s="727">
        <v>2.81052829E-4</v>
      </c>
      <c r="M12" s="727">
        <v>1.2105843150000001E-3</v>
      </c>
      <c r="N12" s="727">
        <v>5.7569996399999999E-4</v>
      </c>
      <c r="O12" s="727">
        <v>1.9571532980000002E-3</v>
      </c>
      <c r="P12" s="727">
        <v>3.4063766350000001E-3</v>
      </c>
      <c r="Q12" s="727">
        <v>5.0899124560000002E-3</v>
      </c>
      <c r="R12" s="727">
        <v>2.0498679360000001E-3</v>
      </c>
      <c r="S12" s="727">
        <v>2.9771538750000002E-3</v>
      </c>
      <c r="T12" s="727">
        <v>6.186918869E-3</v>
      </c>
      <c r="U12" s="727">
        <v>3.6440925630000002E-3</v>
      </c>
      <c r="V12" s="727">
        <v>6.7261641779999999E-3</v>
      </c>
      <c r="W12" s="727">
        <v>1.8789047460000001E-3</v>
      </c>
      <c r="X12" s="727">
        <v>1.5324247000000001E-4</v>
      </c>
      <c r="Y12" s="727">
        <v>5.1456565900000004E-3</v>
      </c>
      <c r="Z12" s="727">
        <v>1.885860454E-3</v>
      </c>
      <c r="AA12" s="727">
        <v>1.042825227E-3</v>
      </c>
      <c r="AB12" s="727">
        <v>6.5808847299999999E-4</v>
      </c>
      <c r="AC12" s="727">
        <v>1.9561631400000001E-4</v>
      </c>
      <c r="AD12" s="727">
        <v>5.4141635099999997E-4</v>
      </c>
      <c r="AE12" s="727">
        <v>6.1870279700000001E-4</v>
      </c>
      <c r="AF12" s="727">
        <v>5.0733534299999996E-4</v>
      </c>
      <c r="AG12" s="727">
        <v>5.9722789999999996E-4</v>
      </c>
      <c r="AH12" s="727">
        <v>5.1492241499999998E-4</v>
      </c>
      <c r="AI12" s="727">
        <v>1.2177546479999999E-3</v>
      </c>
      <c r="AJ12" s="727">
        <v>1.759570504E-3</v>
      </c>
      <c r="AK12" s="727">
        <v>8.4352775299999998E-4</v>
      </c>
      <c r="AL12" s="727">
        <v>6.0996194720000004E-3</v>
      </c>
      <c r="AM12" s="728">
        <v>7.8645146199999997E-4</v>
      </c>
      <c r="AN12" s="729">
        <v>1.097856193563</v>
      </c>
      <c r="AO12" s="729">
        <v>0.82631159268800003</v>
      </c>
      <c r="AP12" s="337"/>
      <c r="AQ12" s="337"/>
      <c r="AR12" s="337"/>
      <c r="AS12" s="337"/>
      <c r="AT12" s="337"/>
      <c r="AU12" s="337"/>
      <c r="AV12" s="337"/>
      <c r="AW12" s="337"/>
      <c r="AX12" s="337"/>
      <c r="AY12" s="337"/>
      <c r="AZ12" s="337"/>
      <c r="BA12" s="337"/>
      <c r="BB12" s="337"/>
      <c r="BC12" s="337"/>
      <c r="BD12" s="337"/>
      <c r="BE12" s="337"/>
      <c r="BF12" s="337"/>
      <c r="BG12" s="337"/>
      <c r="BH12" s="337"/>
      <c r="BI12" s="337"/>
      <c r="BJ12" s="337"/>
      <c r="BK12" s="337"/>
      <c r="BL12" s="337"/>
      <c r="BM12" s="337"/>
      <c r="BN12" s="337"/>
      <c r="BO12" s="337"/>
      <c r="BP12" s="337"/>
      <c r="BQ12" s="337"/>
      <c r="BR12" s="337"/>
      <c r="BS12" s="337"/>
      <c r="BT12" s="337"/>
      <c r="BU12" s="337"/>
      <c r="BV12" s="337"/>
      <c r="BW12" s="337"/>
      <c r="BX12" s="337"/>
      <c r="BY12" s="337"/>
      <c r="BZ12" s="337"/>
      <c r="CA12" s="337"/>
      <c r="CB12" s="337"/>
      <c r="CC12" s="337"/>
      <c r="CD12" s="337"/>
    </row>
    <row r="13" spans="1:82" s="55" customFormat="1">
      <c r="A13" s="360" t="s">
        <v>95</v>
      </c>
      <c r="B13" s="361" t="s">
        <v>8</v>
      </c>
      <c r="C13" s="726">
        <v>1.199953529E-3</v>
      </c>
      <c r="D13" s="727">
        <v>6.3220191500000002E-4</v>
      </c>
      <c r="E13" s="727">
        <v>1.4886068779999999E-3</v>
      </c>
      <c r="F13" s="727">
        <v>4.2273820900000001E-4</v>
      </c>
      <c r="G13" s="727">
        <v>2.7697963079999998E-3</v>
      </c>
      <c r="H13" s="727">
        <v>1.4323633270000001E-3</v>
      </c>
      <c r="I13" s="727">
        <v>6.5228504999999994E-5</v>
      </c>
      <c r="J13" s="727">
        <v>1.6292406650000001E-3</v>
      </c>
      <c r="K13" s="727">
        <v>1.0379640924919999</v>
      </c>
      <c r="L13" s="727">
        <v>2.6395803239999999E-3</v>
      </c>
      <c r="M13" s="727">
        <v>1.5136610505E-2</v>
      </c>
      <c r="N13" s="727">
        <v>2.3238644220000002E-3</v>
      </c>
      <c r="O13" s="727">
        <v>3.2688012800000002E-3</v>
      </c>
      <c r="P13" s="727">
        <v>2.3166087210000001E-3</v>
      </c>
      <c r="Q13" s="727">
        <v>3.5979017329999998E-3</v>
      </c>
      <c r="R13" s="727">
        <v>7.2436184709999997E-3</v>
      </c>
      <c r="S13" s="727">
        <v>3.185743224E-3</v>
      </c>
      <c r="T13" s="727">
        <v>1.921862182E-3</v>
      </c>
      <c r="U13" s="727">
        <v>1.601699288E-3</v>
      </c>
      <c r="V13" s="727">
        <v>2.0007863889999998E-3</v>
      </c>
      <c r="W13" s="727">
        <v>2.2694935478999999E-2</v>
      </c>
      <c r="X13" s="727">
        <v>4.3512985700000002E-4</v>
      </c>
      <c r="Y13" s="727">
        <v>2.8446900840000001E-3</v>
      </c>
      <c r="Z13" s="727">
        <v>4.5510819300000001E-4</v>
      </c>
      <c r="AA13" s="727">
        <v>2.9035732699999998E-4</v>
      </c>
      <c r="AB13" s="727">
        <v>1.71865902E-4</v>
      </c>
      <c r="AC13" s="727">
        <v>3.8132385800000002E-4</v>
      </c>
      <c r="AD13" s="727">
        <v>2.8010887099999998E-4</v>
      </c>
      <c r="AE13" s="727">
        <v>2.3852150700000001E-4</v>
      </c>
      <c r="AF13" s="727">
        <v>3.7740288700000002E-4</v>
      </c>
      <c r="AG13" s="727">
        <v>1.1709235660000001E-3</v>
      </c>
      <c r="AH13" s="727">
        <v>6.0682370900000003E-4</v>
      </c>
      <c r="AI13" s="727">
        <v>3.45071792E-4</v>
      </c>
      <c r="AJ13" s="727">
        <v>5.3669805600000005E-4</v>
      </c>
      <c r="AK13" s="727">
        <v>8.2367743E-4</v>
      </c>
      <c r="AL13" s="727">
        <v>2.3315862010000001E-3</v>
      </c>
      <c r="AM13" s="728">
        <v>2.233688904E-3</v>
      </c>
      <c r="AN13" s="729">
        <v>1.129059211992</v>
      </c>
      <c r="AO13" s="729">
        <v>0.84979683238100001</v>
      </c>
      <c r="AP13" s="337"/>
      <c r="AQ13" s="337"/>
      <c r="AR13" s="337"/>
      <c r="AS13" s="337"/>
      <c r="AT13" s="337"/>
      <c r="AU13" s="337"/>
      <c r="AV13" s="337"/>
      <c r="AW13" s="337"/>
      <c r="AX13" s="337"/>
      <c r="AY13" s="337"/>
      <c r="AZ13" s="337"/>
      <c r="BA13" s="337"/>
      <c r="BB13" s="337"/>
      <c r="BC13" s="337"/>
      <c r="BD13" s="337"/>
      <c r="BE13" s="337"/>
      <c r="BF13" s="337"/>
      <c r="BG13" s="337"/>
      <c r="BH13" s="337"/>
      <c r="BI13" s="337"/>
      <c r="BJ13" s="337"/>
      <c r="BK13" s="337"/>
      <c r="BL13" s="337"/>
      <c r="BM13" s="337"/>
      <c r="BN13" s="337"/>
      <c r="BO13" s="337"/>
      <c r="BP13" s="337"/>
      <c r="BQ13" s="337"/>
      <c r="BR13" s="337"/>
      <c r="BS13" s="337"/>
      <c r="BT13" s="337"/>
      <c r="BU13" s="337"/>
      <c r="BV13" s="337"/>
      <c r="BW13" s="337"/>
      <c r="BX13" s="337"/>
      <c r="BY13" s="337"/>
      <c r="BZ13" s="337"/>
      <c r="CA13" s="337"/>
      <c r="CB13" s="337"/>
      <c r="CC13" s="337"/>
      <c r="CD13" s="337"/>
    </row>
    <row r="14" spans="1:82" s="55" customFormat="1">
      <c r="A14" s="360" t="s">
        <v>96</v>
      </c>
      <c r="B14" s="361" t="s">
        <v>9</v>
      </c>
      <c r="C14" s="726">
        <v>1.0098288830000001E-3</v>
      </c>
      <c r="D14" s="727">
        <v>1.1920569827E-2</v>
      </c>
      <c r="E14" s="727">
        <v>1.774633788E-3</v>
      </c>
      <c r="F14" s="727">
        <v>1.129298801E-3</v>
      </c>
      <c r="G14" s="727">
        <v>6.3371874044999998E-2</v>
      </c>
      <c r="H14" s="727">
        <v>1.119583034E-3</v>
      </c>
      <c r="I14" s="727">
        <v>1.6170108400000001E-4</v>
      </c>
      <c r="J14" s="727">
        <v>5.5540590970000001E-3</v>
      </c>
      <c r="K14" s="727">
        <v>1.4683043593E-2</v>
      </c>
      <c r="L14" s="727">
        <v>1.9446700357240001</v>
      </c>
      <c r="M14" s="727">
        <v>2.5376824269999999E-3</v>
      </c>
      <c r="N14" s="727">
        <v>0.45025514564699998</v>
      </c>
      <c r="O14" s="727">
        <v>0.20173735815499999</v>
      </c>
      <c r="P14" s="727">
        <v>0.19449984503199999</v>
      </c>
      <c r="Q14" s="727">
        <v>5.7358226835999997E-2</v>
      </c>
      <c r="R14" s="727">
        <v>8.3264742670000006E-3</v>
      </c>
      <c r="S14" s="727">
        <v>6.6877876759999996E-2</v>
      </c>
      <c r="T14" s="727">
        <v>1.7615287119000001E-2</v>
      </c>
      <c r="U14" s="727">
        <v>0.18116612043200001</v>
      </c>
      <c r="V14" s="727">
        <v>6.6409212420000001E-3</v>
      </c>
      <c r="W14" s="727">
        <v>5.6020516279000003E-2</v>
      </c>
      <c r="X14" s="727">
        <v>1.1577108769999999E-3</v>
      </c>
      <c r="Y14" s="727">
        <v>2.593026327E-3</v>
      </c>
      <c r="Z14" s="727">
        <v>7.5273476899999998E-4</v>
      </c>
      <c r="AA14" s="727">
        <v>9.1292452400000004E-4</v>
      </c>
      <c r="AB14" s="727">
        <v>5.20610954E-4</v>
      </c>
      <c r="AC14" s="727">
        <v>9.0177687199999995E-4</v>
      </c>
      <c r="AD14" s="727">
        <v>1.387523628E-3</v>
      </c>
      <c r="AE14" s="727">
        <v>7.3209600999999997E-4</v>
      </c>
      <c r="AF14" s="727">
        <v>1.4399052580000001E-3</v>
      </c>
      <c r="AG14" s="727">
        <v>7.8408884300000005E-4</v>
      </c>
      <c r="AH14" s="727">
        <v>5.2806494199999999E-4</v>
      </c>
      <c r="AI14" s="727">
        <v>8.7964624499999998E-4</v>
      </c>
      <c r="AJ14" s="727">
        <v>1.43598833E-3</v>
      </c>
      <c r="AK14" s="727">
        <v>8.4285612900000004E-4</v>
      </c>
      <c r="AL14" s="727">
        <v>3.9734407279999997E-3</v>
      </c>
      <c r="AM14" s="728">
        <v>1.0209833919000001E-2</v>
      </c>
      <c r="AN14" s="729">
        <v>3.3174823104279998</v>
      </c>
      <c r="AO14" s="729">
        <v>2.496933667375</v>
      </c>
      <c r="AP14" s="337"/>
      <c r="AQ14" s="337"/>
      <c r="AR14" s="337"/>
      <c r="AS14" s="337"/>
      <c r="AT14" s="337"/>
      <c r="AU14" s="337"/>
      <c r="AV14" s="337"/>
      <c r="AW14" s="337"/>
      <c r="AX14" s="337"/>
      <c r="AY14" s="337"/>
      <c r="AZ14" s="337"/>
      <c r="BA14" s="337"/>
      <c r="BB14" s="337"/>
      <c r="BC14" s="337"/>
      <c r="BD14" s="337"/>
      <c r="BE14" s="337"/>
      <c r="BF14" s="337"/>
      <c r="BG14" s="337"/>
      <c r="BH14" s="337"/>
      <c r="BI14" s="337"/>
      <c r="BJ14" s="337"/>
      <c r="BK14" s="337"/>
      <c r="BL14" s="337"/>
      <c r="BM14" s="337"/>
      <c r="BN14" s="337"/>
      <c r="BO14" s="337"/>
      <c r="BP14" s="337"/>
      <c r="BQ14" s="337"/>
      <c r="BR14" s="337"/>
      <c r="BS14" s="337"/>
      <c r="BT14" s="337"/>
      <c r="BU14" s="337"/>
      <c r="BV14" s="337"/>
      <c r="BW14" s="337"/>
      <c r="BX14" s="337"/>
      <c r="BY14" s="337"/>
      <c r="BZ14" s="337"/>
      <c r="CA14" s="337"/>
      <c r="CB14" s="337"/>
      <c r="CC14" s="337"/>
      <c r="CD14" s="337"/>
    </row>
    <row r="15" spans="1:82" s="55" customFormat="1">
      <c r="A15" s="360" t="s">
        <v>97</v>
      </c>
      <c r="B15" s="361" t="s">
        <v>10</v>
      </c>
      <c r="C15" s="726">
        <v>-6.5279599999999998E-6</v>
      </c>
      <c r="D15" s="727">
        <v>-3.4117398000000001E-5</v>
      </c>
      <c r="E15" s="727">
        <v>-3.4691218E-5</v>
      </c>
      <c r="F15" s="727">
        <v>-6.8705490000000004E-6</v>
      </c>
      <c r="G15" s="727">
        <v>-1.80373977E-4</v>
      </c>
      <c r="H15" s="727">
        <v>-7.0889271000000007E-5</v>
      </c>
      <c r="I15" s="727">
        <v>-9.1953899999999996E-7</v>
      </c>
      <c r="J15" s="727">
        <v>-5.8105076999999997E-5</v>
      </c>
      <c r="K15" s="727">
        <v>-1.8029102700000001E-4</v>
      </c>
      <c r="L15" s="727">
        <v>-4.2043024100000002E-4</v>
      </c>
      <c r="M15" s="727">
        <v>0.99284419249199996</v>
      </c>
      <c r="N15" s="727">
        <v>-1.1761734060000001E-3</v>
      </c>
      <c r="O15" s="727">
        <v>-8.6922005699999996E-4</v>
      </c>
      <c r="P15" s="727">
        <v>-4.6569670800000003E-4</v>
      </c>
      <c r="Q15" s="727">
        <v>-7.31311924E-4</v>
      </c>
      <c r="R15" s="727">
        <v>-2.3262032999999999E-4</v>
      </c>
      <c r="S15" s="727">
        <v>-1.2518237749999999E-3</v>
      </c>
      <c r="T15" s="727">
        <v>-1.0770234689999999E-3</v>
      </c>
      <c r="U15" s="727">
        <v>-5.96012472E-4</v>
      </c>
      <c r="V15" s="727">
        <v>-2.8193509E-4</v>
      </c>
      <c r="W15" s="727">
        <v>-2.2374814099999999E-4</v>
      </c>
      <c r="X15" s="727">
        <v>-9.2154570000000008E-6</v>
      </c>
      <c r="Y15" s="727">
        <v>-1.8481305999999998E-5</v>
      </c>
      <c r="Z15" s="727">
        <v>-5.823867E-6</v>
      </c>
      <c r="AA15" s="727">
        <v>-5.0851230000000002E-6</v>
      </c>
      <c r="AB15" s="727">
        <v>-4.282291E-6</v>
      </c>
      <c r="AC15" s="727">
        <v>-3.9467499999999999E-6</v>
      </c>
      <c r="AD15" s="727">
        <v>-5.5923989999999998E-6</v>
      </c>
      <c r="AE15" s="727">
        <v>-5.9277489999999999E-6</v>
      </c>
      <c r="AF15" s="727">
        <v>-1.0988745999999999E-5</v>
      </c>
      <c r="AG15" s="727">
        <v>-6.8846769999999999E-6</v>
      </c>
      <c r="AH15" s="727">
        <v>-3.5208011999999998E-5</v>
      </c>
      <c r="AI15" s="727">
        <v>-1.1200181E-5</v>
      </c>
      <c r="AJ15" s="727">
        <v>-1.5756862000000001E-5</v>
      </c>
      <c r="AK15" s="727">
        <v>-1.1254871E-5</v>
      </c>
      <c r="AL15" s="727">
        <v>-4.0013991000000002E-5</v>
      </c>
      <c r="AM15" s="728">
        <v>-8.9519745999999995E-5</v>
      </c>
      <c r="AN15" s="729">
        <v>0.98466622883300003</v>
      </c>
      <c r="AO15" s="729">
        <v>0.74111812146599998</v>
      </c>
      <c r="AP15" s="337"/>
      <c r="AQ15" s="337"/>
      <c r="AR15" s="337"/>
      <c r="AS15" s="337"/>
      <c r="AT15" s="337"/>
      <c r="AU15" s="337"/>
      <c r="AV15" s="337"/>
      <c r="AW15" s="337"/>
      <c r="AX15" s="337"/>
      <c r="AY15" s="337"/>
      <c r="AZ15" s="337"/>
      <c r="BA15" s="337"/>
      <c r="BB15" s="337"/>
      <c r="BC15" s="337"/>
      <c r="BD15" s="337"/>
      <c r="BE15" s="337"/>
      <c r="BF15" s="337"/>
      <c r="BG15" s="337"/>
      <c r="BH15" s="337"/>
      <c r="BI15" s="337"/>
      <c r="BJ15" s="337"/>
      <c r="BK15" s="337"/>
      <c r="BL15" s="337"/>
      <c r="BM15" s="337"/>
      <c r="BN15" s="337"/>
      <c r="BO15" s="337"/>
      <c r="BP15" s="337"/>
      <c r="BQ15" s="337"/>
      <c r="BR15" s="337"/>
      <c r="BS15" s="337"/>
      <c r="BT15" s="337"/>
      <c r="BU15" s="337"/>
      <c r="BV15" s="337"/>
      <c r="BW15" s="337"/>
      <c r="BX15" s="337"/>
      <c r="BY15" s="337"/>
      <c r="BZ15" s="337"/>
      <c r="CA15" s="337"/>
      <c r="CB15" s="337"/>
      <c r="CC15" s="337"/>
      <c r="CD15" s="337"/>
    </row>
    <row r="16" spans="1:82" s="55" customFormat="1">
      <c r="A16" s="360" t="s">
        <v>98</v>
      </c>
      <c r="B16" s="361" t="s">
        <v>11</v>
      </c>
      <c r="C16" s="726">
        <v>7.6309899900000005E-4</v>
      </c>
      <c r="D16" s="727">
        <v>5.5183267369999997E-3</v>
      </c>
      <c r="E16" s="727">
        <v>3.1727819909999999E-3</v>
      </c>
      <c r="F16" s="727">
        <v>1.201208493E-3</v>
      </c>
      <c r="G16" s="727">
        <v>8.9418927009999993E-3</v>
      </c>
      <c r="H16" s="727">
        <v>1.6179811760000001E-3</v>
      </c>
      <c r="I16" s="727">
        <v>1.7329294999999999E-4</v>
      </c>
      <c r="J16" s="727">
        <v>2.298803412E-3</v>
      </c>
      <c r="K16" s="727">
        <v>2.915420041E-3</v>
      </c>
      <c r="L16" s="727">
        <v>3.4927939400000003E-4</v>
      </c>
      <c r="M16" s="727">
        <v>8.2041635800000001E-4</v>
      </c>
      <c r="N16" s="727">
        <v>1.016083220699</v>
      </c>
      <c r="O16" s="727">
        <v>1.0449592055E-2</v>
      </c>
      <c r="P16" s="727">
        <v>9.9605608920000002E-3</v>
      </c>
      <c r="Q16" s="727">
        <v>1.5642913330000001E-2</v>
      </c>
      <c r="R16" s="727">
        <v>4.327999404E-3</v>
      </c>
      <c r="S16" s="727">
        <v>6.1815099070000002E-3</v>
      </c>
      <c r="T16" s="727">
        <v>9.3743908130000005E-3</v>
      </c>
      <c r="U16" s="727">
        <v>6.4922657890000004E-3</v>
      </c>
      <c r="V16" s="727">
        <v>3.4856759890000001E-3</v>
      </c>
      <c r="W16" s="727">
        <v>2.4764557887000001E-2</v>
      </c>
      <c r="X16" s="727">
        <v>6.0733193999999995E-4</v>
      </c>
      <c r="Y16" s="727">
        <v>1.22843769E-3</v>
      </c>
      <c r="Z16" s="727">
        <v>3.1830547500000001E-4</v>
      </c>
      <c r="AA16" s="727">
        <v>9.6958385400000005E-4</v>
      </c>
      <c r="AB16" s="727">
        <v>2.34502314E-4</v>
      </c>
      <c r="AC16" s="727">
        <v>4.9586471500000001E-4</v>
      </c>
      <c r="AD16" s="727">
        <v>6.4857977199999999E-4</v>
      </c>
      <c r="AE16" s="727">
        <v>4.1230162400000001E-4</v>
      </c>
      <c r="AF16" s="727">
        <v>1.668743618E-3</v>
      </c>
      <c r="AG16" s="727">
        <v>3.5799977000000003E-4</v>
      </c>
      <c r="AH16" s="727">
        <v>3.7646971100000002E-4</v>
      </c>
      <c r="AI16" s="727">
        <v>8.7364100499999996E-4</v>
      </c>
      <c r="AJ16" s="727">
        <v>5.4247338300000001E-4</v>
      </c>
      <c r="AK16" s="727">
        <v>8.9331694900000001E-4</v>
      </c>
      <c r="AL16" s="727">
        <v>8.7522437599999998E-4</v>
      </c>
      <c r="AM16" s="728">
        <v>2.1769072100000001E-3</v>
      </c>
      <c r="AN16" s="729">
        <v>1.1472148724210001</v>
      </c>
      <c r="AO16" s="729">
        <v>0.86346185770399997</v>
      </c>
      <c r="AP16" s="337"/>
      <c r="AQ16" s="337"/>
      <c r="AR16" s="337"/>
      <c r="AS16" s="337"/>
      <c r="AT16" s="337"/>
      <c r="AU16" s="337"/>
      <c r="AV16" s="337"/>
      <c r="AW16" s="337"/>
      <c r="AX16" s="337"/>
      <c r="AY16" s="337"/>
      <c r="AZ16" s="337"/>
      <c r="BA16" s="337"/>
      <c r="BB16" s="337"/>
      <c r="BC16" s="337"/>
      <c r="BD16" s="337"/>
      <c r="BE16" s="337"/>
      <c r="BF16" s="337"/>
      <c r="BG16" s="337"/>
      <c r="BH16" s="337"/>
      <c r="BI16" s="337"/>
      <c r="BJ16" s="337"/>
      <c r="BK16" s="337"/>
      <c r="BL16" s="337"/>
      <c r="BM16" s="337"/>
      <c r="BN16" s="337"/>
      <c r="BO16" s="337"/>
      <c r="BP16" s="337"/>
      <c r="BQ16" s="337"/>
      <c r="BR16" s="337"/>
      <c r="BS16" s="337"/>
      <c r="BT16" s="337"/>
      <c r="BU16" s="337"/>
      <c r="BV16" s="337"/>
      <c r="BW16" s="337"/>
      <c r="BX16" s="337"/>
      <c r="BY16" s="337"/>
      <c r="BZ16" s="337"/>
      <c r="CA16" s="337"/>
      <c r="CB16" s="337"/>
      <c r="CC16" s="337"/>
      <c r="CD16" s="337"/>
    </row>
    <row r="17" spans="1:82" s="55" customFormat="1">
      <c r="A17" s="360" t="s">
        <v>99</v>
      </c>
      <c r="B17" s="361" t="s">
        <v>137</v>
      </c>
      <c r="C17" s="726">
        <v>1.6554201000000001E-5</v>
      </c>
      <c r="D17" s="727">
        <v>2.91165859E-4</v>
      </c>
      <c r="E17" s="727">
        <v>2.1545193999999999E-5</v>
      </c>
      <c r="F17" s="727">
        <v>2.1492685000000001E-5</v>
      </c>
      <c r="G17" s="727">
        <v>1.45562769E-4</v>
      </c>
      <c r="H17" s="727">
        <v>2.0446493999999998E-5</v>
      </c>
      <c r="I17" s="727">
        <v>4.5982630000000001E-6</v>
      </c>
      <c r="J17" s="727">
        <v>5.0418864999999997E-5</v>
      </c>
      <c r="K17" s="727">
        <v>1.8219816800000001E-4</v>
      </c>
      <c r="L17" s="727">
        <v>1.8413091E-5</v>
      </c>
      <c r="M17" s="727">
        <v>1.5489485E-5</v>
      </c>
      <c r="N17" s="727">
        <v>1.07005997E-4</v>
      </c>
      <c r="O17" s="727">
        <v>1.0110768681169999</v>
      </c>
      <c r="P17" s="727">
        <v>2.689937177E-3</v>
      </c>
      <c r="Q17" s="727">
        <v>1.722914669E-3</v>
      </c>
      <c r="R17" s="727">
        <v>1.5790271999999999E-4</v>
      </c>
      <c r="S17" s="727">
        <v>4.4656655800000001E-4</v>
      </c>
      <c r="T17" s="727">
        <v>1.7754745E-4</v>
      </c>
      <c r="U17" s="727">
        <v>1.2770239480000001E-3</v>
      </c>
      <c r="V17" s="727">
        <v>3.6249752000000002E-5</v>
      </c>
      <c r="W17" s="727">
        <v>5.6345476200000001E-4</v>
      </c>
      <c r="X17" s="727">
        <v>3.2917837E-5</v>
      </c>
      <c r="Y17" s="727">
        <v>7.7610097299999996E-4</v>
      </c>
      <c r="Z17" s="727">
        <v>3.9073382000000002E-5</v>
      </c>
      <c r="AA17" s="727">
        <v>4.4644024E-5</v>
      </c>
      <c r="AB17" s="727">
        <v>5.2544167000000001E-5</v>
      </c>
      <c r="AC17" s="727">
        <v>2.1059611000000001E-5</v>
      </c>
      <c r="AD17" s="727">
        <v>6.2120700999999999E-5</v>
      </c>
      <c r="AE17" s="727">
        <v>6.8660535E-5</v>
      </c>
      <c r="AF17" s="727">
        <v>7.3902131999999999E-5</v>
      </c>
      <c r="AG17" s="727">
        <v>4.0871946999999999E-5</v>
      </c>
      <c r="AH17" s="727">
        <v>2.7767346999999999E-5</v>
      </c>
      <c r="AI17" s="727">
        <v>3.7456405999999999E-5</v>
      </c>
      <c r="AJ17" s="727">
        <v>6.7163702300000001E-4</v>
      </c>
      <c r="AK17" s="727">
        <v>2.9537557999999998E-5</v>
      </c>
      <c r="AL17" s="727">
        <v>1.8999510000000001E-5</v>
      </c>
      <c r="AM17" s="728">
        <v>4.4000369999999998E-5</v>
      </c>
      <c r="AN17" s="729">
        <v>1.021084649748</v>
      </c>
      <c r="AO17" s="729">
        <v>0.76852878195700003</v>
      </c>
      <c r="AP17" s="337"/>
      <c r="AQ17" s="337"/>
      <c r="AR17" s="337"/>
      <c r="AS17" s="337"/>
      <c r="AT17" s="337"/>
      <c r="AU17" s="337"/>
      <c r="AV17" s="337"/>
      <c r="AW17" s="337"/>
      <c r="AX17" s="337"/>
      <c r="AY17" s="337"/>
      <c r="AZ17" s="337"/>
      <c r="BA17" s="337"/>
      <c r="BB17" s="337"/>
      <c r="BC17" s="337"/>
      <c r="BD17" s="337"/>
      <c r="BE17" s="337"/>
      <c r="BF17" s="337"/>
      <c r="BG17" s="337"/>
      <c r="BH17" s="337"/>
      <c r="BI17" s="337"/>
      <c r="BJ17" s="337"/>
      <c r="BK17" s="337"/>
      <c r="BL17" s="337"/>
      <c r="BM17" s="337"/>
      <c r="BN17" s="337"/>
      <c r="BO17" s="337"/>
      <c r="BP17" s="337"/>
      <c r="BQ17" s="337"/>
      <c r="BR17" s="337"/>
      <c r="BS17" s="337"/>
      <c r="BT17" s="337"/>
      <c r="BU17" s="337"/>
      <c r="BV17" s="337"/>
      <c r="BW17" s="337"/>
      <c r="BX17" s="337"/>
      <c r="BY17" s="337"/>
      <c r="BZ17" s="337"/>
      <c r="CA17" s="337"/>
      <c r="CB17" s="337"/>
      <c r="CC17" s="337"/>
      <c r="CD17" s="337"/>
    </row>
    <row r="18" spans="1:82" s="55" customFormat="1">
      <c r="A18" s="360" t="s">
        <v>100</v>
      </c>
      <c r="B18" s="361" t="s">
        <v>138</v>
      </c>
      <c r="C18" s="726">
        <v>3.8612594000000001E-5</v>
      </c>
      <c r="D18" s="727">
        <v>2.7918647500000001E-4</v>
      </c>
      <c r="E18" s="727">
        <v>5.4950364999999999E-5</v>
      </c>
      <c r="F18" s="727">
        <v>5.5404695000000001E-5</v>
      </c>
      <c r="G18" s="727">
        <v>8.7880175999999994E-5</v>
      </c>
      <c r="H18" s="727">
        <v>4.5079542000000003E-5</v>
      </c>
      <c r="I18" s="727">
        <v>1.0761152E-5</v>
      </c>
      <c r="J18" s="727">
        <v>4.3273801000000002E-4</v>
      </c>
      <c r="K18" s="727">
        <v>2.16025123E-4</v>
      </c>
      <c r="L18" s="727">
        <v>3.9819735999999999E-5</v>
      </c>
      <c r="M18" s="727">
        <v>3.9933391999999998E-5</v>
      </c>
      <c r="N18" s="727">
        <v>1.2236843400000001E-4</v>
      </c>
      <c r="O18" s="727">
        <v>8.6544195299999998E-4</v>
      </c>
      <c r="P18" s="727">
        <v>1.021642423903</v>
      </c>
      <c r="Q18" s="727">
        <v>3.5742592600000001E-4</v>
      </c>
      <c r="R18" s="727">
        <v>4.72635192E-4</v>
      </c>
      <c r="S18" s="727">
        <v>3.8079863400000002E-4</v>
      </c>
      <c r="T18" s="727">
        <v>2.7133274999999998E-4</v>
      </c>
      <c r="U18" s="727">
        <v>3.6091153299999999E-4</v>
      </c>
      <c r="V18" s="727">
        <v>7.7616294000000001E-5</v>
      </c>
      <c r="W18" s="727">
        <v>1.2547984599999999E-4</v>
      </c>
      <c r="X18" s="727">
        <v>6.9474479999999999E-5</v>
      </c>
      <c r="Y18" s="727">
        <v>2.02650093E-4</v>
      </c>
      <c r="Z18" s="727">
        <v>8.9974203000000005E-5</v>
      </c>
      <c r="AA18" s="727">
        <v>1.18702082E-4</v>
      </c>
      <c r="AB18" s="727">
        <v>1.4773073700000001E-4</v>
      </c>
      <c r="AC18" s="727">
        <v>4.0526442E-5</v>
      </c>
      <c r="AD18" s="727">
        <v>1.48060323E-4</v>
      </c>
      <c r="AE18" s="727">
        <v>1.8878585499999999E-4</v>
      </c>
      <c r="AF18" s="727">
        <v>1.20761222E-4</v>
      </c>
      <c r="AG18" s="727">
        <v>8.6554847000000002E-5</v>
      </c>
      <c r="AH18" s="727">
        <v>6.4673764000000006E-5</v>
      </c>
      <c r="AI18" s="727">
        <v>1.0079163400000001E-4</v>
      </c>
      <c r="AJ18" s="727">
        <v>2.019926752E-3</v>
      </c>
      <c r="AK18" s="727">
        <v>6.4003563000000004E-5</v>
      </c>
      <c r="AL18" s="727">
        <v>3.1475859999999999E-5</v>
      </c>
      <c r="AM18" s="728">
        <v>9.7486758000000002E-5</v>
      </c>
      <c r="AN18" s="729">
        <v>1.0295684043410001</v>
      </c>
      <c r="AO18" s="729">
        <v>0.77491415811999997</v>
      </c>
      <c r="AP18" s="337"/>
      <c r="AQ18" s="337"/>
      <c r="AR18" s="337"/>
      <c r="AS18" s="337"/>
      <c r="AT18" s="337"/>
      <c r="AU18" s="337"/>
      <c r="AV18" s="337"/>
      <c r="AW18" s="337"/>
      <c r="AX18" s="337"/>
      <c r="AY18" s="337"/>
      <c r="AZ18" s="337"/>
      <c r="BA18" s="337"/>
      <c r="BB18" s="337"/>
      <c r="BC18" s="337"/>
      <c r="BD18" s="337"/>
      <c r="BE18" s="337"/>
      <c r="BF18" s="337"/>
      <c r="BG18" s="337"/>
      <c r="BH18" s="337"/>
      <c r="BI18" s="337"/>
      <c r="BJ18" s="337"/>
      <c r="BK18" s="337"/>
      <c r="BL18" s="337"/>
      <c r="BM18" s="337"/>
      <c r="BN18" s="337"/>
      <c r="BO18" s="337"/>
      <c r="BP18" s="337"/>
      <c r="BQ18" s="337"/>
      <c r="BR18" s="337"/>
      <c r="BS18" s="337"/>
      <c r="BT18" s="337"/>
      <c r="BU18" s="337"/>
      <c r="BV18" s="337"/>
      <c r="BW18" s="337"/>
      <c r="BX18" s="337"/>
      <c r="BY18" s="337"/>
      <c r="BZ18" s="337"/>
      <c r="CA18" s="337"/>
      <c r="CB18" s="337"/>
      <c r="CC18" s="337"/>
      <c r="CD18" s="337"/>
    </row>
    <row r="19" spans="1:82" s="55" customFormat="1">
      <c r="A19" s="360" t="s">
        <v>101</v>
      </c>
      <c r="B19" s="361" t="s">
        <v>139</v>
      </c>
      <c r="C19" s="726">
        <v>1.7881863000000001E-5</v>
      </c>
      <c r="D19" s="727">
        <v>8.5685260000000005E-6</v>
      </c>
      <c r="E19" s="727">
        <v>6.9525099999999998E-6</v>
      </c>
      <c r="F19" s="727">
        <v>6.4547999999999996E-6</v>
      </c>
      <c r="G19" s="727">
        <v>5.8387039999999998E-6</v>
      </c>
      <c r="H19" s="727">
        <v>4.2644159999999998E-6</v>
      </c>
      <c r="I19" s="727">
        <v>8.4759799999999999E-7</v>
      </c>
      <c r="J19" s="727">
        <v>5.3443060000000004E-6</v>
      </c>
      <c r="K19" s="727">
        <v>7.8866880000000007E-6</v>
      </c>
      <c r="L19" s="727">
        <v>3.7311370000000001E-6</v>
      </c>
      <c r="M19" s="727">
        <v>3.197099E-6</v>
      </c>
      <c r="N19" s="727">
        <v>6.0050339999999998E-6</v>
      </c>
      <c r="O19" s="727">
        <v>9.0103587E-5</v>
      </c>
      <c r="P19" s="727">
        <v>1.85107252E-4</v>
      </c>
      <c r="Q19" s="727">
        <v>1.0029863311110001</v>
      </c>
      <c r="R19" s="727">
        <v>2.2640052999999998E-5</v>
      </c>
      <c r="S19" s="727">
        <v>4.7258503000000003E-5</v>
      </c>
      <c r="T19" s="727">
        <v>2.7942114E-5</v>
      </c>
      <c r="U19" s="727">
        <v>3.4556800999999997E-5</v>
      </c>
      <c r="V19" s="727">
        <v>1.2380301999999999E-5</v>
      </c>
      <c r="W19" s="727">
        <v>1.7086539E-5</v>
      </c>
      <c r="X19" s="727">
        <v>5.7835289999999999E-6</v>
      </c>
      <c r="Y19" s="727">
        <v>1.7028977E-5</v>
      </c>
      <c r="Z19" s="727">
        <v>1.1034694E-5</v>
      </c>
      <c r="AA19" s="727">
        <v>3.6344641999999999E-5</v>
      </c>
      <c r="AB19" s="727">
        <v>1.4577040000000001E-5</v>
      </c>
      <c r="AC19" s="727">
        <v>3.6500589999999999E-6</v>
      </c>
      <c r="AD19" s="727">
        <v>1.4763453999999999E-5</v>
      </c>
      <c r="AE19" s="727">
        <v>1.8576556000000001E-5</v>
      </c>
      <c r="AF19" s="727">
        <v>1.14125631E-4</v>
      </c>
      <c r="AG19" s="727">
        <v>9.8537140000000002E-6</v>
      </c>
      <c r="AH19" s="727">
        <v>3.2973620100000003E-4</v>
      </c>
      <c r="AI19" s="727">
        <v>1.2217787E-5</v>
      </c>
      <c r="AJ19" s="727">
        <v>1.4748680600000001E-4</v>
      </c>
      <c r="AK19" s="727">
        <v>3.2703317000000002E-5</v>
      </c>
      <c r="AL19" s="727">
        <v>6.8252190900000001E-4</v>
      </c>
      <c r="AM19" s="728">
        <v>3.6410189000000002E-5</v>
      </c>
      <c r="AN19" s="729">
        <v>1.004987193449</v>
      </c>
      <c r="AO19" s="729">
        <v>0.75641288296099995</v>
      </c>
      <c r="AP19" s="337"/>
      <c r="AQ19" s="337"/>
      <c r="AR19" s="337"/>
      <c r="AS19" s="337"/>
      <c r="AT19" s="337"/>
      <c r="AU19" s="337"/>
      <c r="AV19" s="337"/>
      <c r="AW19" s="337"/>
      <c r="AX19" s="337"/>
      <c r="AY19" s="337"/>
      <c r="AZ19" s="337"/>
      <c r="BA19" s="337"/>
      <c r="BB19" s="337"/>
      <c r="BC19" s="337"/>
      <c r="BD19" s="337"/>
      <c r="BE19" s="337"/>
      <c r="BF19" s="337"/>
      <c r="BG19" s="337"/>
      <c r="BH19" s="337"/>
      <c r="BI19" s="337"/>
      <c r="BJ19" s="337"/>
      <c r="BK19" s="337"/>
      <c r="BL19" s="337"/>
      <c r="BM19" s="337"/>
      <c r="BN19" s="337"/>
      <c r="BO19" s="337"/>
      <c r="BP19" s="337"/>
      <c r="BQ19" s="337"/>
      <c r="BR19" s="337"/>
      <c r="BS19" s="337"/>
      <c r="BT19" s="337"/>
      <c r="BU19" s="337"/>
      <c r="BV19" s="337"/>
      <c r="BW19" s="337"/>
      <c r="BX19" s="337"/>
      <c r="BY19" s="337"/>
      <c r="BZ19" s="337"/>
      <c r="CA19" s="337"/>
      <c r="CB19" s="337"/>
      <c r="CC19" s="337"/>
      <c r="CD19" s="337"/>
    </row>
    <row r="20" spans="1:82" s="55" customFormat="1">
      <c r="A20" s="360" t="s">
        <v>102</v>
      </c>
      <c r="B20" s="361" t="s">
        <v>140</v>
      </c>
      <c r="C20" s="726">
        <v>9.5761490000000004E-6</v>
      </c>
      <c r="D20" s="727">
        <v>2.1753446999999999E-5</v>
      </c>
      <c r="E20" s="727">
        <v>1.3326976000000001E-5</v>
      </c>
      <c r="F20" s="727">
        <v>1.4641201000000001E-5</v>
      </c>
      <c r="G20" s="727">
        <v>1.2274827E-5</v>
      </c>
      <c r="H20" s="727">
        <v>1.0359935E-5</v>
      </c>
      <c r="I20" s="727">
        <v>1.8966880000000001E-6</v>
      </c>
      <c r="J20" s="727">
        <v>1.2181062E-5</v>
      </c>
      <c r="K20" s="727">
        <v>1.9069283000000001E-5</v>
      </c>
      <c r="L20" s="727">
        <v>8.4803999999999993E-6</v>
      </c>
      <c r="M20" s="727">
        <v>1.6631394000000002E-5</v>
      </c>
      <c r="N20" s="727">
        <v>1.8276162999999998E-5</v>
      </c>
      <c r="O20" s="727">
        <v>2.7954109500000001E-4</v>
      </c>
      <c r="P20" s="727">
        <v>9.5598417000000003E-5</v>
      </c>
      <c r="Q20" s="727">
        <v>4.31895917E-3</v>
      </c>
      <c r="R20" s="727">
        <v>1.0091010607790001</v>
      </c>
      <c r="S20" s="727">
        <v>6.5948207699999999E-3</v>
      </c>
      <c r="T20" s="727">
        <v>8.0891491029999995E-3</v>
      </c>
      <c r="U20" s="727">
        <v>3.1706936600000001E-4</v>
      </c>
      <c r="V20" s="727">
        <v>2.7773124099999999E-4</v>
      </c>
      <c r="W20" s="727">
        <v>3.6483821000000002E-5</v>
      </c>
      <c r="X20" s="727">
        <v>1.5679689000000002E-5</v>
      </c>
      <c r="Y20" s="727">
        <v>3.8505021000000002E-5</v>
      </c>
      <c r="Z20" s="727">
        <v>2.3723037000000001E-5</v>
      </c>
      <c r="AA20" s="727">
        <v>2.9927048000000001E-5</v>
      </c>
      <c r="AB20" s="727">
        <v>3.9035985999999999E-5</v>
      </c>
      <c r="AC20" s="727">
        <v>9.6515409999999995E-6</v>
      </c>
      <c r="AD20" s="727">
        <v>3.3122564000000002E-5</v>
      </c>
      <c r="AE20" s="727">
        <v>6.9112768000000006E-5</v>
      </c>
      <c r="AF20" s="727">
        <v>1.02956973E-4</v>
      </c>
      <c r="AG20" s="727">
        <v>5.3008221000000003E-5</v>
      </c>
      <c r="AH20" s="727">
        <v>1.8624882999999999E-5</v>
      </c>
      <c r="AI20" s="727">
        <v>3.0957312000000002E-5</v>
      </c>
      <c r="AJ20" s="727">
        <v>4.2577532E-4</v>
      </c>
      <c r="AK20" s="727">
        <v>1.7671856999999998E-5</v>
      </c>
      <c r="AL20" s="727">
        <v>1.022608517E-3</v>
      </c>
      <c r="AM20" s="728">
        <v>4.2860564000000002E-5</v>
      </c>
      <c r="AN20" s="729">
        <v>1.031242102587</v>
      </c>
      <c r="AO20" s="729">
        <v>0.77617388254700004</v>
      </c>
      <c r="AP20" s="337"/>
      <c r="AQ20" s="337"/>
      <c r="AR20" s="337"/>
      <c r="AS20" s="337"/>
      <c r="AT20" s="337"/>
      <c r="AU20" s="337"/>
      <c r="AV20" s="337"/>
      <c r="AW20" s="337"/>
      <c r="AX20" s="337"/>
      <c r="AY20" s="337"/>
      <c r="AZ20" s="337"/>
      <c r="BA20" s="337"/>
      <c r="BB20" s="337"/>
      <c r="BC20" s="337"/>
      <c r="BD20" s="337"/>
      <c r="BE20" s="337"/>
      <c r="BF20" s="337"/>
      <c r="BG20" s="337"/>
      <c r="BH20" s="337"/>
      <c r="BI20" s="337"/>
      <c r="BJ20" s="337"/>
      <c r="BK20" s="337"/>
      <c r="BL20" s="337"/>
      <c r="BM20" s="337"/>
      <c r="BN20" s="337"/>
      <c r="BO20" s="337"/>
      <c r="BP20" s="337"/>
      <c r="BQ20" s="337"/>
      <c r="BR20" s="337"/>
      <c r="BS20" s="337"/>
      <c r="BT20" s="337"/>
      <c r="BU20" s="337"/>
      <c r="BV20" s="337"/>
      <c r="BW20" s="337"/>
      <c r="BX20" s="337"/>
      <c r="BY20" s="337"/>
      <c r="BZ20" s="337"/>
      <c r="CA20" s="337"/>
      <c r="CB20" s="337"/>
      <c r="CC20" s="337"/>
      <c r="CD20" s="337"/>
    </row>
    <row r="21" spans="1:82" s="55" customFormat="1">
      <c r="A21" s="360" t="s">
        <v>103</v>
      </c>
      <c r="B21" s="361" t="s">
        <v>12</v>
      </c>
      <c r="C21" s="726">
        <v>4.9232200000000003E-6</v>
      </c>
      <c r="D21" s="727">
        <v>6.7500289999999999E-6</v>
      </c>
      <c r="E21" s="727">
        <v>3.5676029999999998E-6</v>
      </c>
      <c r="F21" s="727">
        <v>3.64252E-6</v>
      </c>
      <c r="G21" s="727">
        <v>7.2515769999999997E-6</v>
      </c>
      <c r="H21" s="727">
        <v>3.0811579999999999E-6</v>
      </c>
      <c r="I21" s="727">
        <v>5.7453499999999998E-7</v>
      </c>
      <c r="J21" s="727">
        <v>3.9393240000000004E-6</v>
      </c>
      <c r="K21" s="727">
        <v>6.004115E-6</v>
      </c>
      <c r="L21" s="727">
        <v>2.8727250000000001E-6</v>
      </c>
      <c r="M21" s="727">
        <v>3.6306169999999999E-6</v>
      </c>
      <c r="N21" s="727">
        <v>9.2454040000000006E-6</v>
      </c>
      <c r="O21" s="727">
        <v>2.3517885799999999E-4</v>
      </c>
      <c r="P21" s="727">
        <v>2.2548680299999999E-4</v>
      </c>
      <c r="Q21" s="727">
        <v>2.8485902699999999E-4</v>
      </c>
      <c r="R21" s="727">
        <v>1.9343335199999999E-4</v>
      </c>
      <c r="S21" s="727">
        <v>1.000840305393</v>
      </c>
      <c r="T21" s="727">
        <v>2.0719142900000001E-4</v>
      </c>
      <c r="U21" s="727">
        <v>3.1475621299999998E-4</v>
      </c>
      <c r="V21" s="727">
        <v>1.4551293E-5</v>
      </c>
      <c r="W21" s="727">
        <v>1.1194672E-4</v>
      </c>
      <c r="X21" s="727">
        <v>5.6543199999999999E-6</v>
      </c>
      <c r="Y21" s="727">
        <v>1.5171522000000001E-5</v>
      </c>
      <c r="Z21" s="727">
        <v>6.0726080000000003E-6</v>
      </c>
      <c r="AA21" s="727">
        <v>9.8342150000000008E-6</v>
      </c>
      <c r="AB21" s="727">
        <v>8.6001879999999999E-6</v>
      </c>
      <c r="AC21" s="727">
        <v>3.806481E-6</v>
      </c>
      <c r="AD21" s="727">
        <v>1.2803827E-5</v>
      </c>
      <c r="AE21" s="727">
        <v>1.239763E-5</v>
      </c>
      <c r="AF21" s="727">
        <v>3.2705001999999998E-5</v>
      </c>
      <c r="AG21" s="727">
        <v>1.3467133E-5</v>
      </c>
      <c r="AH21" s="727">
        <v>5.1840029999999997E-6</v>
      </c>
      <c r="AI21" s="727">
        <v>6.0963639999999996E-6</v>
      </c>
      <c r="AJ21" s="727">
        <v>1.0659387400000001E-4</v>
      </c>
      <c r="AK21" s="727">
        <v>9.448789E-6</v>
      </c>
      <c r="AL21" s="727">
        <v>3.0096630000000002E-6</v>
      </c>
      <c r="AM21" s="728">
        <v>2.7038225E-5</v>
      </c>
      <c r="AN21" s="729">
        <v>1.002761075757</v>
      </c>
      <c r="AO21" s="729">
        <v>0.75473737494199999</v>
      </c>
      <c r="AP21" s="337"/>
      <c r="AQ21" s="337"/>
      <c r="AR21" s="337"/>
      <c r="AS21" s="337"/>
      <c r="AT21" s="337"/>
      <c r="AU21" s="337"/>
      <c r="AV21" s="337"/>
      <c r="AW21" s="337"/>
      <c r="AX21" s="337"/>
      <c r="AY21" s="337"/>
      <c r="AZ21" s="337"/>
      <c r="BA21" s="337"/>
      <c r="BB21" s="337"/>
      <c r="BC21" s="337"/>
      <c r="BD21" s="337"/>
      <c r="BE21" s="337"/>
      <c r="BF21" s="337"/>
      <c r="BG21" s="337"/>
      <c r="BH21" s="337"/>
      <c r="BI21" s="337"/>
      <c r="BJ21" s="337"/>
      <c r="BK21" s="337"/>
      <c r="BL21" s="337"/>
      <c r="BM21" s="337"/>
      <c r="BN21" s="337"/>
      <c r="BO21" s="337"/>
      <c r="BP21" s="337"/>
      <c r="BQ21" s="337"/>
      <c r="BR21" s="337"/>
      <c r="BS21" s="337"/>
      <c r="BT21" s="337"/>
      <c r="BU21" s="337"/>
      <c r="BV21" s="337"/>
      <c r="BW21" s="337"/>
      <c r="BX21" s="337"/>
      <c r="BY21" s="337"/>
      <c r="BZ21" s="337"/>
      <c r="CA21" s="337"/>
      <c r="CB21" s="337"/>
      <c r="CC21" s="337"/>
      <c r="CD21" s="337"/>
    </row>
    <row r="22" spans="1:82" s="55" customFormat="1">
      <c r="A22" s="360" t="s">
        <v>104</v>
      </c>
      <c r="B22" s="361" t="s">
        <v>595</v>
      </c>
      <c r="C22" s="726">
        <v>1.254278E-6</v>
      </c>
      <c r="D22" s="727">
        <v>2.0213290000000002E-6</v>
      </c>
      <c r="E22" s="727">
        <v>1.6417760000000001E-6</v>
      </c>
      <c r="F22" s="727">
        <v>1.296115E-6</v>
      </c>
      <c r="G22" s="727">
        <v>1.2897999999999999E-6</v>
      </c>
      <c r="H22" s="727">
        <v>1.1654999999999999E-6</v>
      </c>
      <c r="I22" s="727">
        <v>2.5030600000000002E-7</v>
      </c>
      <c r="J22" s="727">
        <v>1.2247929999999999E-6</v>
      </c>
      <c r="K22" s="727">
        <v>1.718174E-6</v>
      </c>
      <c r="L22" s="727">
        <v>1.035307E-6</v>
      </c>
      <c r="M22" s="727">
        <v>7.71276E-7</v>
      </c>
      <c r="N22" s="727">
        <v>2.4459819999999999E-6</v>
      </c>
      <c r="O22" s="727">
        <v>2.7288780000000001E-5</v>
      </c>
      <c r="P22" s="727">
        <v>7.6286750000000003E-6</v>
      </c>
      <c r="Q22" s="727">
        <v>1.2245770000000001E-6</v>
      </c>
      <c r="R22" s="727">
        <v>1.3988259999999999E-6</v>
      </c>
      <c r="S22" s="727">
        <v>1.8830269999999999E-6</v>
      </c>
      <c r="T22" s="727">
        <v>1.000316726249</v>
      </c>
      <c r="U22" s="727">
        <v>5.7068365000000002E-5</v>
      </c>
      <c r="V22" s="727">
        <v>2.1387010000000002E-6</v>
      </c>
      <c r="W22" s="727">
        <v>3.3378118999999997E-5</v>
      </c>
      <c r="X22" s="727">
        <v>1.9818900000000002E-6</v>
      </c>
      <c r="Y22" s="727">
        <v>4.0003620000000001E-6</v>
      </c>
      <c r="Z22" s="727">
        <v>2.3049269999999998E-6</v>
      </c>
      <c r="AA22" s="727">
        <v>7.5600800000000001E-6</v>
      </c>
      <c r="AB22" s="727">
        <v>5.0879750000000002E-6</v>
      </c>
      <c r="AC22" s="727">
        <v>2.344379E-6</v>
      </c>
      <c r="AD22" s="727">
        <v>4.3747580000000001E-6</v>
      </c>
      <c r="AE22" s="727">
        <v>6.3886479999999998E-6</v>
      </c>
      <c r="AF22" s="727">
        <v>3.5075900999999997E-5</v>
      </c>
      <c r="AG22" s="727">
        <v>3.4472740000000001E-6</v>
      </c>
      <c r="AH22" s="727">
        <v>1.869706E-6</v>
      </c>
      <c r="AI22" s="727">
        <v>3.3589959999999998E-6</v>
      </c>
      <c r="AJ22" s="727">
        <v>2.8581407E-5</v>
      </c>
      <c r="AK22" s="727">
        <v>4.7874080000000003E-6</v>
      </c>
      <c r="AL22" s="727">
        <v>1.302675E-6</v>
      </c>
      <c r="AM22" s="728">
        <v>1.0540302E-5</v>
      </c>
      <c r="AN22" s="729">
        <v>1.0005878566399999</v>
      </c>
      <c r="AO22" s="729">
        <v>0.75310168152400003</v>
      </c>
      <c r="AP22" s="337"/>
      <c r="AQ22" s="337"/>
      <c r="AR22" s="337"/>
      <c r="AS22" s="337"/>
      <c r="AT22" s="337"/>
      <c r="AU22" s="337"/>
      <c r="AV22" s="337"/>
      <c r="AW22" s="337"/>
      <c r="AX22" s="337"/>
      <c r="AY22" s="337"/>
      <c r="AZ22" s="337"/>
      <c r="BA22" s="337"/>
      <c r="BB22" s="337"/>
      <c r="BC22" s="337"/>
      <c r="BD22" s="337"/>
      <c r="BE22" s="337"/>
      <c r="BF22" s="337"/>
      <c r="BG22" s="337"/>
      <c r="BH22" s="337"/>
      <c r="BI22" s="337"/>
      <c r="BJ22" s="337"/>
      <c r="BK22" s="337"/>
      <c r="BL22" s="337"/>
      <c r="BM22" s="337"/>
      <c r="BN22" s="337"/>
      <c r="BO22" s="337"/>
      <c r="BP22" s="337"/>
      <c r="BQ22" s="337"/>
      <c r="BR22" s="337"/>
      <c r="BS22" s="337"/>
      <c r="BT22" s="337"/>
      <c r="BU22" s="337"/>
      <c r="BV22" s="337"/>
      <c r="BW22" s="337"/>
      <c r="BX22" s="337"/>
      <c r="BY22" s="337"/>
      <c r="BZ22" s="337"/>
      <c r="CA22" s="337"/>
      <c r="CB22" s="337"/>
      <c r="CC22" s="337"/>
      <c r="CD22" s="337"/>
    </row>
    <row r="23" spans="1:82" s="55" customFormat="1">
      <c r="A23" s="360" t="s">
        <v>105</v>
      </c>
      <c r="B23" s="361" t="s">
        <v>39</v>
      </c>
      <c r="C23" s="726">
        <v>1.41297711E-4</v>
      </c>
      <c r="D23" s="727">
        <v>1.52917196E-4</v>
      </c>
      <c r="E23" s="727">
        <v>5.7660541E-5</v>
      </c>
      <c r="F23" s="727">
        <v>4.5620710000000003E-5</v>
      </c>
      <c r="G23" s="727">
        <v>5.1834004000000003E-5</v>
      </c>
      <c r="H23" s="727">
        <v>3.9125628E-5</v>
      </c>
      <c r="I23" s="727">
        <v>1.5708220000000001E-5</v>
      </c>
      <c r="J23" s="727">
        <v>4.1663886999999997E-5</v>
      </c>
      <c r="K23" s="727">
        <v>7.8400175999999996E-5</v>
      </c>
      <c r="L23" s="727">
        <v>4.3225310000000002E-5</v>
      </c>
      <c r="M23" s="727">
        <v>3.3185036E-5</v>
      </c>
      <c r="N23" s="727">
        <v>5.1334047999999998E-5</v>
      </c>
      <c r="O23" s="727">
        <v>4.7831713E-5</v>
      </c>
      <c r="P23" s="727">
        <v>6.4039298000000003E-5</v>
      </c>
      <c r="Q23" s="727">
        <v>3.6775581999999998E-5</v>
      </c>
      <c r="R23" s="727">
        <v>4.6593342000000002E-5</v>
      </c>
      <c r="S23" s="727">
        <v>3.7575654000000001E-5</v>
      </c>
      <c r="T23" s="727">
        <v>4.1099810000000003E-5</v>
      </c>
      <c r="U23" s="727">
        <v>1.007018368512</v>
      </c>
      <c r="V23" s="727">
        <v>1.02593634E-4</v>
      </c>
      <c r="W23" s="727">
        <v>8.5526676999999999E-5</v>
      </c>
      <c r="X23" s="727">
        <v>6.1122726000000001E-5</v>
      </c>
      <c r="Y23" s="727">
        <v>9.6559949999999994E-5</v>
      </c>
      <c r="Z23" s="727">
        <v>8.7825829999999997E-5</v>
      </c>
      <c r="AA23" s="727">
        <v>9.1140579999999998E-5</v>
      </c>
      <c r="AB23" s="727">
        <v>9.7162818E-5</v>
      </c>
      <c r="AC23" s="727">
        <v>2.359722E-5</v>
      </c>
      <c r="AD23" s="727">
        <v>9.4816649099999995E-4</v>
      </c>
      <c r="AE23" s="727">
        <v>1.09291457E-4</v>
      </c>
      <c r="AF23" s="727">
        <v>2.2924617399999999E-4</v>
      </c>
      <c r="AG23" s="727">
        <v>6.4946694000000003E-5</v>
      </c>
      <c r="AH23" s="727">
        <v>4.4671603000000003E-5</v>
      </c>
      <c r="AI23" s="727">
        <v>7.5173653999999996E-5</v>
      </c>
      <c r="AJ23" s="727">
        <v>9.6457677200000003E-4</v>
      </c>
      <c r="AK23" s="727">
        <v>5.9561005000000001E-5</v>
      </c>
      <c r="AL23" s="727">
        <v>5.0382164000000002E-5</v>
      </c>
      <c r="AM23" s="728">
        <v>1.5156125100000001E-4</v>
      </c>
      <c r="AN23" s="729">
        <v>1.0113873630779999</v>
      </c>
      <c r="AO23" s="729">
        <v>0.761230029679</v>
      </c>
      <c r="AP23" s="337"/>
      <c r="AQ23" s="337"/>
      <c r="AR23" s="337"/>
      <c r="AS23" s="337"/>
      <c r="AT23" s="337"/>
      <c r="AU23" s="337"/>
      <c r="AV23" s="337"/>
      <c r="AW23" s="337"/>
      <c r="AX23" s="337"/>
      <c r="AY23" s="337"/>
      <c r="AZ23" s="337"/>
      <c r="BA23" s="337"/>
      <c r="BB23" s="337"/>
      <c r="BC23" s="337"/>
      <c r="BD23" s="337"/>
      <c r="BE23" s="337"/>
      <c r="BF23" s="337"/>
      <c r="BG23" s="337"/>
      <c r="BH23" s="337"/>
      <c r="BI23" s="337"/>
      <c r="BJ23" s="337"/>
      <c r="BK23" s="337"/>
      <c r="BL23" s="337"/>
      <c r="BM23" s="337"/>
      <c r="BN23" s="337"/>
      <c r="BO23" s="337"/>
      <c r="BP23" s="337"/>
      <c r="BQ23" s="337"/>
      <c r="BR23" s="337"/>
      <c r="BS23" s="337"/>
      <c r="BT23" s="337"/>
      <c r="BU23" s="337"/>
      <c r="BV23" s="337"/>
      <c r="BW23" s="337"/>
      <c r="BX23" s="337"/>
      <c r="BY23" s="337"/>
      <c r="BZ23" s="337"/>
      <c r="CA23" s="337"/>
      <c r="CB23" s="337"/>
      <c r="CC23" s="337"/>
      <c r="CD23" s="337"/>
    </row>
    <row r="24" spans="1:82" s="55" customFormat="1">
      <c r="A24" s="360" t="s">
        <v>106</v>
      </c>
      <c r="B24" s="361" t="s">
        <v>28</v>
      </c>
      <c r="C24" s="726">
        <v>7.1423167399999998E-4</v>
      </c>
      <c r="D24" s="727">
        <v>1.153861911E-3</v>
      </c>
      <c r="E24" s="727">
        <v>2.1753478940000001E-3</v>
      </c>
      <c r="F24" s="727">
        <v>5.1191537770000003E-3</v>
      </c>
      <c r="G24" s="727">
        <v>3.3356328090000001E-3</v>
      </c>
      <c r="H24" s="727">
        <v>8.5108961400000001E-4</v>
      </c>
      <c r="I24" s="727">
        <v>1.9398959200000001E-4</v>
      </c>
      <c r="J24" s="727">
        <v>7.8489844599999997E-4</v>
      </c>
      <c r="K24" s="727">
        <v>2.735290221E-3</v>
      </c>
      <c r="L24" s="727">
        <v>3.098869709E-3</v>
      </c>
      <c r="M24" s="727">
        <v>6.9703897609999996E-3</v>
      </c>
      <c r="N24" s="727">
        <v>1.26593677E-3</v>
      </c>
      <c r="O24" s="727">
        <v>8.5574592E-4</v>
      </c>
      <c r="P24" s="727">
        <v>1.2418899900000001E-3</v>
      </c>
      <c r="Q24" s="727">
        <v>1.2695530419999999E-3</v>
      </c>
      <c r="R24" s="727">
        <v>2.3998720810000001E-3</v>
      </c>
      <c r="S24" s="727">
        <v>9.1497435500000003E-4</v>
      </c>
      <c r="T24" s="727">
        <v>1.598418017E-3</v>
      </c>
      <c r="U24" s="727">
        <v>8.629636E-4</v>
      </c>
      <c r="V24" s="727">
        <v>1.0105462667509999</v>
      </c>
      <c r="W24" s="727">
        <v>1.174147573E-3</v>
      </c>
      <c r="X24" s="727">
        <v>2.020278728E-3</v>
      </c>
      <c r="Y24" s="727">
        <v>1.5003923779999999E-3</v>
      </c>
      <c r="Z24" s="727">
        <v>1.422212954E-3</v>
      </c>
      <c r="AA24" s="727">
        <v>2.0804892070000001E-3</v>
      </c>
      <c r="AB24" s="727">
        <v>4.5085390969999998E-3</v>
      </c>
      <c r="AC24" s="727">
        <v>3.9851251099999997E-4</v>
      </c>
      <c r="AD24" s="727">
        <v>9.4977512099999998E-4</v>
      </c>
      <c r="AE24" s="727">
        <v>4.2941817230000004E-3</v>
      </c>
      <c r="AF24" s="727">
        <v>2.5808576810000001E-3</v>
      </c>
      <c r="AG24" s="727">
        <v>3.9665579989999998E-3</v>
      </c>
      <c r="AH24" s="727">
        <v>1.343711271E-3</v>
      </c>
      <c r="AI24" s="727">
        <v>1.1385273434E-2</v>
      </c>
      <c r="AJ24" s="727">
        <v>1.97577466E-3</v>
      </c>
      <c r="AK24" s="727">
        <v>2.1500537569999999E-3</v>
      </c>
      <c r="AL24" s="727">
        <v>3.1547974123999997E-2</v>
      </c>
      <c r="AM24" s="728">
        <v>1.495294624E-3</v>
      </c>
      <c r="AN24" s="729">
        <v>1.122882402776</v>
      </c>
      <c r="AO24" s="729">
        <v>0.84514779993900002</v>
      </c>
      <c r="AP24" s="337"/>
      <c r="AQ24" s="337"/>
      <c r="AR24" s="337"/>
      <c r="AS24" s="337"/>
      <c r="AT24" s="337"/>
      <c r="AU24" s="337"/>
      <c r="AV24" s="337"/>
      <c r="AW24" s="337"/>
      <c r="AX24" s="337"/>
      <c r="AY24" s="337"/>
      <c r="AZ24" s="337"/>
      <c r="BA24" s="337"/>
      <c r="BB24" s="337"/>
      <c r="BC24" s="337"/>
      <c r="BD24" s="337"/>
      <c r="BE24" s="337"/>
      <c r="BF24" s="337"/>
      <c r="BG24" s="337"/>
      <c r="BH24" s="337"/>
      <c r="BI24" s="337"/>
      <c r="BJ24" s="337"/>
      <c r="BK24" s="337"/>
      <c r="BL24" s="337"/>
      <c r="BM24" s="337"/>
      <c r="BN24" s="337"/>
      <c r="BO24" s="337"/>
      <c r="BP24" s="337"/>
      <c r="BQ24" s="337"/>
      <c r="BR24" s="337"/>
      <c r="BS24" s="337"/>
      <c r="BT24" s="337"/>
      <c r="BU24" s="337"/>
      <c r="BV24" s="337"/>
      <c r="BW24" s="337"/>
      <c r="BX24" s="337"/>
      <c r="BY24" s="337"/>
      <c r="BZ24" s="337"/>
      <c r="CA24" s="337"/>
      <c r="CB24" s="337"/>
      <c r="CC24" s="337"/>
      <c r="CD24" s="337"/>
    </row>
    <row r="25" spans="1:82" s="55" customFormat="1">
      <c r="A25" s="360" t="s">
        <v>107</v>
      </c>
      <c r="B25" s="361" t="s">
        <v>29</v>
      </c>
      <c r="C25" s="726">
        <v>3.9907044349999999E-3</v>
      </c>
      <c r="D25" s="727">
        <v>5.6784554350000002E-3</v>
      </c>
      <c r="E25" s="727">
        <v>1.7892586760000001E-3</v>
      </c>
      <c r="F25" s="727">
        <v>3.7073189100000001E-3</v>
      </c>
      <c r="G25" s="727">
        <v>4.1910963030000001E-3</v>
      </c>
      <c r="H25" s="727">
        <v>5.2294064030000004E-3</v>
      </c>
      <c r="I25" s="727">
        <v>5.67555588E-4</v>
      </c>
      <c r="J25" s="727">
        <v>4.7100546619999999E-3</v>
      </c>
      <c r="K25" s="727">
        <v>7.5850400060000003E-3</v>
      </c>
      <c r="L25" s="727">
        <v>7.5103428670000002E-3</v>
      </c>
      <c r="M25" s="727">
        <v>4.0738722910000002E-3</v>
      </c>
      <c r="N25" s="727">
        <v>6.1541578299999997E-3</v>
      </c>
      <c r="O25" s="727">
        <v>3.143225091E-3</v>
      </c>
      <c r="P25" s="727">
        <v>3.2681320209999999E-3</v>
      </c>
      <c r="Q25" s="727">
        <v>1.900870275E-3</v>
      </c>
      <c r="R25" s="727">
        <v>3.9070966210000002E-3</v>
      </c>
      <c r="S25" s="727">
        <v>2.6412889639999999E-3</v>
      </c>
      <c r="T25" s="727">
        <v>2.8304952240000001E-3</v>
      </c>
      <c r="U25" s="727">
        <v>2.2889879590000002E-3</v>
      </c>
      <c r="V25" s="727">
        <v>2.8385946259999999E-3</v>
      </c>
      <c r="W25" s="727">
        <v>1.00191338049</v>
      </c>
      <c r="X25" s="727">
        <v>1.6748107565999999E-2</v>
      </c>
      <c r="Y25" s="727">
        <v>3.4867577463000003E-2</v>
      </c>
      <c r="Z25" s="727">
        <v>5.5068084469999997E-3</v>
      </c>
      <c r="AA25" s="727">
        <v>5.0616830619999997E-3</v>
      </c>
      <c r="AB25" s="727">
        <v>4.0630564210000003E-3</v>
      </c>
      <c r="AC25" s="727">
        <v>1.3917246317E-2</v>
      </c>
      <c r="AD25" s="727">
        <v>8.1933326549999998E-3</v>
      </c>
      <c r="AE25" s="727">
        <v>6.5542612840000002E-3</v>
      </c>
      <c r="AF25" s="727">
        <v>1.0100790910000001E-2</v>
      </c>
      <c r="AG25" s="727">
        <v>7.7853882699999996E-3</v>
      </c>
      <c r="AH25" s="727">
        <v>3.8924735220000001E-3</v>
      </c>
      <c r="AI25" s="727">
        <v>2.9190337089999999E-3</v>
      </c>
      <c r="AJ25" s="727">
        <v>2.387114999E-3</v>
      </c>
      <c r="AK25" s="727">
        <v>4.8345333059999999E-3</v>
      </c>
      <c r="AL25" s="727">
        <v>1.324042081E-3</v>
      </c>
      <c r="AM25" s="728">
        <v>4.2164907139999996E-3</v>
      </c>
      <c r="AN25" s="729">
        <v>1.212291275403</v>
      </c>
      <c r="AO25" s="729">
        <v>0.91244221279000004</v>
      </c>
      <c r="AP25" s="337"/>
      <c r="AQ25" s="337"/>
      <c r="AR25" s="337"/>
      <c r="AS25" s="337"/>
      <c r="AT25" s="337"/>
      <c r="AU25" s="337"/>
      <c r="AV25" s="337"/>
      <c r="AW25" s="337"/>
      <c r="AX25" s="337"/>
      <c r="AY25" s="337"/>
      <c r="AZ25" s="337"/>
      <c r="BA25" s="337"/>
      <c r="BB25" s="337"/>
      <c r="BC25" s="337"/>
      <c r="BD25" s="337"/>
      <c r="BE25" s="337"/>
      <c r="BF25" s="337"/>
      <c r="BG25" s="337"/>
      <c r="BH25" s="337"/>
      <c r="BI25" s="337"/>
      <c r="BJ25" s="337"/>
      <c r="BK25" s="337"/>
      <c r="BL25" s="337"/>
      <c r="BM25" s="337"/>
      <c r="BN25" s="337"/>
      <c r="BO25" s="337"/>
      <c r="BP25" s="337"/>
      <c r="BQ25" s="337"/>
      <c r="BR25" s="337"/>
      <c r="BS25" s="337"/>
      <c r="BT25" s="337"/>
      <c r="BU25" s="337"/>
      <c r="BV25" s="337"/>
      <c r="BW25" s="337"/>
      <c r="BX25" s="337"/>
      <c r="BY25" s="337"/>
      <c r="BZ25" s="337"/>
      <c r="CA25" s="337"/>
      <c r="CB25" s="337"/>
      <c r="CC25" s="337"/>
      <c r="CD25" s="337"/>
    </row>
    <row r="26" spans="1:82" s="55" customFormat="1">
      <c r="A26" s="360" t="s">
        <v>108</v>
      </c>
      <c r="B26" s="361" t="s">
        <v>30</v>
      </c>
      <c r="C26" s="726">
        <v>1.5573045704E-2</v>
      </c>
      <c r="D26" s="727">
        <v>5.0237475322999998E-2</v>
      </c>
      <c r="E26" s="727">
        <v>2.2476310945000001E-2</v>
      </c>
      <c r="F26" s="727">
        <v>3.2738540221999998E-2</v>
      </c>
      <c r="G26" s="727">
        <v>3.0450078472E-2</v>
      </c>
      <c r="H26" s="727">
        <v>4.1763734700999998E-2</v>
      </c>
      <c r="I26" s="727">
        <v>9.0661426930000004E-3</v>
      </c>
      <c r="J26" s="727">
        <v>4.2082039857999999E-2</v>
      </c>
      <c r="K26" s="727">
        <v>6.2851226457999995E-2</v>
      </c>
      <c r="L26" s="727">
        <v>7.0285316417999996E-2</v>
      </c>
      <c r="M26" s="727">
        <v>4.7059736040000001E-2</v>
      </c>
      <c r="N26" s="727">
        <v>4.3374108795999997E-2</v>
      </c>
      <c r="O26" s="727">
        <v>2.3036208486999998E-2</v>
      </c>
      <c r="P26" s="727">
        <v>2.0728243268000001E-2</v>
      </c>
      <c r="Q26" s="727">
        <v>1.2345920594E-2</v>
      </c>
      <c r="R26" s="727">
        <v>3.7654346774000001E-2</v>
      </c>
      <c r="S26" s="727">
        <v>1.4036832993999999E-2</v>
      </c>
      <c r="T26" s="727">
        <v>1.0060735681000001E-2</v>
      </c>
      <c r="U26" s="727">
        <v>2.5701130988999999E-2</v>
      </c>
      <c r="V26" s="727">
        <v>2.6016533610999999E-2</v>
      </c>
      <c r="W26" s="727">
        <v>1.1145512196999999E-2</v>
      </c>
      <c r="X26" s="727">
        <v>1.1004616767419999</v>
      </c>
      <c r="Y26" s="727">
        <v>5.5394918438999997E-2</v>
      </c>
      <c r="Z26" s="727">
        <v>9.1233307356999999E-2</v>
      </c>
      <c r="AA26" s="727">
        <v>3.7683257051999999E-2</v>
      </c>
      <c r="AB26" s="727">
        <v>9.5127546110000006E-3</v>
      </c>
      <c r="AC26" s="727">
        <v>5.1456093830000004E-3</v>
      </c>
      <c r="AD26" s="727">
        <v>2.0355407812000001E-2</v>
      </c>
      <c r="AE26" s="727">
        <v>1.3563413682E-2</v>
      </c>
      <c r="AF26" s="727">
        <v>1.9083487706000001E-2</v>
      </c>
      <c r="AG26" s="727">
        <v>3.2781409327000001E-2</v>
      </c>
      <c r="AH26" s="727">
        <v>2.0287106629999999E-2</v>
      </c>
      <c r="AI26" s="727">
        <v>8.8706961699999993E-3</v>
      </c>
      <c r="AJ26" s="727">
        <v>8.7388154270000001E-3</v>
      </c>
      <c r="AK26" s="727">
        <v>4.7314073730000003E-2</v>
      </c>
      <c r="AL26" s="727">
        <v>8.6682086750000005E-3</v>
      </c>
      <c r="AM26" s="728">
        <v>1.4845347146E-2</v>
      </c>
      <c r="AN26" s="729">
        <v>2.1426227101139999</v>
      </c>
      <c r="AO26" s="729">
        <v>1.612664750178</v>
      </c>
      <c r="AP26" s="337"/>
      <c r="AQ26" s="337"/>
      <c r="AR26" s="337"/>
      <c r="AS26" s="337"/>
      <c r="AT26" s="337"/>
      <c r="AU26" s="337"/>
      <c r="AV26" s="337"/>
      <c r="AW26" s="337"/>
      <c r="AX26" s="337"/>
      <c r="AY26" s="337"/>
      <c r="AZ26" s="337"/>
      <c r="BA26" s="337"/>
      <c r="BB26" s="337"/>
      <c r="BC26" s="337"/>
      <c r="BD26" s="337"/>
      <c r="BE26" s="337"/>
      <c r="BF26" s="337"/>
      <c r="BG26" s="337"/>
      <c r="BH26" s="337"/>
      <c r="BI26" s="337"/>
      <c r="BJ26" s="337"/>
      <c r="BK26" s="337"/>
      <c r="BL26" s="337"/>
      <c r="BM26" s="337"/>
      <c r="BN26" s="337"/>
      <c r="BO26" s="337"/>
      <c r="BP26" s="337"/>
      <c r="BQ26" s="337"/>
      <c r="BR26" s="337"/>
      <c r="BS26" s="337"/>
      <c r="BT26" s="337"/>
      <c r="BU26" s="337"/>
      <c r="BV26" s="337"/>
      <c r="BW26" s="337"/>
      <c r="BX26" s="337"/>
      <c r="BY26" s="337"/>
      <c r="BZ26" s="337"/>
      <c r="CA26" s="337"/>
      <c r="CB26" s="337"/>
      <c r="CC26" s="337"/>
      <c r="CD26" s="337"/>
    </row>
    <row r="27" spans="1:82" s="55" customFormat="1">
      <c r="A27" s="360" t="s">
        <v>109</v>
      </c>
      <c r="B27" s="361" t="s">
        <v>141</v>
      </c>
      <c r="C27" s="726">
        <v>1.1164303740000001E-3</v>
      </c>
      <c r="D27" s="727">
        <v>3.011852473E-3</v>
      </c>
      <c r="E27" s="727">
        <v>2.7860454000000002E-3</v>
      </c>
      <c r="F27" s="727">
        <v>1.400077605E-3</v>
      </c>
      <c r="G27" s="727">
        <v>1.9828306899999999E-3</v>
      </c>
      <c r="H27" s="727">
        <v>3.070263259E-3</v>
      </c>
      <c r="I27" s="727">
        <v>5.7913812000000005E-4</v>
      </c>
      <c r="J27" s="727">
        <v>1.5956887899999999E-3</v>
      </c>
      <c r="K27" s="727">
        <v>2.12855323E-3</v>
      </c>
      <c r="L27" s="727">
        <v>3.0205475320000002E-3</v>
      </c>
      <c r="M27" s="727">
        <v>1.2158010510000001E-3</v>
      </c>
      <c r="N27" s="727">
        <v>1.6717745669999999E-3</v>
      </c>
      <c r="O27" s="727">
        <v>1.257069203E-3</v>
      </c>
      <c r="P27" s="727">
        <v>1.1528746080000001E-3</v>
      </c>
      <c r="Q27" s="727">
        <v>8.1531545199999998E-4</v>
      </c>
      <c r="R27" s="727">
        <v>4.1802510730000004E-3</v>
      </c>
      <c r="S27" s="727">
        <v>9.0999383800000001E-4</v>
      </c>
      <c r="T27" s="727">
        <v>6.7045201700000002E-4</v>
      </c>
      <c r="U27" s="727">
        <v>1.055783505E-3</v>
      </c>
      <c r="V27" s="727">
        <v>1.593616908E-3</v>
      </c>
      <c r="W27" s="727">
        <v>1.238553347E-3</v>
      </c>
      <c r="X27" s="727">
        <v>9.6763477800000002E-4</v>
      </c>
      <c r="Y27" s="727">
        <v>1.093203727696</v>
      </c>
      <c r="Z27" s="727">
        <v>9.3489526429999994E-3</v>
      </c>
      <c r="AA27" s="727">
        <v>3.173069149E-3</v>
      </c>
      <c r="AB27" s="727">
        <v>1.7695561000000001E-3</v>
      </c>
      <c r="AC27" s="727">
        <v>5.0720308000000002E-4</v>
      </c>
      <c r="AD27" s="727">
        <v>3.9067725370000002E-3</v>
      </c>
      <c r="AE27" s="727">
        <v>3.5588234749999999E-3</v>
      </c>
      <c r="AF27" s="727">
        <v>5.405646781E-3</v>
      </c>
      <c r="AG27" s="727">
        <v>1.2124231679E-2</v>
      </c>
      <c r="AH27" s="727">
        <v>5.4869056949999996E-3</v>
      </c>
      <c r="AI27" s="727">
        <v>3.0289334009999998E-3</v>
      </c>
      <c r="AJ27" s="727">
        <v>1.3205658220000001E-3</v>
      </c>
      <c r="AK27" s="727">
        <v>8.2541541939999998E-3</v>
      </c>
      <c r="AL27" s="727">
        <v>7.3662023800000003E-4</v>
      </c>
      <c r="AM27" s="728">
        <v>3.4204673539999998E-3</v>
      </c>
      <c r="AN27" s="729">
        <v>1.1926661776630001</v>
      </c>
      <c r="AO27" s="729">
        <v>0.89767120191899996</v>
      </c>
      <c r="AP27" s="337"/>
      <c r="AQ27" s="337"/>
      <c r="AR27" s="337"/>
      <c r="AS27" s="337"/>
      <c r="AT27" s="337"/>
      <c r="AU27" s="337"/>
      <c r="AV27" s="337"/>
      <c r="AW27" s="337"/>
      <c r="AX27" s="337"/>
      <c r="AY27" s="337"/>
      <c r="AZ27" s="337"/>
      <c r="BA27" s="337"/>
      <c r="BB27" s="337"/>
      <c r="BC27" s="337"/>
      <c r="BD27" s="337"/>
      <c r="BE27" s="337"/>
      <c r="BF27" s="337"/>
      <c r="BG27" s="337"/>
      <c r="BH27" s="337"/>
      <c r="BI27" s="337"/>
      <c r="BJ27" s="337"/>
      <c r="BK27" s="337"/>
      <c r="BL27" s="337"/>
      <c r="BM27" s="337"/>
      <c r="BN27" s="337"/>
      <c r="BO27" s="337"/>
      <c r="BP27" s="337"/>
      <c r="BQ27" s="337"/>
      <c r="BR27" s="337"/>
      <c r="BS27" s="337"/>
      <c r="BT27" s="337"/>
      <c r="BU27" s="337"/>
      <c r="BV27" s="337"/>
      <c r="BW27" s="337"/>
      <c r="BX27" s="337"/>
      <c r="BY27" s="337"/>
      <c r="BZ27" s="337"/>
      <c r="CA27" s="337"/>
      <c r="CB27" s="337"/>
      <c r="CC27" s="337"/>
      <c r="CD27" s="337"/>
    </row>
    <row r="28" spans="1:82" s="55" customFormat="1">
      <c r="A28" s="360" t="s">
        <v>110</v>
      </c>
      <c r="B28" s="361" t="s">
        <v>142</v>
      </c>
      <c r="C28" s="726">
        <v>8.1114440499999998E-4</v>
      </c>
      <c r="D28" s="727">
        <v>2.8886907780000001E-3</v>
      </c>
      <c r="E28" s="727">
        <v>9.9864157000000009E-4</v>
      </c>
      <c r="F28" s="727">
        <v>7.6813656100000003E-4</v>
      </c>
      <c r="G28" s="727">
        <v>1.0779983809999999E-3</v>
      </c>
      <c r="H28" s="727">
        <v>1.7930366330000001E-3</v>
      </c>
      <c r="I28" s="727">
        <v>1.55336794E-4</v>
      </c>
      <c r="J28" s="727">
        <v>6.1946044400000002E-4</v>
      </c>
      <c r="K28" s="727">
        <v>2.7555485190000001E-3</v>
      </c>
      <c r="L28" s="727">
        <v>1.002411568E-3</v>
      </c>
      <c r="M28" s="727">
        <v>7.9580000200000004E-4</v>
      </c>
      <c r="N28" s="727">
        <v>7.5375779400000005E-4</v>
      </c>
      <c r="O28" s="727">
        <v>7.1400831099999998E-4</v>
      </c>
      <c r="P28" s="727">
        <v>5.10051753E-4</v>
      </c>
      <c r="Q28" s="727">
        <v>4.7929375200000002E-4</v>
      </c>
      <c r="R28" s="727">
        <v>1.2061537669999999E-3</v>
      </c>
      <c r="S28" s="727">
        <v>5.5836235900000005E-4</v>
      </c>
      <c r="T28" s="727">
        <v>4.3921079200000002E-4</v>
      </c>
      <c r="U28" s="727">
        <v>1.4431245430000001E-3</v>
      </c>
      <c r="V28" s="727">
        <v>9.8928637500000005E-4</v>
      </c>
      <c r="W28" s="727">
        <v>2.22492478E-3</v>
      </c>
      <c r="X28" s="727">
        <v>6.2648327149999999E-3</v>
      </c>
      <c r="Y28" s="727">
        <v>2.610980266E-3</v>
      </c>
      <c r="Z28" s="727">
        <v>1.0013262772189999</v>
      </c>
      <c r="AA28" s="727">
        <v>1.933448037E-3</v>
      </c>
      <c r="AB28" s="727">
        <v>3.3437609759999999E-3</v>
      </c>
      <c r="AC28" s="727">
        <v>3.5895885000000001E-4</v>
      </c>
      <c r="AD28" s="727">
        <v>5.0133738630000002E-3</v>
      </c>
      <c r="AE28" s="727">
        <v>5.5043187979999996E-3</v>
      </c>
      <c r="AF28" s="727">
        <v>2.2605657264E-2</v>
      </c>
      <c r="AG28" s="727">
        <v>5.4686835570000002E-3</v>
      </c>
      <c r="AH28" s="727">
        <v>3.584557535E-3</v>
      </c>
      <c r="AI28" s="727">
        <v>6.9849905699999998E-4</v>
      </c>
      <c r="AJ28" s="727">
        <v>6.7722104800000001E-4</v>
      </c>
      <c r="AK28" s="727">
        <v>1.4186967243E-2</v>
      </c>
      <c r="AL28" s="727">
        <v>5.3746442400000002E-4</v>
      </c>
      <c r="AM28" s="728">
        <v>1.7856683424E-2</v>
      </c>
      <c r="AN28" s="729">
        <v>1.1149560641589999</v>
      </c>
      <c r="AO28" s="729">
        <v>0.83918196805199996</v>
      </c>
      <c r="AP28" s="337"/>
      <c r="AQ28" s="337"/>
      <c r="AR28" s="337"/>
      <c r="AS28" s="337"/>
      <c r="AT28" s="337"/>
      <c r="AU28" s="337"/>
      <c r="AV28" s="337"/>
      <c r="AW28" s="337"/>
      <c r="AX28" s="337"/>
      <c r="AY28" s="337"/>
      <c r="AZ28" s="337"/>
      <c r="BA28" s="337"/>
      <c r="BB28" s="337"/>
      <c r="BC28" s="337"/>
      <c r="BD28" s="337"/>
      <c r="BE28" s="337"/>
      <c r="BF28" s="337"/>
      <c r="BG28" s="337"/>
      <c r="BH28" s="337"/>
      <c r="BI28" s="337"/>
      <c r="BJ28" s="337"/>
      <c r="BK28" s="337"/>
      <c r="BL28" s="337"/>
      <c r="BM28" s="337"/>
      <c r="BN28" s="337"/>
      <c r="BO28" s="337"/>
      <c r="BP28" s="337"/>
      <c r="BQ28" s="337"/>
      <c r="BR28" s="337"/>
      <c r="BS28" s="337"/>
      <c r="BT28" s="337"/>
      <c r="BU28" s="337"/>
      <c r="BV28" s="337"/>
      <c r="BW28" s="337"/>
      <c r="BX28" s="337"/>
      <c r="BY28" s="337"/>
      <c r="BZ28" s="337"/>
      <c r="CA28" s="337"/>
      <c r="CB28" s="337"/>
      <c r="CC28" s="337"/>
      <c r="CD28" s="337"/>
    </row>
    <row r="29" spans="1:82" s="55" customFormat="1">
      <c r="A29" s="360" t="s">
        <v>111</v>
      </c>
      <c r="B29" s="361" t="s">
        <v>31</v>
      </c>
      <c r="C29" s="726">
        <v>5.0540671863E-2</v>
      </c>
      <c r="D29" s="727">
        <v>1.3734022172E-2</v>
      </c>
      <c r="E29" s="727">
        <v>5.2875440325000002E-2</v>
      </c>
      <c r="F29" s="727">
        <v>4.8591756675999999E-2</v>
      </c>
      <c r="G29" s="727">
        <v>5.4540522012999998E-2</v>
      </c>
      <c r="H29" s="727">
        <v>2.1044755315E-2</v>
      </c>
      <c r="I29" s="727">
        <v>6.1319966939999996E-3</v>
      </c>
      <c r="J29" s="727">
        <v>3.7543092596999998E-2</v>
      </c>
      <c r="K29" s="727">
        <v>2.7055826352999999E-2</v>
      </c>
      <c r="L29" s="727">
        <v>2.8788342314000001E-2</v>
      </c>
      <c r="M29" s="727">
        <v>2.3919948843E-2</v>
      </c>
      <c r="N29" s="727">
        <v>3.6090052464000003E-2</v>
      </c>
      <c r="O29" s="727">
        <v>2.9886921483000001E-2</v>
      </c>
      <c r="P29" s="727">
        <v>2.9411950698000001E-2</v>
      </c>
      <c r="Q29" s="727">
        <v>3.3202445113000002E-2</v>
      </c>
      <c r="R29" s="727">
        <v>3.3529038780999998E-2</v>
      </c>
      <c r="S29" s="727">
        <v>2.8645868328E-2</v>
      </c>
      <c r="T29" s="727">
        <v>2.7814554972E-2</v>
      </c>
      <c r="U29" s="727">
        <v>3.5603055256E-2</v>
      </c>
      <c r="V29" s="727">
        <v>4.4868435500999997E-2</v>
      </c>
      <c r="W29" s="727">
        <v>3.7619822476000001E-2</v>
      </c>
      <c r="X29" s="727">
        <v>1.3762582435E-2</v>
      </c>
      <c r="Y29" s="727">
        <v>1.5948366051000001E-2</v>
      </c>
      <c r="Z29" s="727">
        <v>1.3099785569000001E-2</v>
      </c>
      <c r="AA29" s="727">
        <v>1.0100089796909999</v>
      </c>
      <c r="AB29" s="727">
        <v>6.8763191390000004E-3</v>
      </c>
      <c r="AC29" s="727">
        <v>2.3695969699999999E-3</v>
      </c>
      <c r="AD29" s="727">
        <v>1.7328808739000001E-2</v>
      </c>
      <c r="AE29" s="727">
        <v>9.3293817919999997E-3</v>
      </c>
      <c r="AF29" s="727">
        <v>9.6976087240000005E-3</v>
      </c>
      <c r="AG29" s="727">
        <v>1.3954347525999999E-2</v>
      </c>
      <c r="AH29" s="727">
        <v>3.6379332088000003E-2</v>
      </c>
      <c r="AI29" s="727">
        <v>2.6949256545000001E-2</v>
      </c>
      <c r="AJ29" s="727">
        <v>1.6720684053999998E-2</v>
      </c>
      <c r="AK29" s="727">
        <v>4.5395660976999999E-2</v>
      </c>
      <c r="AL29" s="727">
        <v>0.13877007077600001</v>
      </c>
      <c r="AM29" s="728">
        <v>1.1764130365E-2</v>
      </c>
      <c r="AN29" s="729">
        <v>2.0897934316770002</v>
      </c>
      <c r="AO29" s="729">
        <v>1.5729023063700001</v>
      </c>
      <c r="AP29" s="337"/>
      <c r="AQ29" s="337"/>
      <c r="AR29" s="337"/>
      <c r="AS29" s="337"/>
      <c r="AT29" s="337"/>
      <c r="AU29" s="337"/>
      <c r="AV29" s="337"/>
      <c r="AW29" s="337"/>
      <c r="AX29" s="337"/>
      <c r="AY29" s="337"/>
      <c r="AZ29" s="337"/>
      <c r="BA29" s="337"/>
      <c r="BB29" s="337"/>
      <c r="BC29" s="337"/>
      <c r="BD29" s="337"/>
      <c r="BE29" s="337"/>
      <c r="BF29" s="337"/>
      <c r="BG29" s="337"/>
      <c r="BH29" s="337"/>
      <c r="BI29" s="337"/>
      <c r="BJ29" s="337"/>
      <c r="BK29" s="337"/>
      <c r="BL29" s="337"/>
      <c r="BM29" s="337"/>
      <c r="BN29" s="337"/>
      <c r="BO29" s="337"/>
      <c r="BP29" s="337"/>
      <c r="BQ29" s="337"/>
      <c r="BR29" s="337"/>
      <c r="BS29" s="337"/>
      <c r="BT29" s="337"/>
      <c r="BU29" s="337"/>
      <c r="BV29" s="337"/>
      <c r="BW29" s="337"/>
      <c r="BX29" s="337"/>
      <c r="BY29" s="337"/>
      <c r="BZ29" s="337"/>
      <c r="CA29" s="337"/>
      <c r="CB29" s="337"/>
      <c r="CC29" s="337"/>
      <c r="CD29" s="337"/>
    </row>
    <row r="30" spans="1:82" s="55" customFormat="1">
      <c r="A30" s="360" t="s">
        <v>112</v>
      </c>
      <c r="B30" s="361" t="s">
        <v>32</v>
      </c>
      <c r="C30" s="726">
        <v>6.4246130699999997E-3</v>
      </c>
      <c r="D30" s="727">
        <v>2.983539449E-2</v>
      </c>
      <c r="E30" s="727">
        <v>6.9682853179999999E-3</v>
      </c>
      <c r="F30" s="727">
        <v>1.3116804191E-2</v>
      </c>
      <c r="G30" s="727">
        <v>9.3594856879999997E-3</v>
      </c>
      <c r="H30" s="727">
        <v>6.0817225499999999E-3</v>
      </c>
      <c r="I30" s="727">
        <v>2.7896895939999999E-3</v>
      </c>
      <c r="J30" s="727">
        <v>4.7609598620000004E-3</v>
      </c>
      <c r="K30" s="727">
        <v>9.4174544000000006E-3</v>
      </c>
      <c r="L30" s="727">
        <v>7.5036014529999999E-3</v>
      </c>
      <c r="M30" s="727">
        <v>6.6113190109999996E-3</v>
      </c>
      <c r="N30" s="727">
        <v>1.1214281091999999E-2</v>
      </c>
      <c r="O30" s="727">
        <v>6.617243028E-3</v>
      </c>
      <c r="P30" s="727">
        <v>6.6806634859999997E-3</v>
      </c>
      <c r="Q30" s="727">
        <v>7.0496643870000004E-3</v>
      </c>
      <c r="R30" s="727">
        <v>7.0745471610000003E-3</v>
      </c>
      <c r="S30" s="727">
        <v>5.672005955E-3</v>
      </c>
      <c r="T30" s="727">
        <v>7.4606384669999998E-3</v>
      </c>
      <c r="U30" s="727">
        <v>7.1318676160000002E-3</v>
      </c>
      <c r="V30" s="727">
        <v>1.2855947935999999E-2</v>
      </c>
      <c r="W30" s="727">
        <v>1.1209781141E-2</v>
      </c>
      <c r="X30" s="727">
        <v>1.3540152393E-2</v>
      </c>
      <c r="Y30" s="727">
        <v>1.9127336242000002E-2</v>
      </c>
      <c r="Z30" s="727">
        <v>1.8357298675000001E-2</v>
      </c>
      <c r="AA30" s="727">
        <v>1.5064085410000001E-2</v>
      </c>
      <c r="AB30" s="727">
        <v>1.0308052969020001</v>
      </c>
      <c r="AC30" s="727">
        <v>6.9560948035E-2</v>
      </c>
      <c r="AD30" s="727">
        <v>2.0038055938E-2</v>
      </c>
      <c r="AE30" s="727">
        <v>7.8793721389999998E-3</v>
      </c>
      <c r="AF30" s="727">
        <v>1.7360949266999999E-2</v>
      </c>
      <c r="AG30" s="727">
        <v>8.9343720809999996E-3</v>
      </c>
      <c r="AH30" s="727">
        <v>8.7898378610000005E-3</v>
      </c>
      <c r="AI30" s="727">
        <v>2.0979185344E-2</v>
      </c>
      <c r="AJ30" s="727">
        <v>7.6884995540000001E-3</v>
      </c>
      <c r="AK30" s="727">
        <v>8.8376769019999999E-3</v>
      </c>
      <c r="AL30" s="727">
        <v>3.647310316E-3</v>
      </c>
      <c r="AM30" s="728">
        <v>1.0652889907E-2</v>
      </c>
      <c r="AN30" s="729">
        <v>1.467099236863</v>
      </c>
      <c r="AO30" s="729">
        <v>1.10422577579</v>
      </c>
      <c r="AP30" s="337"/>
      <c r="AQ30" s="337"/>
      <c r="AR30" s="337"/>
      <c r="AS30" s="337"/>
      <c r="AT30" s="337"/>
      <c r="AU30" s="337"/>
      <c r="AV30" s="337"/>
      <c r="AW30" s="337"/>
      <c r="AX30" s="337"/>
      <c r="AY30" s="337"/>
      <c r="AZ30" s="337"/>
      <c r="BA30" s="337"/>
      <c r="BB30" s="337"/>
      <c r="BC30" s="337"/>
      <c r="BD30" s="337"/>
      <c r="BE30" s="337"/>
      <c r="BF30" s="337"/>
      <c r="BG30" s="337"/>
      <c r="BH30" s="337"/>
      <c r="BI30" s="337"/>
      <c r="BJ30" s="337"/>
      <c r="BK30" s="337"/>
      <c r="BL30" s="337"/>
      <c r="BM30" s="337"/>
      <c r="BN30" s="337"/>
      <c r="BO30" s="337"/>
      <c r="BP30" s="337"/>
      <c r="BQ30" s="337"/>
      <c r="BR30" s="337"/>
      <c r="BS30" s="337"/>
      <c r="BT30" s="337"/>
      <c r="BU30" s="337"/>
      <c r="BV30" s="337"/>
      <c r="BW30" s="337"/>
      <c r="BX30" s="337"/>
      <c r="BY30" s="337"/>
      <c r="BZ30" s="337"/>
      <c r="CA30" s="337"/>
      <c r="CB30" s="337"/>
      <c r="CC30" s="337"/>
      <c r="CD30" s="337"/>
    </row>
    <row r="31" spans="1:82" s="55" customFormat="1">
      <c r="A31" s="360" t="s">
        <v>113</v>
      </c>
      <c r="B31" s="361" t="s">
        <v>33</v>
      </c>
      <c r="C31" s="726">
        <v>4.6108064340000003E-3</v>
      </c>
      <c r="D31" s="727">
        <v>1.3786336240000001E-2</v>
      </c>
      <c r="E31" s="727">
        <v>4.5975812799999996E-3</v>
      </c>
      <c r="F31" s="727">
        <v>5.4479050489999997E-3</v>
      </c>
      <c r="G31" s="727">
        <v>4.7379723789999998E-3</v>
      </c>
      <c r="H31" s="727">
        <v>3.185337087E-3</v>
      </c>
      <c r="I31" s="727">
        <v>8.41414642E-4</v>
      </c>
      <c r="J31" s="727">
        <v>4.7078644570000003E-3</v>
      </c>
      <c r="K31" s="727">
        <v>5.2139529539999997E-3</v>
      </c>
      <c r="L31" s="727">
        <v>3.8051997130000002E-3</v>
      </c>
      <c r="M31" s="727">
        <v>2.2575357620000002E-3</v>
      </c>
      <c r="N31" s="727">
        <v>7.0502329410000002E-3</v>
      </c>
      <c r="O31" s="727">
        <v>4.7773872590000004E-3</v>
      </c>
      <c r="P31" s="727">
        <v>3.9732731659999996E-3</v>
      </c>
      <c r="Q31" s="727">
        <v>2.9020442329999998E-3</v>
      </c>
      <c r="R31" s="727">
        <v>3.2552499470000001E-3</v>
      </c>
      <c r="S31" s="727">
        <v>3.4047418369999999E-3</v>
      </c>
      <c r="T31" s="727">
        <v>3.8738089529999999E-3</v>
      </c>
      <c r="U31" s="727">
        <v>2.8249860330000001E-3</v>
      </c>
      <c r="V31" s="727">
        <v>5.6032863269999999E-3</v>
      </c>
      <c r="W31" s="727">
        <v>6.6872127540000001E-3</v>
      </c>
      <c r="X31" s="727">
        <v>6.099977425E-3</v>
      </c>
      <c r="Y31" s="727">
        <v>4.3275862489999999E-3</v>
      </c>
      <c r="Z31" s="727">
        <v>4.7834351480000002E-3</v>
      </c>
      <c r="AA31" s="727">
        <v>2.4763437938E-2</v>
      </c>
      <c r="AB31" s="727">
        <v>1.6705345072E-2</v>
      </c>
      <c r="AC31" s="727">
        <v>1.0323122228379999</v>
      </c>
      <c r="AD31" s="727">
        <v>2.2073513645000001E-2</v>
      </c>
      <c r="AE31" s="727">
        <v>1.7533473083E-2</v>
      </c>
      <c r="AF31" s="727">
        <v>3.9586173699999996E-3</v>
      </c>
      <c r="AG31" s="727">
        <v>6.960473858E-3</v>
      </c>
      <c r="AH31" s="727">
        <v>1.6354511774000002E-2</v>
      </c>
      <c r="AI31" s="727">
        <v>2.0883943578000001E-2</v>
      </c>
      <c r="AJ31" s="727">
        <v>7.8917076009999993E-3</v>
      </c>
      <c r="AK31" s="727">
        <v>1.2706439991000001E-2</v>
      </c>
      <c r="AL31" s="727">
        <v>4.506783627E-3</v>
      </c>
      <c r="AM31" s="728">
        <v>2.9381574505000001E-2</v>
      </c>
      <c r="AN31" s="729">
        <v>1.328787173147</v>
      </c>
      <c r="AO31" s="729">
        <v>1.000123924995</v>
      </c>
      <c r="AP31" s="337"/>
      <c r="AQ31" s="337"/>
      <c r="AR31" s="337"/>
      <c r="AS31" s="337"/>
      <c r="AT31" s="337"/>
      <c r="AU31" s="337"/>
      <c r="AV31" s="337"/>
      <c r="AW31" s="337"/>
      <c r="AX31" s="337"/>
      <c r="AY31" s="337"/>
      <c r="AZ31" s="337"/>
      <c r="BA31" s="337"/>
      <c r="BB31" s="337"/>
      <c r="BC31" s="337"/>
      <c r="BD31" s="337"/>
      <c r="BE31" s="337"/>
      <c r="BF31" s="337"/>
      <c r="BG31" s="337"/>
      <c r="BH31" s="337"/>
      <c r="BI31" s="337"/>
      <c r="BJ31" s="337"/>
      <c r="BK31" s="337"/>
      <c r="BL31" s="337"/>
      <c r="BM31" s="337"/>
      <c r="BN31" s="337"/>
      <c r="BO31" s="337"/>
      <c r="BP31" s="337"/>
      <c r="BQ31" s="337"/>
      <c r="BR31" s="337"/>
      <c r="BS31" s="337"/>
      <c r="BT31" s="337"/>
      <c r="BU31" s="337"/>
      <c r="BV31" s="337"/>
      <c r="BW31" s="337"/>
      <c r="BX31" s="337"/>
      <c r="BY31" s="337"/>
      <c r="BZ31" s="337"/>
      <c r="CA31" s="337"/>
      <c r="CB31" s="337"/>
      <c r="CC31" s="337"/>
      <c r="CD31" s="337"/>
    </row>
    <row r="32" spans="1:82" s="55" customFormat="1">
      <c r="A32" s="360" t="s">
        <v>114</v>
      </c>
      <c r="B32" s="361" t="s">
        <v>143</v>
      </c>
      <c r="C32" s="726">
        <v>5.2515435382999999E-2</v>
      </c>
      <c r="D32" s="727">
        <v>0.13314327019800001</v>
      </c>
      <c r="E32" s="727">
        <v>3.4995884669999998E-2</v>
      </c>
      <c r="F32" s="727">
        <v>2.4612018929000001E-2</v>
      </c>
      <c r="G32" s="727">
        <v>3.7946129469000001E-2</v>
      </c>
      <c r="H32" s="727">
        <v>2.3021209415999999E-2</v>
      </c>
      <c r="I32" s="727">
        <v>1.4852493988000001E-2</v>
      </c>
      <c r="J32" s="727">
        <v>2.0507809293000001E-2</v>
      </c>
      <c r="K32" s="727">
        <v>5.2258636923999999E-2</v>
      </c>
      <c r="L32" s="727">
        <v>3.4864788592999997E-2</v>
      </c>
      <c r="M32" s="727">
        <v>2.5441763124999999E-2</v>
      </c>
      <c r="N32" s="727">
        <v>3.5212767058999998E-2</v>
      </c>
      <c r="O32" s="727">
        <v>2.3605777822000001E-2</v>
      </c>
      <c r="P32" s="727">
        <v>2.1506025012999998E-2</v>
      </c>
      <c r="Q32" s="727">
        <v>2.0256696562E-2</v>
      </c>
      <c r="R32" s="727">
        <v>2.2655306029E-2</v>
      </c>
      <c r="S32" s="727">
        <v>1.8622552898000001E-2</v>
      </c>
      <c r="T32" s="727">
        <v>2.2009238968E-2</v>
      </c>
      <c r="U32" s="727">
        <v>1.8997242239000001E-2</v>
      </c>
      <c r="V32" s="727">
        <v>9.0600659323000002E-2</v>
      </c>
      <c r="W32" s="727">
        <v>4.0051658322999999E-2</v>
      </c>
      <c r="X32" s="727">
        <v>3.6318251183999999E-2</v>
      </c>
      <c r="Y32" s="727">
        <v>2.3389446812999998E-2</v>
      </c>
      <c r="Z32" s="727">
        <v>5.6432866464000003E-2</v>
      </c>
      <c r="AA32" s="727">
        <v>4.440588803E-2</v>
      </c>
      <c r="AB32" s="727">
        <v>3.4462586922000001E-2</v>
      </c>
      <c r="AC32" s="727">
        <v>5.689447813E-3</v>
      </c>
      <c r="AD32" s="727">
        <v>1.099562152311</v>
      </c>
      <c r="AE32" s="727">
        <v>2.5916887417999999E-2</v>
      </c>
      <c r="AF32" s="727">
        <v>3.3333955681999997E-2</v>
      </c>
      <c r="AG32" s="727">
        <v>2.7329800014999999E-2</v>
      </c>
      <c r="AH32" s="727">
        <v>1.7851514134000001E-2</v>
      </c>
      <c r="AI32" s="727">
        <v>3.4892659106E-2</v>
      </c>
      <c r="AJ32" s="727">
        <v>1.6377708926E-2</v>
      </c>
      <c r="AK32" s="727">
        <v>3.6328244000000003E-2</v>
      </c>
      <c r="AL32" s="727">
        <v>4.7854989930000001E-2</v>
      </c>
      <c r="AM32" s="728">
        <v>8.5011448382000004E-2</v>
      </c>
      <c r="AN32" s="729">
        <v>2.3928352113520002</v>
      </c>
      <c r="AO32" s="729">
        <v>1.8009894976459999</v>
      </c>
      <c r="AP32" s="337"/>
      <c r="AQ32" s="337"/>
      <c r="AR32" s="337"/>
      <c r="AS32" s="337"/>
      <c r="AT32" s="337"/>
      <c r="AU32" s="337"/>
      <c r="AV32" s="337"/>
      <c r="AW32" s="337"/>
      <c r="AX32" s="337"/>
      <c r="AY32" s="337"/>
      <c r="AZ32" s="337"/>
      <c r="BA32" s="337"/>
      <c r="BB32" s="337"/>
      <c r="BC32" s="337"/>
      <c r="BD32" s="337"/>
      <c r="BE32" s="337"/>
      <c r="BF32" s="337"/>
      <c r="BG32" s="337"/>
      <c r="BH32" s="337"/>
      <c r="BI32" s="337"/>
      <c r="BJ32" s="337"/>
      <c r="BK32" s="337"/>
      <c r="BL32" s="337"/>
      <c r="BM32" s="337"/>
      <c r="BN32" s="337"/>
      <c r="BO32" s="337"/>
      <c r="BP32" s="337"/>
      <c r="BQ32" s="337"/>
      <c r="BR32" s="337"/>
      <c r="BS32" s="337"/>
      <c r="BT32" s="337"/>
      <c r="BU32" s="337"/>
      <c r="BV32" s="337"/>
      <c r="BW32" s="337"/>
      <c r="BX32" s="337"/>
      <c r="BY32" s="337"/>
      <c r="BZ32" s="337"/>
      <c r="CA32" s="337"/>
      <c r="CB32" s="337"/>
      <c r="CC32" s="337"/>
      <c r="CD32" s="337"/>
    </row>
    <row r="33" spans="1:82" s="55" customFormat="1">
      <c r="A33" s="360" t="s">
        <v>115</v>
      </c>
      <c r="B33" s="361" t="s">
        <v>144</v>
      </c>
      <c r="C33" s="726">
        <v>6.273521057E-3</v>
      </c>
      <c r="D33" s="727">
        <v>1.2244208491000001E-2</v>
      </c>
      <c r="E33" s="727">
        <v>7.0755278570000003E-3</v>
      </c>
      <c r="F33" s="727">
        <v>7.2754696350000002E-3</v>
      </c>
      <c r="G33" s="727">
        <v>8.4312676579999992E-3</v>
      </c>
      <c r="H33" s="727">
        <v>6.9222746630000003E-3</v>
      </c>
      <c r="I33" s="727">
        <v>1.1244191829999999E-3</v>
      </c>
      <c r="J33" s="727">
        <v>7.4565837199999999E-3</v>
      </c>
      <c r="K33" s="727">
        <v>8.081372283E-3</v>
      </c>
      <c r="L33" s="727">
        <v>6.099557599E-3</v>
      </c>
      <c r="M33" s="727">
        <v>4.788543464E-3</v>
      </c>
      <c r="N33" s="727">
        <v>8.5101268179999991E-3</v>
      </c>
      <c r="O33" s="727">
        <v>8.7481968839999997E-3</v>
      </c>
      <c r="P33" s="727">
        <v>1.0995378372E-2</v>
      </c>
      <c r="Q33" s="727">
        <v>8.3055988819999999E-3</v>
      </c>
      <c r="R33" s="727">
        <v>7.8999628299999992E-3</v>
      </c>
      <c r="S33" s="727">
        <v>1.2139870267000001E-2</v>
      </c>
      <c r="T33" s="727">
        <v>1.7279833658999998E-2</v>
      </c>
      <c r="U33" s="727">
        <v>5.5832288349999997E-3</v>
      </c>
      <c r="V33" s="727">
        <v>8.7464429410000002E-3</v>
      </c>
      <c r="W33" s="727">
        <v>1.0013661451E-2</v>
      </c>
      <c r="X33" s="727">
        <v>1.0118099417999999E-2</v>
      </c>
      <c r="Y33" s="727">
        <v>3.3652984299000002E-2</v>
      </c>
      <c r="Z33" s="727">
        <v>1.2311186284999999E-2</v>
      </c>
      <c r="AA33" s="727">
        <v>3.2656038790000001E-2</v>
      </c>
      <c r="AB33" s="727">
        <v>4.8249112318999997E-2</v>
      </c>
      <c r="AC33" s="727">
        <v>6.3706565990000004E-3</v>
      </c>
      <c r="AD33" s="727">
        <v>1.2624719159E-2</v>
      </c>
      <c r="AE33" s="727">
        <v>1.1359035933599999</v>
      </c>
      <c r="AF33" s="727">
        <v>2.6277674399999999E-2</v>
      </c>
      <c r="AG33" s="727">
        <v>1.9741191799999998E-2</v>
      </c>
      <c r="AH33" s="727">
        <v>1.2197583135E-2</v>
      </c>
      <c r="AI33" s="727">
        <v>5.2237507310999999E-2</v>
      </c>
      <c r="AJ33" s="727">
        <v>2.6661192765000001E-2</v>
      </c>
      <c r="AK33" s="727">
        <v>1.8512395944000001E-2</v>
      </c>
      <c r="AL33" s="727">
        <v>5.5885761759999998E-3</v>
      </c>
      <c r="AM33" s="728">
        <v>6.2715779690000001E-2</v>
      </c>
      <c r="AN33" s="729">
        <v>1.6898133380010001</v>
      </c>
      <c r="AO33" s="729">
        <v>1.271853598728</v>
      </c>
      <c r="AP33" s="337"/>
      <c r="AQ33" s="337"/>
      <c r="AR33" s="337"/>
      <c r="AS33" s="337"/>
      <c r="AT33" s="337"/>
      <c r="AU33" s="337"/>
      <c r="AV33" s="337"/>
      <c r="AW33" s="337"/>
      <c r="AX33" s="337"/>
      <c r="AY33" s="337"/>
      <c r="AZ33" s="337"/>
      <c r="BA33" s="337"/>
      <c r="BB33" s="337"/>
      <c r="BC33" s="337"/>
      <c r="BD33" s="337"/>
      <c r="BE33" s="337"/>
      <c r="BF33" s="337"/>
      <c r="BG33" s="337"/>
      <c r="BH33" s="337"/>
      <c r="BI33" s="337"/>
      <c r="BJ33" s="337"/>
      <c r="BK33" s="337"/>
      <c r="BL33" s="337"/>
      <c r="BM33" s="337"/>
      <c r="BN33" s="337"/>
      <c r="BO33" s="337"/>
      <c r="BP33" s="337"/>
      <c r="BQ33" s="337"/>
      <c r="BR33" s="337"/>
      <c r="BS33" s="337"/>
      <c r="BT33" s="337"/>
      <c r="BU33" s="337"/>
      <c r="BV33" s="337"/>
      <c r="BW33" s="337"/>
      <c r="BX33" s="337"/>
      <c r="BY33" s="337"/>
      <c r="BZ33" s="337"/>
      <c r="CA33" s="337"/>
      <c r="CB33" s="337"/>
      <c r="CC33" s="337"/>
      <c r="CD33" s="337"/>
    </row>
    <row r="34" spans="1:82" s="55" customFormat="1">
      <c r="A34" s="360" t="s">
        <v>116</v>
      </c>
      <c r="B34" s="361" t="s">
        <v>34</v>
      </c>
      <c r="C34" s="726">
        <v>1.473313366E-3</v>
      </c>
      <c r="D34" s="727">
        <v>2.5781175010000002E-3</v>
      </c>
      <c r="E34" s="727">
        <v>1.6583878680000001E-3</v>
      </c>
      <c r="F34" s="727">
        <v>1.092175474E-3</v>
      </c>
      <c r="G34" s="727">
        <v>1.1008844779999999E-3</v>
      </c>
      <c r="H34" s="727">
        <v>4.41897764E-4</v>
      </c>
      <c r="I34" s="727">
        <v>1.44102104E-4</v>
      </c>
      <c r="J34" s="727">
        <v>8.06106085E-4</v>
      </c>
      <c r="K34" s="727">
        <v>2.7818603879999999E-3</v>
      </c>
      <c r="L34" s="727">
        <v>1.737808694E-3</v>
      </c>
      <c r="M34" s="727">
        <v>1.39186222E-3</v>
      </c>
      <c r="N34" s="727">
        <v>1.532009915E-3</v>
      </c>
      <c r="O34" s="727">
        <v>2.4986325560000001E-3</v>
      </c>
      <c r="P34" s="727">
        <v>2.1447865320000001E-3</v>
      </c>
      <c r="Q34" s="727">
        <v>9.5107661900000005E-4</v>
      </c>
      <c r="R34" s="727">
        <v>5.4755465899999998E-4</v>
      </c>
      <c r="S34" s="727">
        <v>6.3535400599999995E-4</v>
      </c>
      <c r="T34" s="727">
        <v>4.7435597799999998E-4</v>
      </c>
      <c r="U34" s="727">
        <v>2.3085199930000001E-3</v>
      </c>
      <c r="V34" s="727">
        <v>8.8420858899999997E-4</v>
      </c>
      <c r="W34" s="727">
        <v>4.1471540639999999E-3</v>
      </c>
      <c r="X34" s="727">
        <v>1.0305658950000001E-3</v>
      </c>
      <c r="Y34" s="727">
        <v>3.107573041E-3</v>
      </c>
      <c r="Z34" s="727">
        <v>6.641958194E-3</v>
      </c>
      <c r="AA34" s="727">
        <v>2.3290779650000002E-3</v>
      </c>
      <c r="AB34" s="727">
        <v>1.785202226E-3</v>
      </c>
      <c r="AC34" s="727">
        <v>6.79127642E-4</v>
      </c>
      <c r="AD34" s="727">
        <v>2.5197043290000002E-3</v>
      </c>
      <c r="AE34" s="727">
        <v>1.0304728769999999E-3</v>
      </c>
      <c r="AF34" s="727">
        <v>1.0006731831610001</v>
      </c>
      <c r="AG34" s="727">
        <v>3.3764726370000002E-3</v>
      </c>
      <c r="AH34" s="727">
        <v>1.3447572969999999E-3</v>
      </c>
      <c r="AI34" s="727">
        <v>1.4711096240000001E-3</v>
      </c>
      <c r="AJ34" s="727">
        <v>1.0102288430000001E-3</v>
      </c>
      <c r="AK34" s="727">
        <v>1.1466424710000001E-3</v>
      </c>
      <c r="AL34" s="727">
        <v>6.2001596900000005E-4</v>
      </c>
      <c r="AM34" s="728">
        <v>0.26175478367499999</v>
      </c>
      <c r="AN34" s="729">
        <v>1.3218510446989999</v>
      </c>
      <c r="AO34" s="729">
        <v>0.99490338392699995</v>
      </c>
      <c r="AP34" s="337"/>
      <c r="AQ34" s="337"/>
      <c r="AR34" s="337"/>
      <c r="AS34" s="337"/>
      <c r="AT34" s="337"/>
      <c r="AU34" s="337"/>
      <c r="AV34" s="337"/>
      <c r="AW34" s="337"/>
      <c r="AX34" s="337"/>
      <c r="AY34" s="337"/>
      <c r="AZ34" s="337"/>
      <c r="BA34" s="337"/>
      <c r="BB34" s="337"/>
      <c r="BC34" s="337"/>
      <c r="BD34" s="337"/>
      <c r="BE34" s="337"/>
      <c r="BF34" s="337"/>
      <c r="BG34" s="337"/>
      <c r="BH34" s="337"/>
      <c r="BI34" s="337"/>
      <c r="BJ34" s="337"/>
      <c r="BK34" s="337"/>
      <c r="BL34" s="337"/>
      <c r="BM34" s="337"/>
      <c r="BN34" s="337"/>
      <c r="BO34" s="337"/>
      <c r="BP34" s="337"/>
      <c r="BQ34" s="337"/>
      <c r="BR34" s="337"/>
      <c r="BS34" s="337"/>
      <c r="BT34" s="337"/>
      <c r="BU34" s="337"/>
      <c r="BV34" s="337"/>
      <c r="BW34" s="337"/>
      <c r="BX34" s="337"/>
      <c r="BY34" s="337"/>
      <c r="BZ34" s="337"/>
      <c r="CA34" s="337"/>
      <c r="CB34" s="337"/>
      <c r="CC34" s="337"/>
      <c r="CD34" s="337"/>
    </row>
    <row r="35" spans="1:82" s="55" customFormat="1">
      <c r="A35" s="360" t="s">
        <v>117</v>
      </c>
      <c r="B35" s="361" t="s">
        <v>35</v>
      </c>
      <c r="C35" s="726">
        <v>1.7130622800000001E-4</v>
      </c>
      <c r="D35" s="727">
        <v>2.5774557400000002E-4</v>
      </c>
      <c r="E35" s="727">
        <v>4.0624622599999999E-4</v>
      </c>
      <c r="F35" s="727">
        <v>1.2600538199999999E-4</v>
      </c>
      <c r="G35" s="727">
        <v>2.2355982300000001E-4</v>
      </c>
      <c r="H35" s="727">
        <v>3.6728009000000001E-4</v>
      </c>
      <c r="I35" s="727">
        <v>3.4829666000000003E-5</v>
      </c>
      <c r="J35" s="727">
        <v>2.2980517099999999E-4</v>
      </c>
      <c r="K35" s="727">
        <v>3.69644969E-4</v>
      </c>
      <c r="L35" s="727">
        <v>1.76645791E-4</v>
      </c>
      <c r="M35" s="727">
        <v>9.1249778000000002E-5</v>
      </c>
      <c r="N35" s="727">
        <v>6.4933122500000003E-4</v>
      </c>
      <c r="O35" s="727">
        <v>6.6867017199999997E-4</v>
      </c>
      <c r="P35" s="727">
        <v>5.2479405899999996E-4</v>
      </c>
      <c r="Q35" s="727">
        <v>3.6220389600000001E-4</v>
      </c>
      <c r="R35" s="727">
        <v>5.6417862300000004E-4</v>
      </c>
      <c r="S35" s="727">
        <v>9.2816763499999999E-4</v>
      </c>
      <c r="T35" s="727">
        <v>1.989251011E-3</v>
      </c>
      <c r="U35" s="727">
        <v>3.1081091599999999E-4</v>
      </c>
      <c r="V35" s="727">
        <v>2.17757234E-4</v>
      </c>
      <c r="W35" s="727">
        <v>3.0517826200000001E-4</v>
      </c>
      <c r="X35" s="727">
        <v>5.0844963599999996E-4</v>
      </c>
      <c r="Y35" s="727">
        <v>3.4914500099999997E-4</v>
      </c>
      <c r="Z35" s="727">
        <v>3.1594113499999998E-4</v>
      </c>
      <c r="AA35" s="727">
        <v>4.4438095799999999E-4</v>
      </c>
      <c r="AB35" s="727">
        <v>5.0671239600000003E-4</v>
      </c>
      <c r="AC35" s="727">
        <v>6.4408925999999997E-5</v>
      </c>
      <c r="AD35" s="727">
        <v>1.3367954730000001E-3</v>
      </c>
      <c r="AE35" s="727">
        <v>4.9399406380000004E-3</v>
      </c>
      <c r="AF35" s="727">
        <v>3.2167954100000001E-4</v>
      </c>
      <c r="AG35" s="727">
        <v>1.0001611351020001</v>
      </c>
      <c r="AH35" s="727">
        <v>2.0984550599999999E-4</v>
      </c>
      <c r="AI35" s="727">
        <v>3.0323791200000003E-4</v>
      </c>
      <c r="AJ35" s="727">
        <v>6.1140768299999999E-4</v>
      </c>
      <c r="AK35" s="727">
        <v>5.9209616399999996E-4</v>
      </c>
      <c r="AL35" s="727">
        <v>1.26652371E-4</v>
      </c>
      <c r="AM35" s="728">
        <v>5.7556194499999995E-4</v>
      </c>
      <c r="AN35" s="729">
        <v>1.0203420521190001</v>
      </c>
      <c r="AO35" s="729">
        <v>0.76796985900000003</v>
      </c>
      <c r="AP35" s="337"/>
      <c r="AQ35" s="337"/>
      <c r="AR35" s="337"/>
      <c r="AS35" s="337"/>
      <c r="AT35" s="337"/>
      <c r="AU35" s="337"/>
      <c r="AV35" s="337"/>
      <c r="AW35" s="337"/>
      <c r="AX35" s="337"/>
      <c r="AY35" s="337"/>
      <c r="AZ35" s="337"/>
      <c r="BA35" s="337"/>
      <c r="BB35" s="337"/>
      <c r="BC35" s="337"/>
      <c r="BD35" s="337"/>
      <c r="BE35" s="337"/>
      <c r="BF35" s="337"/>
      <c r="BG35" s="337"/>
      <c r="BH35" s="337"/>
      <c r="BI35" s="337"/>
      <c r="BJ35" s="337"/>
      <c r="BK35" s="337"/>
      <c r="BL35" s="337"/>
      <c r="BM35" s="337"/>
      <c r="BN35" s="337"/>
      <c r="BO35" s="337"/>
      <c r="BP35" s="337"/>
      <c r="BQ35" s="337"/>
      <c r="BR35" s="337"/>
      <c r="BS35" s="337"/>
      <c r="BT35" s="337"/>
      <c r="BU35" s="337"/>
      <c r="BV35" s="337"/>
      <c r="BW35" s="337"/>
      <c r="BX35" s="337"/>
      <c r="BY35" s="337"/>
      <c r="BZ35" s="337"/>
      <c r="CA35" s="337"/>
      <c r="CB35" s="337"/>
      <c r="CC35" s="337"/>
      <c r="CD35" s="337"/>
    </row>
    <row r="36" spans="1:82" s="55" customFormat="1">
      <c r="A36" s="360" t="s">
        <v>118</v>
      </c>
      <c r="B36" s="361" t="s">
        <v>145</v>
      </c>
      <c r="C36" s="726">
        <v>6.7817374099999998E-4</v>
      </c>
      <c r="D36" s="727">
        <v>2.1753418600000001E-4</v>
      </c>
      <c r="E36" s="727">
        <v>1.0453667E-4</v>
      </c>
      <c r="F36" s="727">
        <v>5.5991776000000003E-5</v>
      </c>
      <c r="G36" s="727">
        <v>7.4928212000000005E-5</v>
      </c>
      <c r="H36" s="727">
        <v>5.0670358E-5</v>
      </c>
      <c r="I36" s="727">
        <v>2.2691380999999999E-5</v>
      </c>
      <c r="J36" s="727">
        <v>4.5870230000000002E-5</v>
      </c>
      <c r="K36" s="727">
        <v>1.0748386999999999E-4</v>
      </c>
      <c r="L36" s="727">
        <v>7.5848842000000006E-5</v>
      </c>
      <c r="M36" s="727">
        <v>5.4142813000000002E-5</v>
      </c>
      <c r="N36" s="727">
        <v>7.4302558999999997E-5</v>
      </c>
      <c r="O36" s="727">
        <v>6.7591754000000006E-5</v>
      </c>
      <c r="P36" s="727">
        <v>6.3170667999999994E-5</v>
      </c>
      <c r="Q36" s="727">
        <v>4.7001793000000002E-5</v>
      </c>
      <c r="R36" s="727">
        <v>4.7156807000000001E-5</v>
      </c>
      <c r="S36" s="727">
        <v>4.5138010000000001E-5</v>
      </c>
      <c r="T36" s="727">
        <v>5.2952969000000001E-5</v>
      </c>
      <c r="U36" s="727">
        <v>5.6528667999999999E-5</v>
      </c>
      <c r="V36" s="727">
        <v>1.5233621699999999E-4</v>
      </c>
      <c r="W36" s="727">
        <v>1.08239442E-4</v>
      </c>
      <c r="X36" s="727">
        <v>7.3285458E-5</v>
      </c>
      <c r="Y36" s="727">
        <v>4.39945465E-4</v>
      </c>
      <c r="Z36" s="727">
        <v>1.5854428499999999E-4</v>
      </c>
      <c r="AA36" s="727">
        <v>1.48198004E-4</v>
      </c>
      <c r="AB36" s="727">
        <v>3.0361485600000001E-4</v>
      </c>
      <c r="AC36" s="727">
        <v>4.0745765000000003E-5</v>
      </c>
      <c r="AD36" s="727">
        <v>1.461389118E-3</v>
      </c>
      <c r="AE36" s="727">
        <v>1.1205513449999999E-3</v>
      </c>
      <c r="AF36" s="727">
        <v>1.1382833599999999E-4</v>
      </c>
      <c r="AG36" s="727">
        <v>1.1224267999999999E-4</v>
      </c>
      <c r="AH36" s="727">
        <v>1.0175334373210001</v>
      </c>
      <c r="AI36" s="727">
        <v>1.25428473E-4</v>
      </c>
      <c r="AJ36" s="727">
        <v>1.00604899E-4</v>
      </c>
      <c r="AK36" s="727">
        <v>1.6745910099999999E-4</v>
      </c>
      <c r="AL36" s="727">
        <v>7.9269584999999996E-5</v>
      </c>
      <c r="AM36" s="728">
        <v>2.75231781E-3</v>
      </c>
      <c r="AN36" s="729">
        <v>1.0269331534649999</v>
      </c>
      <c r="AO36" s="729">
        <v>0.77293071223599996</v>
      </c>
      <c r="AP36" s="337"/>
      <c r="AQ36" s="337"/>
      <c r="AR36" s="337"/>
      <c r="AS36" s="337"/>
      <c r="AT36" s="337"/>
      <c r="AU36" s="337"/>
      <c r="AV36" s="337"/>
      <c r="AW36" s="337"/>
      <c r="AX36" s="337"/>
      <c r="AY36" s="337"/>
      <c r="AZ36" s="337"/>
      <c r="BA36" s="337"/>
      <c r="BB36" s="337"/>
      <c r="BC36" s="337"/>
      <c r="BD36" s="337"/>
      <c r="BE36" s="337"/>
      <c r="BF36" s="337"/>
      <c r="BG36" s="337"/>
      <c r="BH36" s="337"/>
      <c r="BI36" s="337"/>
      <c r="BJ36" s="337"/>
      <c r="BK36" s="337"/>
      <c r="BL36" s="337"/>
      <c r="BM36" s="337"/>
      <c r="BN36" s="337"/>
      <c r="BO36" s="337"/>
      <c r="BP36" s="337"/>
      <c r="BQ36" s="337"/>
      <c r="BR36" s="337"/>
      <c r="BS36" s="337"/>
      <c r="BT36" s="337"/>
      <c r="BU36" s="337"/>
      <c r="BV36" s="337"/>
      <c r="BW36" s="337"/>
      <c r="BX36" s="337"/>
      <c r="BY36" s="337"/>
      <c r="BZ36" s="337"/>
      <c r="CA36" s="337"/>
      <c r="CB36" s="337"/>
      <c r="CC36" s="337"/>
      <c r="CD36" s="337"/>
    </row>
    <row r="37" spans="1:82" s="55" customFormat="1">
      <c r="A37" s="360" t="s">
        <v>119</v>
      </c>
      <c r="B37" s="361" t="s">
        <v>596</v>
      </c>
      <c r="C37" s="726">
        <v>5.7952211900000002E-4</v>
      </c>
      <c r="D37" s="727">
        <v>2.8098706120000001E-3</v>
      </c>
      <c r="E37" s="727">
        <v>7.8525090899999998E-4</v>
      </c>
      <c r="F37" s="727">
        <v>8.2815596299999996E-4</v>
      </c>
      <c r="G37" s="727">
        <v>1.018113051E-3</v>
      </c>
      <c r="H37" s="727">
        <v>1.1018376199999999E-3</v>
      </c>
      <c r="I37" s="727">
        <v>1.5290514600000001E-4</v>
      </c>
      <c r="J37" s="727">
        <v>5.5239596099999997E-4</v>
      </c>
      <c r="K37" s="727">
        <v>9.5771966900000003E-4</v>
      </c>
      <c r="L37" s="727">
        <v>1.191529435E-3</v>
      </c>
      <c r="M37" s="727">
        <v>4.9831672799999997E-4</v>
      </c>
      <c r="N37" s="727">
        <v>1.1401268510000001E-3</v>
      </c>
      <c r="O37" s="727">
        <v>1.7881008840000001E-3</v>
      </c>
      <c r="P37" s="727">
        <v>1.4776461269999999E-3</v>
      </c>
      <c r="Q37" s="727">
        <v>1.787617383E-3</v>
      </c>
      <c r="R37" s="727">
        <v>6.8602056799999997E-4</v>
      </c>
      <c r="S37" s="727">
        <v>6.6725054699999997E-4</v>
      </c>
      <c r="T37" s="727">
        <v>6.0615358299999996E-4</v>
      </c>
      <c r="U37" s="727">
        <v>5.1391442100000002E-4</v>
      </c>
      <c r="V37" s="727">
        <v>8.8593355800000004E-4</v>
      </c>
      <c r="W37" s="727">
        <v>1.023041581E-3</v>
      </c>
      <c r="X37" s="727">
        <v>1.245906148E-3</v>
      </c>
      <c r="Y37" s="727">
        <v>7.7786694109999999E-3</v>
      </c>
      <c r="Z37" s="727">
        <v>1.8847913469999999E-3</v>
      </c>
      <c r="AA37" s="727">
        <v>8.0332495000000001E-4</v>
      </c>
      <c r="AB37" s="727">
        <v>2.883534034E-3</v>
      </c>
      <c r="AC37" s="727">
        <v>4.8892557900000004E-4</v>
      </c>
      <c r="AD37" s="727">
        <v>1.200417131E-3</v>
      </c>
      <c r="AE37" s="727">
        <v>1.2713632859999999E-3</v>
      </c>
      <c r="AF37" s="727">
        <v>3.00805534E-4</v>
      </c>
      <c r="AG37" s="727">
        <v>1.448108812E-3</v>
      </c>
      <c r="AH37" s="727">
        <v>1.056709563E-3</v>
      </c>
      <c r="AI37" s="727">
        <v>1.0002902531310001</v>
      </c>
      <c r="AJ37" s="727">
        <v>1.5788723120000001E-3</v>
      </c>
      <c r="AK37" s="727">
        <v>2.3794478050000001E-3</v>
      </c>
      <c r="AL37" s="727">
        <v>2.4135336199999999E-4</v>
      </c>
      <c r="AM37" s="728">
        <v>3.8921649049999999E-3</v>
      </c>
      <c r="AN37" s="729">
        <v>1.049796070028</v>
      </c>
      <c r="AO37" s="729">
        <v>0.79013869731599995</v>
      </c>
      <c r="AP37" s="337"/>
      <c r="AQ37" s="337"/>
      <c r="AR37" s="337"/>
      <c r="AS37" s="337"/>
      <c r="AT37" s="337"/>
      <c r="AU37" s="337"/>
      <c r="AV37" s="337"/>
      <c r="AW37" s="337"/>
      <c r="AX37" s="337"/>
      <c r="AY37" s="337"/>
      <c r="AZ37" s="337"/>
      <c r="BA37" s="337"/>
      <c r="BB37" s="337"/>
      <c r="BC37" s="337"/>
      <c r="BD37" s="337"/>
      <c r="BE37" s="337"/>
      <c r="BF37" s="337"/>
      <c r="BG37" s="337"/>
      <c r="BH37" s="337"/>
      <c r="BI37" s="337"/>
      <c r="BJ37" s="337"/>
      <c r="BK37" s="337"/>
      <c r="BL37" s="337"/>
      <c r="BM37" s="337"/>
      <c r="BN37" s="337"/>
      <c r="BO37" s="337"/>
      <c r="BP37" s="337"/>
      <c r="BQ37" s="337"/>
      <c r="BR37" s="337"/>
      <c r="BS37" s="337"/>
      <c r="BT37" s="337"/>
      <c r="BU37" s="337"/>
      <c r="BV37" s="337"/>
      <c r="BW37" s="337"/>
      <c r="BX37" s="337"/>
      <c r="BY37" s="337"/>
      <c r="BZ37" s="337"/>
      <c r="CA37" s="337"/>
      <c r="CB37" s="337"/>
      <c r="CC37" s="337"/>
      <c r="CD37" s="337"/>
    </row>
    <row r="38" spans="1:82" s="55" customFormat="1">
      <c r="A38" s="360" t="s">
        <v>120</v>
      </c>
      <c r="B38" s="361" t="s">
        <v>36</v>
      </c>
      <c r="C38" s="726">
        <v>1.9963495354000001E-2</v>
      </c>
      <c r="D38" s="727">
        <v>4.9985267466000002E-2</v>
      </c>
      <c r="E38" s="727">
        <v>2.8563261297999999E-2</v>
      </c>
      <c r="F38" s="727">
        <v>2.9294460525999998E-2</v>
      </c>
      <c r="G38" s="727">
        <v>2.3961764970999999E-2</v>
      </c>
      <c r="H38" s="727">
        <v>2.3537558912999999E-2</v>
      </c>
      <c r="I38" s="727">
        <v>4.2957026320000003E-3</v>
      </c>
      <c r="J38" s="727">
        <v>2.8666523220999999E-2</v>
      </c>
      <c r="K38" s="727">
        <v>4.1244697247999999E-2</v>
      </c>
      <c r="L38" s="727">
        <v>1.7140767756E-2</v>
      </c>
      <c r="M38" s="727">
        <v>1.4365223232999999E-2</v>
      </c>
      <c r="N38" s="727">
        <v>2.6140292355999999E-2</v>
      </c>
      <c r="O38" s="727">
        <v>3.2620526187000003E-2</v>
      </c>
      <c r="P38" s="727">
        <v>2.4988292347999999E-2</v>
      </c>
      <c r="Q38" s="727">
        <v>2.3314458409999999E-2</v>
      </c>
      <c r="R38" s="727">
        <v>3.2415955362000003E-2</v>
      </c>
      <c r="S38" s="727">
        <v>2.5784773162999999E-2</v>
      </c>
      <c r="T38" s="727">
        <v>2.6733444475E-2</v>
      </c>
      <c r="U38" s="727">
        <v>2.1090419666000001E-2</v>
      </c>
      <c r="V38" s="727">
        <v>3.3770891329999997E-2</v>
      </c>
      <c r="W38" s="727">
        <v>6.0378906065000001E-2</v>
      </c>
      <c r="X38" s="727">
        <v>3.6414477676E-2</v>
      </c>
      <c r="Y38" s="727">
        <v>8.8538036212999993E-2</v>
      </c>
      <c r="Z38" s="727">
        <v>4.7556751005000002E-2</v>
      </c>
      <c r="AA38" s="727">
        <v>6.3133965560000005E-2</v>
      </c>
      <c r="AB38" s="727">
        <v>7.9270420499999994E-2</v>
      </c>
      <c r="AC38" s="727">
        <v>2.1674292421999999E-2</v>
      </c>
      <c r="AD38" s="727">
        <v>7.4233622922000003E-2</v>
      </c>
      <c r="AE38" s="727">
        <v>0.10112669610400001</v>
      </c>
      <c r="AF38" s="727">
        <v>6.3132178161999994E-2</v>
      </c>
      <c r="AG38" s="727">
        <v>4.6010142634000002E-2</v>
      </c>
      <c r="AH38" s="727">
        <v>3.4406089682999998E-2</v>
      </c>
      <c r="AI38" s="727">
        <v>5.3684551337000001E-2</v>
      </c>
      <c r="AJ38" s="727">
        <v>1.089354718914</v>
      </c>
      <c r="AK38" s="727">
        <v>3.3023724591000003E-2</v>
      </c>
      <c r="AL38" s="727">
        <v>1.3557898884E-2</v>
      </c>
      <c r="AM38" s="728">
        <v>5.1239197312000002E-2</v>
      </c>
      <c r="AN38" s="729">
        <v>2.4846134458979998</v>
      </c>
      <c r="AO38" s="729">
        <v>1.870067232604</v>
      </c>
      <c r="AP38" s="337"/>
      <c r="AQ38" s="337"/>
      <c r="AR38" s="337"/>
      <c r="AS38" s="337"/>
      <c r="AT38" s="337"/>
      <c r="AU38" s="337"/>
      <c r="AV38" s="337"/>
      <c r="AW38" s="337"/>
      <c r="AX38" s="337"/>
      <c r="AY38" s="337"/>
      <c r="AZ38" s="337"/>
      <c r="BA38" s="337"/>
      <c r="BB38" s="337"/>
      <c r="BC38" s="337"/>
      <c r="BD38" s="337"/>
      <c r="BE38" s="337"/>
      <c r="BF38" s="337"/>
      <c r="BG38" s="337"/>
      <c r="BH38" s="337"/>
      <c r="BI38" s="337"/>
      <c r="BJ38" s="337"/>
      <c r="BK38" s="337"/>
      <c r="BL38" s="337"/>
      <c r="BM38" s="337"/>
      <c r="BN38" s="337"/>
      <c r="BO38" s="337"/>
      <c r="BP38" s="337"/>
      <c r="BQ38" s="337"/>
      <c r="BR38" s="337"/>
      <c r="BS38" s="337"/>
      <c r="BT38" s="337"/>
      <c r="BU38" s="337"/>
      <c r="BV38" s="337"/>
      <c r="BW38" s="337"/>
      <c r="BX38" s="337"/>
      <c r="BY38" s="337"/>
      <c r="BZ38" s="337"/>
      <c r="CA38" s="337"/>
      <c r="CB38" s="337"/>
      <c r="CC38" s="337"/>
      <c r="CD38" s="337"/>
    </row>
    <row r="39" spans="1:82" s="55" customFormat="1">
      <c r="A39" s="360" t="s">
        <v>121</v>
      </c>
      <c r="B39" s="361" t="s">
        <v>37</v>
      </c>
      <c r="C39" s="726">
        <v>2.6327046200000002E-4</v>
      </c>
      <c r="D39" s="727">
        <v>3.61906123E-4</v>
      </c>
      <c r="E39" s="727">
        <v>2.59508443E-4</v>
      </c>
      <c r="F39" s="727">
        <v>2.1616958800000001E-4</v>
      </c>
      <c r="G39" s="727">
        <v>2.08566477E-4</v>
      </c>
      <c r="H39" s="727">
        <v>1.4341927099999999E-4</v>
      </c>
      <c r="I39" s="727">
        <v>3.5605448999999997E-5</v>
      </c>
      <c r="J39" s="727">
        <v>1.75521824E-4</v>
      </c>
      <c r="K39" s="727">
        <v>1.98399076E-4</v>
      </c>
      <c r="L39" s="727">
        <v>1.9423114200000001E-4</v>
      </c>
      <c r="M39" s="727">
        <v>1.4204484199999999E-4</v>
      </c>
      <c r="N39" s="727">
        <v>2.23669437E-4</v>
      </c>
      <c r="O39" s="727">
        <v>2.2301265E-4</v>
      </c>
      <c r="P39" s="727">
        <v>2.6605560900000002E-4</v>
      </c>
      <c r="Q39" s="727">
        <v>1.7505037700000001E-4</v>
      </c>
      <c r="R39" s="727">
        <v>1.8784430300000001E-4</v>
      </c>
      <c r="S39" s="727">
        <v>1.9826485699999999E-4</v>
      </c>
      <c r="T39" s="727">
        <v>1.8383884199999999E-4</v>
      </c>
      <c r="U39" s="727">
        <v>1.9278157400000001E-4</v>
      </c>
      <c r="V39" s="727">
        <v>2.4565433300000001E-4</v>
      </c>
      <c r="W39" s="727">
        <v>3.8151258299999998E-4</v>
      </c>
      <c r="X39" s="727">
        <v>1.7418140600000001E-4</v>
      </c>
      <c r="Y39" s="727">
        <v>5.1793592199999997E-4</v>
      </c>
      <c r="Z39" s="727">
        <v>2.2364007499999999E-4</v>
      </c>
      <c r="AA39" s="727">
        <v>8.9732292699999997E-4</v>
      </c>
      <c r="AB39" s="727">
        <v>4.8870166799999996E-4</v>
      </c>
      <c r="AC39" s="727">
        <v>5.4417061999999998E-4</v>
      </c>
      <c r="AD39" s="727">
        <v>8.1031475400000004E-4</v>
      </c>
      <c r="AE39" s="727">
        <v>4.7210740380000003E-3</v>
      </c>
      <c r="AF39" s="727">
        <v>6.0913879600000003E-4</v>
      </c>
      <c r="AG39" s="727">
        <v>2.960055244E-3</v>
      </c>
      <c r="AH39" s="727">
        <v>9.9850323340000009E-3</v>
      </c>
      <c r="AI39" s="727">
        <v>2.3512079630000002E-3</v>
      </c>
      <c r="AJ39" s="727">
        <v>1.0310185390000001E-3</v>
      </c>
      <c r="AK39" s="727">
        <v>1.0108423849029999</v>
      </c>
      <c r="AL39" s="727">
        <v>1.6759307199999999E-4</v>
      </c>
      <c r="AM39" s="728">
        <v>1.828631011E-3</v>
      </c>
      <c r="AN39" s="729">
        <v>1.0426287305340001</v>
      </c>
      <c r="AO39" s="729">
        <v>0.784744133121</v>
      </c>
      <c r="AP39" s="337"/>
      <c r="AQ39" s="337"/>
      <c r="AR39" s="337"/>
      <c r="AS39" s="337"/>
      <c r="AT39" s="337"/>
      <c r="AU39" s="337"/>
      <c r="AV39" s="337"/>
      <c r="AW39" s="337"/>
      <c r="AX39" s="337"/>
      <c r="AY39" s="337"/>
      <c r="AZ39" s="337"/>
      <c r="BA39" s="337"/>
      <c r="BB39" s="337"/>
      <c r="BC39" s="337"/>
      <c r="BD39" s="337"/>
      <c r="BE39" s="337"/>
      <c r="BF39" s="337"/>
      <c r="BG39" s="337"/>
      <c r="BH39" s="337"/>
      <c r="BI39" s="337"/>
      <c r="BJ39" s="337"/>
      <c r="BK39" s="337"/>
      <c r="BL39" s="337"/>
      <c r="BM39" s="337"/>
      <c r="BN39" s="337"/>
      <c r="BO39" s="337"/>
      <c r="BP39" s="337"/>
      <c r="BQ39" s="337"/>
      <c r="BR39" s="337"/>
      <c r="BS39" s="337"/>
      <c r="BT39" s="337"/>
      <c r="BU39" s="337"/>
      <c r="BV39" s="337"/>
      <c r="BW39" s="337"/>
      <c r="BX39" s="337"/>
      <c r="BY39" s="337"/>
      <c r="BZ39" s="337"/>
      <c r="CA39" s="337"/>
      <c r="CB39" s="337"/>
      <c r="CC39" s="337"/>
      <c r="CD39" s="337"/>
    </row>
    <row r="40" spans="1:82" s="55" customFormat="1">
      <c r="A40" s="360" t="s">
        <v>122</v>
      </c>
      <c r="B40" s="361" t="s">
        <v>38</v>
      </c>
      <c r="C40" s="726">
        <v>1.1486986540000001E-3</v>
      </c>
      <c r="D40" s="727">
        <v>1.280806929E-3</v>
      </c>
      <c r="E40" s="727">
        <v>1.2050628040000001E-3</v>
      </c>
      <c r="F40" s="727">
        <v>1.5601506670000001E-3</v>
      </c>
      <c r="G40" s="727">
        <v>1.3710521839999999E-3</v>
      </c>
      <c r="H40" s="727">
        <v>6.2995785099999996E-4</v>
      </c>
      <c r="I40" s="727">
        <v>9.4746186000000006E-5</v>
      </c>
      <c r="J40" s="727">
        <v>4.5619559500000001E-4</v>
      </c>
      <c r="K40" s="727">
        <v>1.7279632190000001E-3</v>
      </c>
      <c r="L40" s="727">
        <v>5.4192356700000005E-4</v>
      </c>
      <c r="M40" s="727">
        <v>5.7907673299999998E-4</v>
      </c>
      <c r="N40" s="727">
        <v>7.91684398E-4</v>
      </c>
      <c r="O40" s="727">
        <v>1.2555394650000001E-3</v>
      </c>
      <c r="P40" s="727">
        <v>1.27406315E-3</v>
      </c>
      <c r="Q40" s="727">
        <v>1.0826818060000001E-3</v>
      </c>
      <c r="R40" s="727">
        <v>1.247077141E-3</v>
      </c>
      <c r="S40" s="727">
        <v>9.16141674E-4</v>
      </c>
      <c r="T40" s="727">
        <v>1.2186535960000001E-3</v>
      </c>
      <c r="U40" s="727">
        <v>8.64786702E-4</v>
      </c>
      <c r="V40" s="727">
        <v>1.420834649E-3</v>
      </c>
      <c r="W40" s="727">
        <v>1.2908364800000001E-3</v>
      </c>
      <c r="X40" s="727">
        <v>3.5316115E-4</v>
      </c>
      <c r="Y40" s="727">
        <v>1.5107254829999999E-3</v>
      </c>
      <c r="Z40" s="727">
        <v>3.9597328019999999E-3</v>
      </c>
      <c r="AA40" s="727">
        <v>2.802282796E-3</v>
      </c>
      <c r="AB40" s="727">
        <v>4.5200268899999998E-3</v>
      </c>
      <c r="AC40" s="727">
        <v>6.9240480100000003E-4</v>
      </c>
      <c r="AD40" s="727">
        <v>2.797555036E-3</v>
      </c>
      <c r="AE40" s="727">
        <v>2.9790622839999999E-3</v>
      </c>
      <c r="AF40" s="727">
        <v>3.638027721E-3</v>
      </c>
      <c r="AG40" s="727">
        <v>4.004065821E-3</v>
      </c>
      <c r="AH40" s="727">
        <v>2.9342393840000001E-3</v>
      </c>
      <c r="AI40" s="727">
        <v>5.7279073159999996E-3</v>
      </c>
      <c r="AJ40" s="727">
        <v>2.3056404740000001E-3</v>
      </c>
      <c r="AK40" s="727">
        <v>3.1121146050000002E-3</v>
      </c>
      <c r="AL40" s="727">
        <v>1.0005927911150001</v>
      </c>
      <c r="AM40" s="728">
        <v>1.7442649219999999E-3</v>
      </c>
      <c r="AN40" s="729">
        <v>1.0656319360519999</v>
      </c>
      <c r="AO40" s="729">
        <v>0.80205770797800002</v>
      </c>
      <c r="AP40" s="337"/>
      <c r="AQ40" s="337"/>
      <c r="AR40" s="337"/>
      <c r="AS40" s="337"/>
      <c r="AT40" s="337"/>
      <c r="AU40" s="337"/>
      <c r="AV40" s="337"/>
      <c r="AW40" s="337"/>
      <c r="AX40" s="337"/>
      <c r="AY40" s="337"/>
      <c r="AZ40" s="337"/>
      <c r="BA40" s="337"/>
      <c r="BB40" s="337"/>
      <c r="BC40" s="337"/>
      <c r="BD40" s="337"/>
      <c r="BE40" s="337"/>
      <c r="BF40" s="337"/>
      <c r="BG40" s="337"/>
      <c r="BH40" s="337"/>
      <c r="BI40" s="337"/>
      <c r="BJ40" s="337"/>
      <c r="BK40" s="337"/>
      <c r="BL40" s="337"/>
      <c r="BM40" s="337"/>
      <c r="BN40" s="337"/>
      <c r="BO40" s="337"/>
      <c r="BP40" s="337"/>
      <c r="BQ40" s="337"/>
      <c r="BR40" s="337"/>
      <c r="BS40" s="337"/>
      <c r="BT40" s="337"/>
      <c r="BU40" s="337"/>
      <c r="BV40" s="337"/>
      <c r="BW40" s="337"/>
      <c r="BX40" s="337"/>
      <c r="BY40" s="337"/>
      <c r="BZ40" s="337"/>
      <c r="CA40" s="337"/>
      <c r="CB40" s="337"/>
      <c r="CC40" s="337"/>
      <c r="CD40" s="337"/>
    </row>
    <row r="41" spans="1:82" s="55" customFormat="1">
      <c r="A41" s="360" t="s">
        <v>123</v>
      </c>
      <c r="B41" s="361" t="s">
        <v>13</v>
      </c>
      <c r="C41" s="726">
        <v>5.6406838099999999E-3</v>
      </c>
      <c r="D41" s="727">
        <v>9.8705041210000004E-3</v>
      </c>
      <c r="E41" s="727">
        <v>6.3492545530000003E-3</v>
      </c>
      <c r="F41" s="727">
        <v>4.1814705930000003E-3</v>
      </c>
      <c r="G41" s="727">
        <v>4.2148136279999996E-3</v>
      </c>
      <c r="H41" s="727">
        <v>1.6918366599999999E-3</v>
      </c>
      <c r="I41" s="727">
        <v>5.5170503799999995E-4</v>
      </c>
      <c r="J41" s="727">
        <v>3.086233823E-3</v>
      </c>
      <c r="K41" s="727">
        <v>1.0650548088999999E-2</v>
      </c>
      <c r="L41" s="727">
        <v>6.6533227689999997E-3</v>
      </c>
      <c r="M41" s="727">
        <v>5.3288423719999997E-3</v>
      </c>
      <c r="N41" s="727">
        <v>5.8654076740000003E-3</v>
      </c>
      <c r="O41" s="727">
        <v>9.5661904209999992E-3</v>
      </c>
      <c r="P41" s="727">
        <v>8.2114660379999996E-3</v>
      </c>
      <c r="Q41" s="727">
        <v>3.6412637069999998E-3</v>
      </c>
      <c r="R41" s="727">
        <v>2.0963515119999999E-3</v>
      </c>
      <c r="S41" s="727">
        <v>2.4324974839999998E-3</v>
      </c>
      <c r="T41" s="727">
        <v>1.8161052129999999E-3</v>
      </c>
      <c r="U41" s="727">
        <v>8.8383311060000001E-3</v>
      </c>
      <c r="V41" s="727">
        <v>3.3852547529999999E-3</v>
      </c>
      <c r="W41" s="727">
        <v>1.587767092E-2</v>
      </c>
      <c r="X41" s="727">
        <v>3.9455939880000002E-3</v>
      </c>
      <c r="Y41" s="727">
        <v>1.1897561879999999E-2</v>
      </c>
      <c r="Z41" s="727">
        <v>2.5429203942E-2</v>
      </c>
      <c r="AA41" s="727">
        <v>8.9170387470000004E-3</v>
      </c>
      <c r="AB41" s="727">
        <v>6.8347722389999997E-3</v>
      </c>
      <c r="AC41" s="727">
        <v>2.6000879269999998E-3</v>
      </c>
      <c r="AD41" s="727">
        <v>9.6468651850000007E-3</v>
      </c>
      <c r="AE41" s="727">
        <v>3.9452378639999999E-3</v>
      </c>
      <c r="AF41" s="727">
        <v>2.5773290629999999E-3</v>
      </c>
      <c r="AG41" s="727">
        <v>1.292706289E-2</v>
      </c>
      <c r="AH41" s="727">
        <v>5.1484978629999997E-3</v>
      </c>
      <c r="AI41" s="727">
        <v>5.6322466310000001E-3</v>
      </c>
      <c r="AJ41" s="727">
        <v>3.8677321529999998E-3</v>
      </c>
      <c r="AK41" s="727">
        <v>4.3900013190000002E-3</v>
      </c>
      <c r="AL41" s="727">
        <v>2.3737747290000001E-3</v>
      </c>
      <c r="AM41" s="728">
        <v>1.002146593293</v>
      </c>
      <c r="AN41" s="730">
        <v>1.232229353995</v>
      </c>
      <c r="AO41" s="730">
        <v>0.927448791587</v>
      </c>
      <c r="AP41" s="337"/>
      <c r="AQ41" s="337"/>
      <c r="AR41" s="337"/>
      <c r="AS41" s="337"/>
      <c r="AT41" s="337"/>
      <c r="AU41" s="337"/>
      <c r="AV41" s="337"/>
      <c r="AW41" s="337"/>
      <c r="AX41" s="337"/>
      <c r="AY41" s="337"/>
      <c r="AZ41" s="337"/>
      <c r="BA41" s="337"/>
      <c r="BB41" s="337"/>
      <c r="BC41" s="337"/>
      <c r="BD41" s="337"/>
      <c r="BE41" s="337"/>
      <c r="BF41" s="337"/>
      <c r="BG41" s="337"/>
      <c r="BH41" s="337"/>
      <c r="BI41" s="337"/>
      <c r="BJ41" s="337"/>
      <c r="BK41" s="337"/>
      <c r="BL41" s="337"/>
      <c r="BM41" s="337"/>
      <c r="BN41" s="337"/>
      <c r="BO41" s="337"/>
      <c r="BP41" s="337"/>
      <c r="BQ41" s="337"/>
      <c r="BR41" s="337"/>
      <c r="BS41" s="337"/>
      <c r="BT41" s="337"/>
      <c r="BU41" s="337"/>
      <c r="BV41" s="337"/>
      <c r="BW41" s="337"/>
      <c r="BX41" s="337"/>
      <c r="BY41" s="337"/>
      <c r="BZ41" s="337"/>
      <c r="CA41" s="337"/>
      <c r="CB41" s="337"/>
      <c r="CC41" s="337"/>
      <c r="CD41" s="337"/>
    </row>
    <row r="42" spans="1:82" s="55" customFormat="1">
      <c r="A42" s="362"/>
      <c r="B42" s="366" t="s">
        <v>40</v>
      </c>
      <c r="C42" s="731">
        <v>1.2842793466439999</v>
      </c>
      <c r="D42" s="732">
        <v>1.369072591711</v>
      </c>
      <c r="E42" s="732">
        <v>1.3093500461130001</v>
      </c>
      <c r="F42" s="732">
        <v>1.2341768495729999</v>
      </c>
      <c r="G42" s="732">
        <v>1.3246417762410001</v>
      </c>
      <c r="H42" s="732">
        <v>1.4330716218849999</v>
      </c>
      <c r="I42" s="732">
        <v>1.070827848512</v>
      </c>
      <c r="J42" s="732">
        <v>1.2977782740629999</v>
      </c>
      <c r="K42" s="732">
        <v>1.328534529203</v>
      </c>
      <c r="L42" s="732">
        <v>2.1714789287129999</v>
      </c>
      <c r="M42" s="732">
        <v>1.172858678409</v>
      </c>
      <c r="N42" s="732">
        <v>1.6727365428059999</v>
      </c>
      <c r="O42" s="732">
        <v>1.3882077697349999</v>
      </c>
      <c r="P42" s="732">
        <v>1.3806289516120001</v>
      </c>
      <c r="Q42" s="732">
        <v>1.2215299399770001</v>
      </c>
      <c r="R42" s="732">
        <v>1.2149357178160001</v>
      </c>
      <c r="S42" s="732">
        <v>1.2141311156850001</v>
      </c>
      <c r="T42" s="732">
        <v>1.1798502181970001</v>
      </c>
      <c r="U42" s="732">
        <v>1.351164291545</v>
      </c>
      <c r="V42" s="732">
        <v>1.3032231623570001</v>
      </c>
      <c r="W42" s="732">
        <v>1.3322309513349999</v>
      </c>
      <c r="X42" s="732">
        <v>1.2778460140550001</v>
      </c>
      <c r="Y42" s="732">
        <v>1.42547097989</v>
      </c>
      <c r="Z42" s="732">
        <v>1.3225008340090001</v>
      </c>
      <c r="AA42" s="732">
        <v>1.265806270068</v>
      </c>
      <c r="AB42" s="732">
        <v>1.262767266657</v>
      </c>
      <c r="AC42" s="732">
        <v>1.166658478217</v>
      </c>
      <c r="AD42" s="732">
        <v>1.3606995620240001</v>
      </c>
      <c r="AE42" s="732">
        <v>1.3586606746300001</v>
      </c>
      <c r="AF42" s="732">
        <v>1.2354767044570001</v>
      </c>
      <c r="AG42" s="732">
        <v>1.224777327842</v>
      </c>
      <c r="AH42" s="732">
        <v>1.2817543620159999</v>
      </c>
      <c r="AI42" s="732">
        <v>1.2658991829999999</v>
      </c>
      <c r="AJ42" s="732">
        <v>1.2048747554849999</v>
      </c>
      <c r="AK42" s="732">
        <v>1.3054473899929999</v>
      </c>
      <c r="AL42" s="732">
        <v>1.34229498064</v>
      </c>
      <c r="AM42" s="733">
        <v>1.603389438362</v>
      </c>
      <c r="AN42" s="734"/>
      <c r="AO42" s="734"/>
      <c r="AP42" s="337"/>
      <c r="AQ42" s="337"/>
      <c r="AR42" s="337"/>
      <c r="AS42" s="337"/>
      <c r="AT42" s="337"/>
      <c r="AU42" s="337"/>
      <c r="AV42" s="337"/>
      <c r="AW42" s="337"/>
      <c r="AX42" s="337"/>
      <c r="AY42" s="337"/>
      <c r="AZ42" s="337"/>
      <c r="BA42" s="337"/>
      <c r="BB42" s="337"/>
      <c r="BC42" s="337"/>
      <c r="BD42" s="337"/>
      <c r="BE42" s="337"/>
      <c r="BF42" s="337"/>
      <c r="BG42" s="337"/>
      <c r="BH42" s="337"/>
      <c r="BI42" s="337"/>
      <c r="BJ42" s="337"/>
      <c r="BK42" s="337"/>
      <c r="BL42" s="337"/>
      <c r="BM42" s="337"/>
      <c r="BN42" s="337"/>
      <c r="BO42" s="337"/>
      <c r="BP42" s="337"/>
      <c r="BQ42" s="337"/>
      <c r="BR42" s="337"/>
      <c r="BS42" s="337"/>
      <c r="BT42" s="337"/>
      <c r="BU42" s="337"/>
      <c r="BV42" s="337"/>
      <c r="BW42" s="337"/>
      <c r="BX42" s="337"/>
      <c r="BY42" s="337"/>
      <c r="BZ42" s="337"/>
      <c r="CA42" s="337"/>
      <c r="CB42" s="337"/>
      <c r="CC42" s="337"/>
      <c r="CD42" s="337"/>
    </row>
    <row r="43" spans="1:82" s="55" customFormat="1">
      <c r="A43" s="362"/>
      <c r="B43" s="367" t="s">
        <v>41</v>
      </c>
      <c r="C43" s="731">
        <v>0.96662469875699997</v>
      </c>
      <c r="D43" s="732">
        <v>1.0304451169419999</v>
      </c>
      <c r="E43" s="732">
        <v>0.98549439201</v>
      </c>
      <c r="F43" s="732">
        <v>0.92891459210100003</v>
      </c>
      <c r="G43" s="732">
        <v>0.99700385376900003</v>
      </c>
      <c r="H43" s="732">
        <v>1.078614577445</v>
      </c>
      <c r="I43" s="732">
        <v>0.80596845942700002</v>
      </c>
      <c r="J43" s="732">
        <v>0.97678479101799998</v>
      </c>
      <c r="K43" s="732">
        <v>0.99993377019999996</v>
      </c>
      <c r="L43" s="732">
        <v>1.634383649328</v>
      </c>
      <c r="M43" s="732">
        <v>0.88276290486499998</v>
      </c>
      <c r="N43" s="732">
        <v>1.2590005912769999</v>
      </c>
      <c r="O43" s="732">
        <v>1.04484738522</v>
      </c>
      <c r="P43" s="732">
        <v>1.039143117839</v>
      </c>
      <c r="Q43" s="732">
        <v>0.91939577891500002</v>
      </c>
      <c r="R43" s="732">
        <v>0.91443257676900003</v>
      </c>
      <c r="S43" s="732">
        <v>0.91382698555200004</v>
      </c>
      <c r="T43" s="732">
        <v>0.88802515178899999</v>
      </c>
      <c r="U43" s="732">
        <v>1.0169662696040001</v>
      </c>
      <c r="V43" s="732">
        <v>0.98088293642500002</v>
      </c>
      <c r="W43" s="732">
        <v>1.0027159164199999</v>
      </c>
      <c r="X43" s="732">
        <v>0.96178259163099999</v>
      </c>
      <c r="Y43" s="732">
        <v>1.0728938841260001</v>
      </c>
      <c r="Z43" s="732">
        <v>0.99539245384599995</v>
      </c>
      <c r="AA43" s="732">
        <v>0.95272076724400001</v>
      </c>
      <c r="AB43" s="732">
        <v>0.95043343328800001</v>
      </c>
      <c r="AC43" s="732">
        <v>0.87809626698900001</v>
      </c>
      <c r="AD43" s="732">
        <v>1.0241430788999999</v>
      </c>
      <c r="AE43" s="732">
        <v>1.022608491493</v>
      </c>
      <c r="AF43" s="732">
        <v>0.92989293987099997</v>
      </c>
      <c r="AG43" s="732">
        <v>0.92183995535200003</v>
      </c>
      <c r="AH43" s="732">
        <v>0.964724245782</v>
      </c>
      <c r="AI43" s="732">
        <v>0.95279069901799995</v>
      </c>
      <c r="AJ43" s="732">
        <v>0.90686010065</v>
      </c>
      <c r="AK43" s="732">
        <v>0.98255702187600003</v>
      </c>
      <c r="AL43" s="732">
        <v>1.010290700925</v>
      </c>
      <c r="AM43" s="733">
        <v>1.2068058533349999</v>
      </c>
      <c r="AN43" s="734"/>
      <c r="AO43" s="735"/>
      <c r="AP43" s="337"/>
      <c r="AQ43" s="337"/>
      <c r="AR43" s="337"/>
      <c r="AS43" s="337"/>
      <c r="AT43" s="337"/>
      <c r="AU43" s="337"/>
      <c r="AV43" s="337"/>
      <c r="AW43" s="337"/>
      <c r="AX43" s="337"/>
      <c r="AY43" s="337"/>
      <c r="AZ43" s="337"/>
      <c r="BA43" s="337"/>
      <c r="BB43" s="337"/>
      <c r="BC43" s="337"/>
      <c r="BD43" s="337"/>
      <c r="BE43" s="337"/>
      <c r="BF43" s="337"/>
      <c r="BG43" s="337"/>
      <c r="BH43" s="337"/>
      <c r="BI43" s="337"/>
      <c r="BJ43" s="337"/>
      <c r="BK43" s="337"/>
      <c r="BL43" s="337"/>
      <c r="BM43" s="337"/>
      <c r="BN43" s="337"/>
      <c r="BO43" s="337"/>
      <c r="BP43" s="337"/>
      <c r="BQ43" s="337"/>
      <c r="BR43" s="337"/>
      <c r="BS43" s="337"/>
      <c r="BT43" s="337"/>
      <c r="BU43" s="337"/>
      <c r="BV43" s="337"/>
      <c r="BW43" s="337"/>
      <c r="BX43" s="337"/>
      <c r="BY43" s="337"/>
      <c r="BZ43" s="337"/>
      <c r="CA43" s="337"/>
      <c r="CB43" s="337"/>
      <c r="CC43" s="337"/>
      <c r="CD43" s="337"/>
    </row>
    <row r="44" spans="1:82">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row>
  </sheetData>
  <sheetProtection sheet="1"/>
  <phoneticPr fontId="1"/>
  <pageMargins left="0.47244094488188981" right="0.31496062992125984" top="0.78740157480314965" bottom="0.47244094488188981" header="0.70866141732283472" footer="0.31496062992125984"/>
  <pageSetup paperSize="9" scale="70" fitToWidth="0" orientation="landscape" horizontalDpi="4294967293" r:id="rId1"/>
  <headerFooter scaleWithDoc="0" alignWithMargins="0">
    <oddFooter>&amp;C&amp;9&amp;P / &amp;N&amp;R&amp;9&amp;F　&amp;A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41"/>
  <sheetViews>
    <sheetView showGridLines="0" zoomScaleNormal="100" zoomScaleSheetLayoutView="100" workbookViewId="0"/>
  </sheetViews>
  <sheetFormatPr defaultRowHeight="13.5"/>
  <cols>
    <col min="1" max="1" width="4.625" customWidth="1"/>
    <col min="2" max="2" width="25.75" customWidth="1"/>
    <col min="3" max="4" width="9" hidden="1" customWidth="1"/>
  </cols>
  <sheetData>
    <row r="1" spans="1:76" ht="21.6" customHeight="1">
      <c r="A1" s="329" t="s">
        <v>197</v>
      </c>
    </row>
    <row r="2" spans="1:76">
      <c r="A2" s="953" t="s">
        <v>156</v>
      </c>
      <c r="B2" s="954"/>
      <c r="C2" s="960" t="s">
        <v>786</v>
      </c>
      <c r="D2" s="961"/>
      <c r="E2" s="959" t="s">
        <v>787</v>
      </c>
      <c r="F2" s="951"/>
      <c r="G2" s="951"/>
      <c r="H2" s="951"/>
      <c r="I2" s="951"/>
      <c r="J2" s="951"/>
      <c r="K2" s="951"/>
      <c r="L2" s="951"/>
      <c r="M2" s="951"/>
      <c r="N2" s="951"/>
      <c r="O2" s="951"/>
      <c r="P2" s="951"/>
      <c r="Q2" s="951"/>
      <c r="R2" s="951"/>
      <c r="S2" s="951" t="s">
        <v>788</v>
      </c>
      <c r="T2" s="951"/>
      <c r="U2" s="951"/>
      <c r="V2" s="951"/>
      <c r="W2" s="951"/>
      <c r="X2" s="951"/>
      <c r="Y2" s="951"/>
      <c r="Z2" s="951"/>
      <c r="AA2" s="951"/>
      <c r="AB2" s="951"/>
      <c r="AC2" s="951"/>
      <c r="AD2" s="951"/>
      <c r="AE2" s="951"/>
      <c r="AF2" s="951"/>
      <c r="AG2" s="951"/>
      <c r="AH2" s="951"/>
      <c r="AI2" s="951" t="s">
        <v>789</v>
      </c>
      <c r="AJ2" s="951"/>
      <c r="AK2" s="951"/>
      <c r="AL2" s="951"/>
      <c r="AM2" s="951"/>
      <c r="AN2" s="951"/>
      <c r="AO2" s="951"/>
      <c r="AP2" s="951"/>
      <c r="AQ2" s="951"/>
      <c r="AR2" s="951"/>
      <c r="AS2" s="951"/>
      <c r="AT2" s="951"/>
      <c r="AU2" s="951"/>
      <c r="AV2" s="951"/>
      <c r="AW2" s="951"/>
      <c r="AX2" s="951"/>
      <c r="AY2" s="951" t="s">
        <v>790</v>
      </c>
      <c r="AZ2" s="951"/>
      <c r="BA2" s="951"/>
      <c r="BB2" s="951"/>
      <c r="BC2" s="951"/>
      <c r="BD2" s="951"/>
      <c r="BE2" s="951"/>
      <c r="BF2" s="951"/>
      <c r="BG2" s="951"/>
      <c r="BH2" s="951"/>
      <c r="BI2" s="951"/>
      <c r="BJ2" s="951"/>
      <c r="BK2" s="951"/>
      <c r="BL2" s="951"/>
      <c r="BM2" s="951"/>
      <c r="BN2" s="951"/>
      <c r="BO2" s="951" t="s">
        <v>789</v>
      </c>
      <c r="BP2" s="951"/>
      <c r="BQ2" s="951"/>
      <c r="BR2" s="951"/>
      <c r="BS2" s="951"/>
      <c r="BT2" s="951"/>
      <c r="BU2" s="951"/>
      <c r="BV2" s="951"/>
      <c r="BW2" s="952"/>
    </row>
    <row r="3" spans="1:76" s="32" customFormat="1" ht="11.25" customHeight="1">
      <c r="A3" s="955"/>
      <c r="B3" s="956"/>
      <c r="C3" s="637">
        <v>72</v>
      </c>
      <c r="D3" s="638">
        <v>73</v>
      </c>
      <c r="E3" s="664">
        <v>1</v>
      </c>
      <c r="F3" s="665">
        <v>2</v>
      </c>
      <c r="G3" s="665">
        <v>3</v>
      </c>
      <c r="H3" s="665">
        <v>4</v>
      </c>
      <c r="I3" s="665">
        <v>5</v>
      </c>
      <c r="J3" s="665">
        <v>6</v>
      </c>
      <c r="K3" s="665">
        <v>7</v>
      </c>
      <c r="L3" s="665">
        <v>8</v>
      </c>
      <c r="M3" s="665">
        <v>9</v>
      </c>
      <c r="N3" s="665">
        <v>10</v>
      </c>
      <c r="O3" s="665">
        <v>11</v>
      </c>
      <c r="P3" s="665">
        <v>12</v>
      </c>
      <c r="Q3" s="665">
        <v>13</v>
      </c>
      <c r="R3" s="665">
        <v>14</v>
      </c>
      <c r="S3" s="665">
        <v>15</v>
      </c>
      <c r="T3" s="665">
        <v>16</v>
      </c>
      <c r="U3" s="665">
        <v>17</v>
      </c>
      <c r="V3" s="665">
        <v>18</v>
      </c>
      <c r="W3" s="665">
        <v>19</v>
      </c>
      <c r="X3" s="665">
        <v>20</v>
      </c>
      <c r="Y3" s="665">
        <v>21</v>
      </c>
      <c r="Z3" s="665">
        <v>22</v>
      </c>
      <c r="AA3" s="665">
        <v>23</v>
      </c>
      <c r="AB3" s="665">
        <v>24</v>
      </c>
      <c r="AC3" s="665">
        <v>25</v>
      </c>
      <c r="AD3" s="665">
        <v>26</v>
      </c>
      <c r="AE3" s="665">
        <v>27</v>
      </c>
      <c r="AF3" s="665">
        <v>28</v>
      </c>
      <c r="AG3" s="665">
        <v>71</v>
      </c>
      <c r="AH3" s="665">
        <v>29</v>
      </c>
      <c r="AI3" s="665">
        <v>30</v>
      </c>
      <c r="AJ3" s="665">
        <v>31</v>
      </c>
      <c r="AK3" s="665">
        <v>32</v>
      </c>
      <c r="AL3" s="665">
        <v>33</v>
      </c>
      <c r="AM3" s="665">
        <v>34</v>
      </c>
      <c r="AN3" s="665">
        <v>35</v>
      </c>
      <c r="AO3" s="665">
        <v>36</v>
      </c>
      <c r="AP3" s="665">
        <v>37</v>
      </c>
      <c r="AQ3" s="665">
        <v>38</v>
      </c>
      <c r="AR3" s="665">
        <v>39</v>
      </c>
      <c r="AS3" s="665">
        <v>40</v>
      </c>
      <c r="AT3" s="665">
        <v>41</v>
      </c>
      <c r="AU3" s="665">
        <v>42</v>
      </c>
      <c r="AV3" s="665">
        <v>43</v>
      </c>
      <c r="AW3" s="665">
        <v>44</v>
      </c>
      <c r="AX3" s="665">
        <v>45</v>
      </c>
      <c r="AY3" s="665">
        <v>46</v>
      </c>
      <c r="AZ3" s="665">
        <v>47</v>
      </c>
      <c r="BA3" s="665">
        <v>48</v>
      </c>
      <c r="BB3" s="665">
        <v>49</v>
      </c>
      <c r="BC3" s="665">
        <v>50</v>
      </c>
      <c r="BD3" s="665">
        <v>51</v>
      </c>
      <c r="BE3" s="665">
        <v>52</v>
      </c>
      <c r="BF3" s="665">
        <v>53</v>
      </c>
      <c r="BG3" s="665">
        <v>54</v>
      </c>
      <c r="BH3" s="665">
        <v>55</v>
      </c>
      <c r="BI3" s="665">
        <v>56</v>
      </c>
      <c r="BJ3" s="665">
        <v>57</v>
      </c>
      <c r="BK3" s="665">
        <v>58</v>
      </c>
      <c r="BL3" s="665">
        <v>59</v>
      </c>
      <c r="BM3" s="665">
        <v>60</v>
      </c>
      <c r="BN3" s="665">
        <v>61</v>
      </c>
      <c r="BO3" s="665">
        <v>62</v>
      </c>
      <c r="BP3" s="665">
        <v>63</v>
      </c>
      <c r="BQ3" s="665">
        <v>64</v>
      </c>
      <c r="BR3" s="665">
        <v>65</v>
      </c>
      <c r="BS3" s="665">
        <v>66</v>
      </c>
      <c r="BT3" s="665">
        <v>67</v>
      </c>
      <c r="BU3" s="665">
        <v>68</v>
      </c>
      <c r="BV3" s="665">
        <v>69</v>
      </c>
      <c r="BW3" s="666">
        <v>70</v>
      </c>
    </row>
    <row r="4" spans="1:76" s="32" customFormat="1" ht="67.5" customHeight="1">
      <c r="A4" s="957"/>
      <c r="B4" s="958"/>
      <c r="C4" s="639" t="s">
        <v>784</v>
      </c>
      <c r="D4" s="640" t="s">
        <v>785</v>
      </c>
      <c r="E4" s="428" t="s">
        <v>237</v>
      </c>
      <c r="F4" s="441" t="s">
        <v>157</v>
      </c>
      <c r="G4" s="441" t="s">
        <v>640</v>
      </c>
      <c r="H4" s="441" t="s">
        <v>641</v>
      </c>
      <c r="I4" s="441" t="s">
        <v>642</v>
      </c>
      <c r="J4" s="441" t="s">
        <v>643</v>
      </c>
      <c r="K4" s="441" t="s">
        <v>644</v>
      </c>
      <c r="L4" s="441" t="s">
        <v>158</v>
      </c>
      <c r="M4" s="441" t="s">
        <v>159</v>
      </c>
      <c r="N4" s="441" t="s">
        <v>645</v>
      </c>
      <c r="O4" s="441" t="s">
        <v>646</v>
      </c>
      <c r="P4" s="441" t="s">
        <v>160</v>
      </c>
      <c r="Q4" s="441" t="s">
        <v>161</v>
      </c>
      <c r="R4" s="441" t="s">
        <v>162</v>
      </c>
      <c r="S4" s="441" t="s">
        <v>163</v>
      </c>
      <c r="T4" s="441" t="s">
        <v>164</v>
      </c>
      <c r="U4" s="441" t="s">
        <v>647</v>
      </c>
      <c r="V4" s="441" t="s">
        <v>165</v>
      </c>
      <c r="W4" s="441" t="s">
        <v>83</v>
      </c>
      <c r="X4" s="441" t="s">
        <v>166</v>
      </c>
      <c r="Y4" s="441" t="s">
        <v>167</v>
      </c>
      <c r="Z4" s="441" t="s">
        <v>648</v>
      </c>
      <c r="AA4" s="441" t="s">
        <v>168</v>
      </c>
      <c r="AB4" s="441" t="s">
        <v>169</v>
      </c>
      <c r="AC4" s="441" t="s">
        <v>170</v>
      </c>
      <c r="AD4" s="441" t="s">
        <v>171</v>
      </c>
      <c r="AE4" s="441" t="s">
        <v>172</v>
      </c>
      <c r="AF4" s="441" t="s">
        <v>173</v>
      </c>
      <c r="AG4" s="441" t="s">
        <v>782</v>
      </c>
      <c r="AH4" s="441" t="s">
        <v>174</v>
      </c>
      <c r="AI4" s="441" t="s">
        <v>175</v>
      </c>
      <c r="AJ4" s="441" t="s">
        <v>649</v>
      </c>
      <c r="AK4" s="441" t="s">
        <v>176</v>
      </c>
      <c r="AL4" s="441" t="s">
        <v>177</v>
      </c>
      <c r="AM4" s="441" t="s">
        <v>178</v>
      </c>
      <c r="AN4" s="441" t="s">
        <v>179</v>
      </c>
      <c r="AO4" s="441" t="s">
        <v>180</v>
      </c>
      <c r="AP4" s="441" t="s">
        <v>181</v>
      </c>
      <c r="AQ4" s="441" t="s">
        <v>182</v>
      </c>
      <c r="AR4" s="441" t="s">
        <v>183</v>
      </c>
      <c r="AS4" s="441" t="s">
        <v>184</v>
      </c>
      <c r="AT4" s="441" t="s">
        <v>185</v>
      </c>
      <c r="AU4" s="441" t="s">
        <v>650</v>
      </c>
      <c r="AV4" s="441" t="s">
        <v>651</v>
      </c>
      <c r="AW4" s="441" t="s">
        <v>652</v>
      </c>
      <c r="AX4" s="441" t="s">
        <v>653</v>
      </c>
      <c r="AY4" s="441" t="s">
        <v>654</v>
      </c>
      <c r="AZ4" s="441" t="s">
        <v>655</v>
      </c>
      <c r="BA4" s="441" t="s">
        <v>651</v>
      </c>
      <c r="BB4" s="441" t="s">
        <v>780</v>
      </c>
      <c r="BC4" s="441" t="s">
        <v>186</v>
      </c>
      <c r="BD4" s="441" t="s">
        <v>656</v>
      </c>
      <c r="BE4" s="441" t="s">
        <v>187</v>
      </c>
      <c r="BF4" s="441" t="s">
        <v>188</v>
      </c>
      <c r="BG4" s="441" t="s">
        <v>781</v>
      </c>
      <c r="BH4" s="441" t="s">
        <v>189</v>
      </c>
      <c r="BI4" s="441" t="s">
        <v>190</v>
      </c>
      <c r="BJ4" s="441" t="s">
        <v>191</v>
      </c>
      <c r="BK4" s="441" t="s">
        <v>84</v>
      </c>
      <c r="BL4" s="441" t="s">
        <v>192</v>
      </c>
      <c r="BM4" s="441" t="s">
        <v>783</v>
      </c>
      <c r="BN4" s="441" t="s">
        <v>193</v>
      </c>
      <c r="BO4" s="441" t="s">
        <v>194</v>
      </c>
      <c r="BP4" s="441" t="s">
        <v>195</v>
      </c>
      <c r="BQ4" s="441" t="s">
        <v>657</v>
      </c>
      <c r="BR4" s="441" t="s">
        <v>658</v>
      </c>
      <c r="BS4" s="441" t="s">
        <v>659</v>
      </c>
      <c r="BT4" s="441" t="s">
        <v>660</v>
      </c>
      <c r="BU4" s="441" t="s">
        <v>661</v>
      </c>
      <c r="BV4" s="441" t="s">
        <v>196</v>
      </c>
      <c r="BW4" s="429" t="s">
        <v>779</v>
      </c>
      <c r="BX4" s="56"/>
    </row>
    <row r="5" spans="1:76" s="32" customFormat="1" ht="13.35" customHeight="1">
      <c r="A5" s="430" t="s">
        <v>1</v>
      </c>
      <c r="B5" s="442" t="s">
        <v>593</v>
      </c>
      <c r="C5" s="641">
        <v>4.9957760713316893E-5</v>
      </c>
      <c r="D5" s="642">
        <v>6.0081675736839906E-5</v>
      </c>
      <c r="E5" s="736">
        <v>1.1073698427831304E-3</v>
      </c>
      <c r="F5" s="736">
        <v>7.1686605439581124E-4</v>
      </c>
      <c r="G5" s="736">
        <v>5.7216241664087401E-4</v>
      </c>
      <c r="H5" s="736">
        <v>2.3237530683616853E-4</v>
      </c>
      <c r="I5" s="736">
        <v>2.3073557830204805E-4</v>
      </c>
      <c r="J5" s="736">
        <v>2.8824360928381333E-4</v>
      </c>
      <c r="K5" s="736">
        <v>9.8117153507539163E-4</v>
      </c>
      <c r="L5" s="736">
        <v>1.1515748031496063E-3</v>
      </c>
      <c r="M5" s="736">
        <v>1.1405037301896815E-3</v>
      </c>
      <c r="N5" s="736">
        <v>1.1491775841430357E-3</v>
      </c>
      <c r="O5" s="736">
        <v>6.7652716057571137E-4</v>
      </c>
      <c r="P5" s="736">
        <v>7.7777311615928536E-4</v>
      </c>
      <c r="Q5" s="736">
        <v>8.0469937709373197E-4</v>
      </c>
      <c r="R5" s="736">
        <v>7.6100152619301264E-4</v>
      </c>
      <c r="S5" s="736">
        <v>3.9486673247778872E-4</v>
      </c>
      <c r="T5" s="736">
        <v>8.9766179195514318E-4</v>
      </c>
      <c r="U5" s="736">
        <v>5.7842688684150328E-4</v>
      </c>
      <c r="V5" s="736">
        <v>2.955853459217916E-4</v>
      </c>
      <c r="W5" s="736">
        <v>6.0127982692132083E-4</v>
      </c>
      <c r="X5" s="736">
        <v>9.1771768397389561E-4</v>
      </c>
      <c r="Y5" s="736">
        <v>8.8528281777785415E-4</v>
      </c>
      <c r="Z5" s="736">
        <v>2.5005673841754853E-4</v>
      </c>
      <c r="AA5" s="736">
        <v>2.0772088515587143E-3</v>
      </c>
      <c r="AB5" s="736">
        <v>1.2581339684143422E-3</v>
      </c>
      <c r="AC5" s="736">
        <v>1.3244292052506186E-3</v>
      </c>
      <c r="AD5" s="736">
        <v>7.3205393780152999E-4</v>
      </c>
      <c r="AE5" s="736">
        <v>7.9210725199990132E-4</v>
      </c>
      <c r="AF5" s="736">
        <v>8.417265772284135E-4</v>
      </c>
      <c r="AG5" s="736">
        <v>5.0503822391150236E-5</v>
      </c>
      <c r="AH5" s="736">
        <v>2.0566272059776903E-3</v>
      </c>
      <c r="AI5" s="736">
        <v>2.4183800805702071E-3</v>
      </c>
      <c r="AJ5" s="736">
        <v>3.0598686073206667E-3</v>
      </c>
      <c r="AK5" s="736">
        <v>2.9943164133619045E-3</v>
      </c>
      <c r="AL5" s="736">
        <v>3.6534670198872209E-3</v>
      </c>
      <c r="AM5" s="736">
        <v>6.549752000552805E-3</v>
      </c>
      <c r="AN5" s="736">
        <v>3.7951007057080121E-4</v>
      </c>
      <c r="AO5" s="736">
        <v>3.0704841444922599E-5</v>
      </c>
      <c r="AP5" s="736">
        <v>8.8044695630781983E-4</v>
      </c>
      <c r="AQ5" s="736">
        <v>4.2400923783312569E-3</v>
      </c>
      <c r="AR5" s="736">
        <v>1.0458063166701528E-4</v>
      </c>
      <c r="AS5" s="736">
        <v>0</v>
      </c>
      <c r="AT5" s="736">
        <v>2.8292485882967588E-4</v>
      </c>
      <c r="AU5" s="736">
        <v>1.2083596517727185E-4</v>
      </c>
      <c r="AV5" s="736">
        <v>3.6853308198632631E-5</v>
      </c>
      <c r="AW5" s="736">
        <v>7.0898520584203805E-4</v>
      </c>
      <c r="AX5" s="736">
        <v>2.8135330941830202E-5</v>
      </c>
      <c r="AY5" s="736">
        <v>1.0957266660025899E-3</v>
      </c>
      <c r="AZ5" s="736">
        <v>1.9563738091637685E-3</v>
      </c>
      <c r="BA5" s="736">
        <v>1.9830902959198215E-3</v>
      </c>
      <c r="BB5" s="736">
        <v>1.8521948508983144E-3</v>
      </c>
      <c r="BC5" s="736">
        <v>5.276724456734723E-3</v>
      </c>
      <c r="BD5" s="736">
        <v>1.7397746014625206E-3</v>
      </c>
      <c r="BE5" s="736">
        <v>2.8815757502692351E-3</v>
      </c>
      <c r="BF5" s="736">
        <v>2.9220025959422204E-3</v>
      </c>
      <c r="BG5" s="736">
        <v>2.2389790255643426E-3</v>
      </c>
      <c r="BH5" s="736">
        <v>4.4478241531199336E-4</v>
      </c>
      <c r="BI5" s="736">
        <v>3.7593984962406013E-3</v>
      </c>
      <c r="BJ5" s="736">
        <v>2.7268341455570084E-5</v>
      </c>
      <c r="BK5" s="736">
        <v>2.0042703890062535E-4</v>
      </c>
      <c r="BL5" s="736">
        <v>6.0053876906710597E-4</v>
      </c>
      <c r="BM5" s="736">
        <v>7.6050150613287109E-4</v>
      </c>
      <c r="BN5" s="736">
        <v>6.3946397322361586E-3</v>
      </c>
      <c r="BO5" s="736">
        <v>2.4173237906376568E-3</v>
      </c>
      <c r="BP5" s="736">
        <v>1.7222048366806833E-3</v>
      </c>
      <c r="BQ5" s="736">
        <v>1.5117426650162256E-3</v>
      </c>
      <c r="BR5" s="736">
        <v>3.0631705372604988E-4</v>
      </c>
      <c r="BS5" s="736">
        <v>2.8510821318783881E-4</v>
      </c>
      <c r="BT5" s="736">
        <v>6.9715155493844735E-5</v>
      </c>
      <c r="BU5" s="736">
        <v>8.1890529732466121E-5</v>
      </c>
      <c r="BV5" s="736">
        <v>1.8022644735394082E-3</v>
      </c>
      <c r="BW5" s="737">
        <v>3.1128073918550189E-3</v>
      </c>
      <c r="BX5" s="57"/>
    </row>
    <row r="6" spans="1:76" s="32" customFormat="1" ht="13.35" customHeight="1">
      <c r="A6" s="430" t="s">
        <v>2</v>
      </c>
      <c r="B6" s="442" t="s">
        <v>3</v>
      </c>
      <c r="C6" s="641">
        <v>1.2739228981895807E-4</v>
      </c>
      <c r="D6" s="643">
        <v>1.0284569199659067E-3</v>
      </c>
      <c r="E6" s="736">
        <v>6.6228144335206971E-3</v>
      </c>
      <c r="F6" s="736">
        <v>2.177787631872766E-3</v>
      </c>
      <c r="G6" s="736">
        <v>1.8905220348639027E-3</v>
      </c>
      <c r="H6" s="736">
        <v>1.9505340072367345E-3</v>
      </c>
      <c r="I6" s="736">
        <v>1.9662935997241835E-3</v>
      </c>
      <c r="J6" s="736">
        <v>1.4135782482685641E-3</v>
      </c>
      <c r="K6" s="736">
        <v>1.8182843212854324E-3</v>
      </c>
      <c r="L6" s="736">
        <v>1.3681102362204725E-3</v>
      </c>
      <c r="M6" s="736">
        <v>1.8406293925217036E-3</v>
      </c>
      <c r="N6" s="736">
        <v>1.8393289040977332E-3</v>
      </c>
      <c r="O6" s="736">
        <v>1.910194335743185E-3</v>
      </c>
      <c r="P6" s="736">
        <v>1.8088872680799978E-3</v>
      </c>
      <c r="Q6" s="736">
        <v>1.3790041571930202E-3</v>
      </c>
      <c r="R6" s="736">
        <v>2.0766490374090124E-3</v>
      </c>
      <c r="S6" s="736">
        <v>1.5794669299111549E-3</v>
      </c>
      <c r="T6" s="736">
        <v>2.5367032492852053E-3</v>
      </c>
      <c r="U6" s="736">
        <v>3.2365908949108834E-3</v>
      </c>
      <c r="V6" s="736">
        <v>8.8849477509432648E-3</v>
      </c>
      <c r="W6" s="736">
        <v>2.7802167698067616E-3</v>
      </c>
      <c r="X6" s="736">
        <v>2.4927328976066172E-3</v>
      </c>
      <c r="Y6" s="736">
        <v>2.7503932202807119E-3</v>
      </c>
      <c r="Z6" s="736">
        <v>1.1374863589972181E-3</v>
      </c>
      <c r="AA6" s="736">
        <v>4.8845097722500404E-3</v>
      </c>
      <c r="AB6" s="736">
        <v>2.4128267118921323E-3</v>
      </c>
      <c r="AC6" s="736">
        <v>2.6739106653294329E-3</v>
      </c>
      <c r="AD6" s="736">
        <v>3.3401540430184882E-3</v>
      </c>
      <c r="AE6" s="736">
        <v>2.0552226440976994E-3</v>
      </c>
      <c r="AF6" s="736">
        <v>3.4764460689639268E-3</v>
      </c>
      <c r="AG6" s="736">
        <v>1.2746202793956964E-4</v>
      </c>
      <c r="AH6" s="736">
        <v>1.5395037613305402E-2</v>
      </c>
      <c r="AI6" s="736">
        <v>1.5670884078948809E-2</v>
      </c>
      <c r="AJ6" s="736">
        <v>1.3535107323678679E-2</v>
      </c>
      <c r="AK6" s="736">
        <v>1.3386941379066651E-2</v>
      </c>
      <c r="AL6" s="736">
        <v>1.4818179807711621E-2</v>
      </c>
      <c r="AM6" s="736">
        <v>2.3268962063757441E-2</v>
      </c>
      <c r="AN6" s="736">
        <v>4.3643658115642144E-2</v>
      </c>
      <c r="AO6" s="736">
        <v>3.6420665775438962E-3</v>
      </c>
      <c r="AP6" s="736">
        <v>3.7789772101955287E-3</v>
      </c>
      <c r="AQ6" s="736">
        <v>1.848935869173296E-2</v>
      </c>
      <c r="AR6" s="736">
        <v>1.9033674963396779E-2</v>
      </c>
      <c r="AS6" s="736">
        <v>5.2200240121104561E-3</v>
      </c>
      <c r="AT6" s="736">
        <v>7.4995952254969548E-3</v>
      </c>
      <c r="AU6" s="736">
        <v>6.6642865643222662E-3</v>
      </c>
      <c r="AV6" s="736">
        <v>7.1193890838267583E-3</v>
      </c>
      <c r="AW6" s="736">
        <v>5.1614122985300373E-3</v>
      </c>
      <c r="AX6" s="736">
        <v>4.4031792923964266E-3</v>
      </c>
      <c r="AY6" s="736">
        <v>2.2910648470963243E-3</v>
      </c>
      <c r="AZ6" s="736">
        <v>1.612354453349463E-2</v>
      </c>
      <c r="BA6" s="736">
        <v>1.6470336769106541E-2</v>
      </c>
      <c r="BB6" s="736">
        <v>1.4771253935914058E-2</v>
      </c>
      <c r="BC6" s="736">
        <v>1.8545809806096936E-2</v>
      </c>
      <c r="BD6" s="736">
        <v>1.5411644103085063E-2</v>
      </c>
      <c r="BE6" s="736">
        <v>1.1541838777172849E-2</v>
      </c>
      <c r="BF6" s="736">
        <v>1.4025821473583885E-2</v>
      </c>
      <c r="BG6" s="736">
        <v>6.1172105519882933E-3</v>
      </c>
      <c r="BH6" s="736">
        <v>4.0719112730820552E-2</v>
      </c>
      <c r="BI6" s="736">
        <v>2.3578947368421053E-3</v>
      </c>
      <c r="BJ6" s="736">
        <v>4.7265125189654813E-3</v>
      </c>
      <c r="BK6" s="736">
        <v>2.864005405064662E-2</v>
      </c>
      <c r="BL6" s="736">
        <v>0.11710505996808565</v>
      </c>
      <c r="BM6" s="736">
        <v>1.7822926358812257E-2</v>
      </c>
      <c r="BN6" s="736">
        <v>1.0212707552849358E-2</v>
      </c>
      <c r="BO6" s="736">
        <v>1.941330477580995E-2</v>
      </c>
      <c r="BP6" s="736">
        <v>3.0967564106018183E-2</v>
      </c>
      <c r="BQ6" s="736">
        <v>1.4979548240961768E-2</v>
      </c>
      <c r="BR6" s="736">
        <v>9.4987130068797318E-3</v>
      </c>
      <c r="BS6" s="736">
        <v>3.5955313552021892E-3</v>
      </c>
      <c r="BT6" s="736">
        <v>1.2316344137245903E-3</v>
      </c>
      <c r="BU6" s="736">
        <v>1.5394592412635626E-2</v>
      </c>
      <c r="BV6" s="736">
        <v>2.509055182786301E-2</v>
      </c>
      <c r="BW6" s="737">
        <v>1.7709850989859149E-2</v>
      </c>
      <c r="BX6" s="57"/>
    </row>
    <row r="7" spans="1:76" s="32" customFormat="1" ht="13.35" customHeight="1">
      <c r="A7" s="430" t="s">
        <v>89</v>
      </c>
      <c r="B7" s="442" t="s">
        <v>136</v>
      </c>
      <c r="C7" s="641">
        <v>0</v>
      </c>
      <c r="D7" s="643">
        <v>0</v>
      </c>
      <c r="E7" s="736">
        <v>2.6480126629960743E-5</v>
      </c>
      <c r="F7" s="736">
        <v>0</v>
      </c>
      <c r="G7" s="736">
        <v>0</v>
      </c>
      <c r="H7" s="736">
        <v>0</v>
      </c>
      <c r="I7" s="736">
        <v>0</v>
      </c>
      <c r="J7" s="736">
        <v>0</v>
      </c>
      <c r="K7" s="736">
        <v>0</v>
      </c>
      <c r="L7" s="736">
        <v>0</v>
      </c>
      <c r="M7" s="736">
        <v>0</v>
      </c>
      <c r="N7" s="736">
        <v>0</v>
      </c>
      <c r="O7" s="736">
        <v>0</v>
      </c>
      <c r="P7" s="736">
        <v>0</v>
      </c>
      <c r="Q7" s="736">
        <v>0</v>
      </c>
      <c r="R7" s="736">
        <v>0</v>
      </c>
      <c r="S7" s="736">
        <v>0</v>
      </c>
      <c r="T7" s="736">
        <v>0</v>
      </c>
      <c r="U7" s="736">
        <v>0</v>
      </c>
      <c r="V7" s="736">
        <v>0</v>
      </c>
      <c r="W7" s="736">
        <v>0</v>
      </c>
      <c r="X7" s="736">
        <v>0</v>
      </c>
      <c r="Y7" s="736">
        <v>0</v>
      </c>
      <c r="Z7" s="736">
        <v>0</v>
      </c>
      <c r="AA7" s="736">
        <v>0</v>
      </c>
      <c r="AB7" s="736">
        <v>0</v>
      </c>
      <c r="AC7" s="736">
        <v>0</v>
      </c>
      <c r="AD7" s="736">
        <v>0</v>
      </c>
      <c r="AE7" s="736">
        <v>0</v>
      </c>
      <c r="AF7" s="736">
        <v>0</v>
      </c>
      <c r="AG7" s="736">
        <v>0</v>
      </c>
      <c r="AH7" s="736">
        <v>7.4251961787869458E-5</v>
      </c>
      <c r="AI7" s="736">
        <v>1.2354838809774189E-4</v>
      </c>
      <c r="AJ7" s="736">
        <v>0</v>
      </c>
      <c r="AK7" s="736">
        <v>0</v>
      </c>
      <c r="AL7" s="736">
        <v>0</v>
      </c>
      <c r="AM7" s="736">
        <v>0</v>
      </c>
      <c r="AN7" s="736">
        <v>0</v>
      </c>
      <c r="AO7" s="736">
        <v>0</v>
      </c>
      <c r="AP7" s="736">
        <v>0</v>
      </c>
      <c r="AQ7" s="736">
        <v>0</v>
      </c>
      <c r="AR7" s="736">
        <v>0</v>
      </c>
      <c r="AS7" s="736">
        <v>0</v>
      </c>
      <c r="AT7" s="736">
        <v>0</v>
      </c>
      <c r="AU7" s="736">
        <v>0</v>
      </c>
      <c r="AV7" s="736">
        <v>0</v>
      </c>
      <c r="AW7" s="736">
        <v>0</v>
      </c>
      <c r="AX7" s="736">
        <v>0</v>
      </c>
      <c r="AY7" s="736">
        <v>0</v>
      </c>
      <c r="AZ7" s="736">
        <v>0</v>
      </c>
      <c r="BA7" s="736">
        <v>0</v>
      </c>
      <c r="BB7" s="736">
        <v>0</v>
      </c>
      <c r="BC7" s="736">
        <v>0</v>
      </c>
      <c r="BD7" s="736">
        <v>0</v>
      </c>
      <c r="BE7" s="736">
        <v>0</v>
      </c>
      <c r="BF7" s="736">
        <v>0</v>
      </c>
      <c r="BG7" s="736">
        <v>0</v>
      </c>
      <c r="BH7" s="736">
        <v>0</v>
      </c>
      <c r="BI7" s="736">
        <v>0</v>
      </c>
      <c r="BJ7" s="736">
        <v>0</v>
      </c>
      <c r="BK7" s="736">
        <v>0</v>
      </c>
      <c r="BL7" s="736">
        <v>0</v>
      </c>
      <c r="BM7" s="736">
        <v>0</v>
      </c>
      <c r="BN7" s="736">
        <v>0</v>
      </c>
      <c r="BO7" s="736">
        <v>0</v>
      </c>
      <c r="BP7" s="736">
        <v>1.5678074114908989E-3</v>
      </c>
      <c r="BQ7" s="736">
        <v>0</v>
      </c>
      <c r="BR7" s="736">
        <v>0</v>
      </c>
      <c r="BS7" s="736">
        <v>0</v>
      </c>
      <c r="BT7" s="736">
        <v>0</v>
      </c>
      <c r="BU7" s="736">
        <v>0</v>
      </c>
      <c r="BV7" s="736">
        <v>0</v>
      </c>
      <c r="BW7" s="737">
        <v>0</v>
      </c>
      <c r="BX7" s="57"/>
    </row>
    <row r="8" spans="1:76" s="32" customFormat="1" ht="13.35" customHeight="1">
      <c r="A8" s="430" t="s">
        <v>90</v>
      </c>
      <c r="B8" s="442" t="s">
        <v>4</v>
      </c>
      <c r="C8" s="641">
        <v>5.0757084884729964E-3</v>
      </c>
      <c r="D8" s="643">
        <v>1.5085212898239902E-3</v>
      </c>
      <c r="E8" s="736">
        <v>3.1201569961728428E-3</v>
      </c>
      <c r="F8" s="736">
        <v>3.8057058329710632E-3</v>
      </c>
      <c r="G8" s="736">
        <v>3.1716148404811306E-3</v>
      </c>
      <c r="H8" s="736">
        <v>2.8572930776139152E-3</v>
      </c>
      <c r="I8" s="736">
        <v>2.8515718933702634E-3</v>
      </c>
      <c r="J8" s="736">
        <v>3.0522234243340785E-3</v>
      </c>
      <c r="K8" s="736">
        <v>3.549970768135343E-3</v>
      </c>
      <c r="L8" s="736">
        <v>4.8720472440944886E-3</v>
      </c>
      <c r="M8" s="736">
        <v>3.5695210663332548E-3</v>
      </c>
      <c r="N8" s="736">
        <v>3.5968216832996526E-3</v>
      </c>
      <c r="O8" s="736">
        <v>2.1091729123830999E-3</v>
      </c>
      <c r="P8" s="736">
        <v>3.439628992541769E-3</v>
      </c>
      <c r="Q8" s="736">
        <v>3.8317816733710935E-3</v>
      </c>
      <c r="R8" s="736">
        <v>3.1953684179652927E-3</v>
      </c>
      <c r="S8" s="736">
        <v>5.3448032717529261E-3</v>
      </c>
      <c r="T8" s="736">
        <v>4.5979523199674464E-3</v>
      </c>
      <c r="U8" s="736">
        <v>3.6278414408418775E-3</v>
      </c>
      <c r="V8" s="736">
        <v>2.1560342879001267E-3</v>
      </c>
      <c r="W8" s="736">
        <v>3.7467600429886977E-3</v>
      </c>
      <c r="X8" s="736">
        <v>4.6588994116742053E-3</v>
      </c>
      <c r="Y8" s="736">
        <v>2.8191530507877299E-3</v>
      </c>
      <c r="Z8" s="736">
        <v>4.8584393469713917E-3</v>
      </c>
      <c r="AA8" s="736">
        <v>1.9059925698594734E-3</v>
      </c>
      <c r="AB8" s="736">
        <v>4.9182694042507131E-3</v>
      </c>
      <c r="AC8" s="736">
        <v>7.1845691471460887E-3</v>
      </c>
      <c r="AD8" s="736">
        <v>1.8322408684905958E-3</v>
      </c>
      <c r="AE8" s="736">
        <v>4.9385231738453194E-3</v>
      </c>
      <c r="AF8" s="736">
        <v>3.9722576144546363E-3</v>
      </c>
      <c r="AG8" s="736">
        <v>5.0746988943403924E-3</v>
      </c>
      <c r="AH8" s="736">
        <v>1.4172653036826715E-3</v>
      </c>
      <c r="AI8" s="736">
        <v>1.3461303224000494E-3</v>
      </c>
      <c r="AJ8" s="736">
        <v>1.2816826075115319E-3</v>
      </c>
      <c r="AK8" s="736">
        <v>1.2652317037164223E-3</v>
      </c>
      <c r="AL8" s="736">
        <v>1.2806510706685253E-3</v>
      </c>
      <c r="AM8" s="736">
        <v>1.1284939563876348E-3</v>
      </c>
      <c r="AN8" s="736">
        <v>1.5903279147728812E-3</v>
      </c>
      <c r="AO8" s="736">
        <v>1.1738697075481949E-3</v>
      </c>
      <c r="AP8" s="736">
        <v>1.1564694312465682E-3</v>
      </c>
      <c r="AQ8" s="736">
        <v>2.4760496396606102E-3</v>
      </c>
      <c r="AR8" s="736">
        <v>2.719096423342397E-3</v>
      </c>
      <c r="AS8" s="736">
        <v>2.5056115258130186E-3</v>
      </c>
      <c r="AT8" s="736">
        <v>1.2018047100729595E-3</v>
      </c>
      <c r="AU8" s="736">
        <v>1.189135748221789E-3</v>
      </c>
      <c r="AV8" s="736">
        <v>1.0787968399963369E-3</v>
      </c>
      <c r="AW8" s="736">
        <v>1.8055489908777238E-3</v>
      </c>
      <c r="AX8" s="736">
        <v>1.7162551874516424E-3</v>
      </c>
      <c r="AY8" s="736">
        <v>9.9611515091144534E-4</v>
      </c>
      <c r="AZ8" s="736">
        <v>1.332602449720248E-3</v>
      </c>
      <c r="BA8" s="736">
        <v>1.341851517598442E-3</v>
      </c>
      <c r="BB8" s="736">
        <v>1.2965363956288201E-3</v>
      </c>
      <c r="BC8" s="736">
        <v>1.8380222218542497E-3</v>
      </c>
      <c r="BD8" s="736">
        <v>1.5925814659712395E-3</v>
      </c>
      <c r="BE8" s="736">
        <v>1.5877563170019183E-3</v>
      </c>
      <c r="BF8" s="736">
        <v>1.6261216163398051E-3</v>
      </c>
      <c r="BG8" s="736">
        <v>1.1474767506017257E-3</v>
      </c>
      <c r="BH8" s="736">
        <v>1.6930427421553295E-3</v>
      </c>
      <c r="BI8" s="736">
        <v>1.7864661654135338E-3</v>
      </c>
      <c r="BJ8" s="736">
        <v>1.9975808086811213E-3</v>
      </c>
      <c r="BK8" s="736">
        <v>1.1767006799972199E-3</v>
      </c>
      <c r="BL8" s="736">
        <v>1.355501793037182E-3</v>
      </c>
      <c r="BM8" s="736">
        <v>1.278832141597733E-3</v>
      </c>
      <c r="BN8" s="736">
        <v>1.3787467129992108E-3</v>
      </c>
      <c r="BO8" s="736">
        <v>1.3682083786030266E-3</v>
      </c>
      <c r="BP8" s="736">
        <v>4.9738767846373524E-4</v>
      </c>
      <c r="BQ8" s="736">
        <v>1.5244112432032462E-3</v>
      </c>
      <c r="BR8" s="736">
        <v>1.1918098549868531E-3</v>
      </c>
      <c r="BS8" s="736">
        <v>1.5498190050210723E-3</v>
      </c>
      <c r="BT8" s="736">
        <v>1.8358324280045779E-3</v>
      </c>
      <c r="BU8" s="736">
        <v>1.7924927063662029E-3</v>
      </c>
      <c r="BV8" s="736">
        <v>1.355685665936723E-3</v>
      </c>
      <c r="BW8" s="737">
        <v>1.656877162262098E-3</v>
      </c>
      <c r="BX8" s="57"/>
    </row>
    <row r="9" spans="1:76" s="32" customFormat="1" ht="13.35" customHeight="1">
      <c r="A9" s="430" t="s">
        <v>91</v>
      </c>
      <c r="B9" s="442" t="s">
        <v>5</v>
      </c>
      <c r="C9" s="641">
        <v>5.2379213375091362E-2</v>
      </c>
      <c r="D9" s="643">
        <v>2.9940701742191887E-3</v>
      </c>
      <c r="E9" s="736">
        <v>4.8237759823991339E-2</v>
      </c>
      <c r="F9" s="736">
        <v>7.8670336607330207E-2</v>
      </c>
      <c r="G9" s="736">
        <v>0.12296480001958045</v>
      </c>
      <c r="H9" s="736">
        <v>0.16662198921143598</v>
      </c>
      <c r="I9" s="736">
        <v>0.16552061815347799</v>
      </c>
      <c r="J9" s="736">
        <v>0.20414754913961256</v>
      </c>
      <c r="K9" s="736">
        <v>7.0413693902127331E-2</v>
      </c>
      <c r="L9" s="736">
        <v>5.121062992125984E-2</v>
      </c>
      <c r="M9" s="736">
        <v>5.4125361443524742E-2</v>
      </c>
      <c r="N9" s="736">
        <v>5.3849906099246392E-2</v>
      </c>
      <c r="O9" s="736">
        <v>6.8859852755853282E-2</v>
      </c>
      <c r="P9" s="736">
        <v>9.2374273459864001E-2</v>
      </c>
      <c r="Q9" s="736">
        <v>4.4931991551076966E-2</v>
      </c>
      <c r="R9" s="736">
        <v>0.12192470012978401</v>
      </c>
      <c r="S9" s="736">
        <v>8.1892539839232836E-2</v>
      </c>
      <c r="T9" s="736">
        <v>2.3327911864871435E-2</v>
      </c>
      <c r="U9" s="736">
        <v>8.8824272611941854E-2</v>
      </c>
      <c r="V9" s="736">
        <v>7.940813381322484E-2</v>
      </c>
      <c r="W9" s="736">
        <v>8.9585074773642026E-2</v>
      </c>
      <c r="X9" s="736">
        <v>1.9213111391229956E-2</v>
      </c>
      <c r="Y9" s="736">
        <v>7.7612658684796344E-3</v>
      </c>
      <c r="Z9" s="736">
        <v>1.5254820047483601E-2</v>
      </c>
      <c r="AA9" s="736">
        <v>1.3115813277338071E-2</v>
      </c>
      <c r="AB9" s="736">
        <v>4.4716679296118549E-2</v>
      </c>
      <c r="AC9" s="736">
        <v>3.3530355399637744E-2</v>
      </c>
      <c r="AD9" s="736">
        <v>6.8239389219347454E-3</v>
      </c>
      <c r="AE9" s="736">
        <v>1.566681174194479E-2</v>
      </c>
      <c r="AF9" s="736">
        <v>1.2775795172179208E-2</v>
      </c>
      <c r="AG9" s="736">
        <v>5.2377808139452545E-2</v>
      </c>
      <c r="AH9" s="736">
        <v>2.993046031406862E-3</v>
      </c>
      <c r="AI9" s="736">
        <v>1.890543477355532E-3</v>
      </c>
      <c r="AJ9" s="736">
        <v>2.1336012633887086E-3</v>
      </c>
      <c r="AK9" s="736">
        <v>1.9794543476100062E-3</v>
      </c>
      <c r="AL9" s="736">
        <v>1.2281021753416642E-3</v>
      </c>
      <c r="AM9" s="736">
        <v>1.0181124401763592E-3</v>
      </c>
      <c r="AN9" s="736">
        <v>6.6866060052950694E-4</v>
      </c>
      <c r="AO9" s="736">
        <v>8.5264982781669684E-4</v>
      </c>
      <c r="AP9" s="736">
        <v>1.2771189138957011E-3</v>
      </c>
      <c r="AQ9" s="736">
        <v>2.5627684288837466E-3</v>
      </c>
      <c r="AR9" s="736">
        <v>1.7778707383392595E-3</v>
      </c>
      <c r="AS9" s="736">
        <v>2.0358093647230777E-3</v>
      </c>
      <c r="AT9" s="736">
        <v>5.0701136206202984E-3</v>
      </c>
      <c r="AU9" s="736">
        <v>5.4760662400790928E-3</v>
      </c>
      <c r="AV9" s="736">
        <v>6.5476044232903978E-3</v>
      </c>
      <c r="AW9" s="736">
        <v>6.1445384506309973E-4</v>
      </c>
      <c r="AX9" s="736">
        <v>6.1897728072026446E-4</v>
      </c>
      <c r="AY9" s="736">
        <v>4.9805757545572267E-4</v>
      </c>
      <c r="AZ9" s="736">
        <v>8.7895055194314232E-4</v>
      </c>
      <c r="BA9" s="736">
        <v>8.668598299529758E-4</v>
      </c>
      <c r="BB9" s="736">
        <v>9.2609742544915721E-4</v>
      </c>
      <c r="BC9" s="736">
        <v>7.3465693011651846E-3</v>
      </c>
      <c r="BD9" s="736">
        <v>1.3295642238638681E-3</v>
      </c>
      <c r="BE9" s="736">
        <v>5.9098092268838529E-4</v>
      </c>
      <c r="BF9" s="736">
        <v>4.3579223265661869E-4</v>
      </c>
      <c r="BG9" s="736">
        <v>2.6787784770144812E-4</v>
      </c>
      <c r="BH9" s="736">
        <v>3.8739113591689742E-4</v>
      </c>
      <c r="BI9" s="736">
        <v>1.3233082706766918E-3</v>
      </c>
      <c r="BJ9" s="736">
        <v>1.4829782622375423E-3</v>
      </c>
      <c r="BK9" s="736">
        <v>9.8597172362404413E-4</v>
      </c>
      <c r="BL9" s="736">
        <v>5.6279061786860211E-3</v>
      </c>
      <c r="BM9" s="736">
        <v>3.8662367071559369E-4</v>
      </c>
      <c r="BN9" s="736">
        <v>6.4445491155121484E-3</v>
      </c>
      <c r="BO9" s="736">
        <v>1.8211647360245062E-4</v>
      </c>
      <c r="BP9" s="736">
        <v>3.1926071611391008E-3</v>
      </c>
      <c r="BQ9" s="736">
        <v>4.6536730513020838E-3</v>
      </c>
      <c r="BR9" s="736">
        <v>7.155474076116615E-3</v>
      </c>
      <c r="BS9" s="736">
        <v>2.4685010252929974E-3</v>
      </c>
      <c r="BT9" s="736">
        <v>2.1553602240180331E-3</v>
      </c>
      <c r="BU9" s="736">
        <v>3.4096238743154075E-3</v>
      </c>
      <c r="BV9" s="736">
        <v>5.3916416396459907E-3</v>
      </c>
      <c r="BW9" s="737">
        <v>4.1318225478779022E-3</v>
      </c>
      <c r="BX9" s="57"/>
    </row>
    <row r="10" spans="1:76" s="32" customFormat="1" ht="13.35" customHeight="1">
      <c r="A10" s="430" t="s">
        <v>92</v>
      </c>
      <c r="B10" s="442" t="s">
        <v>6</v>
      </c>
      <c r="C10" s="641">
        <v>8.7381119263662578E-3</v>
      </c>
      <c r="D10" s="643">
        <v>2.5393343539364395E-3</v>
      </c>
      <c r="E10" s="736">
        <v>5.3745906190799829E-3</v>
      </c>
      <c r="F10" s="736">
        <v>6.1330697002371327E-3</v>
      </c>
      <c r="G10" s="736">
        <v>7.0279919884962396E-3</v>
      </c>
      <c r="H10" s="736">
        <v>7.1600641418894427E-3</v>
      </c>
      <c r="I10" s="736">
        <v>7.0406220937138751E-3</v>
      </c>
      <c r="J10" s="736">
        <v>1.1229655134289933E-2</v>
      </c>
      <c r="K10" s="736">
        <v>6.869013871109296E-3</v>
      </c>
      <c r="L10" s="736">
        <v>7.9527559055118102E-3</v>
      </c>
      <c r="M10" s="736">
        <v>7.5969476858120362E-3</v>
      </c>
      <c r="N10" s="736">
        <v>7.34169235618355E-3</v>
      </c>
      <c r="O10" s="736">
        <v>2.1250911985142933E-2</v>
      </c>
      <c r="P10" s="736">
        <v>5.6180391726559503E-3</v>
      </c>
      <c r="Q10" s="736">
        <v>7.6147936875243846E-3</v>
      </c>
      <c r="R10" s="736">
        <v>4.3743184767818591E-3</v>
      </c>
      <c r="S10" s="736">
        <v>1.7811310111408827E-2</v>
      </c>
      <c r="T10" s="736">
        <v>5.0149351621261865E-3</v>
      </c>
      <c r="U10" s="736">
        <v>4.8444876567601859E-3</v>
      </c>
      <c r="V10" s="736">
        <v>3.8078347504042565E-3</v>
      </c>
      <c r="W10" s="736">
        <v>4.9282468057009199E-3</v>
      </c>
      <c r="X10" s="736">
        <v>5.0256435048159354E-3</v>
      </c>
      <c r="Y10" s="736">
        <v>7.5463913981452038E-3</v>
      </c>
      <c r="Z10" s="736">
        <v>3.2765586756777691E-3</v>
      </c>
      <c r="AA10" s="736">
        <v>4.790825391697626E-3</v>
      </c>
      <c r="AB10" s="736">
        <v>8.1069053031669856E-3</v>
      </c>
      <c r="AC10" s="736">
        <v>5.7340435925935518E-3</v>
      </c>
      <c r="AD10" s="736">
        <v>5.9149789692444681E-3</v>
      </c>
      <c r="AE10" s="736">
        <v>4.0882225930608312E-3</v>
      </c>
      <c r="AF10" s="736">
        <v>3.147826788813108E-3</v>
      </c>
      <c r="AG10" s="736">
        <v>8.7342218977626267E-3</v>
      </c>
      <c r="AH10" s="736">
        <v>3.0508084630157997E-3</v>
      </c>
      <c r="AI10" s="736">
        <v>2.8215250852222573E-3</v>
      </c>
      <c r="AJ10" s="736">
        <v>3.5503480120999717E-3</v>
      </c>
      <c r="AK10" s="736">
        <v>3.622851925618347E-3</v>
      </c>
      <c r="AL10" s="736">
        <v>3.6678723155173644E-3</v>
      </c>
      <c r="AM10" s="736">
        <v>1.6431589933564685E-3</v>
      </c>
      <c r="AN10" s="736">
        <v>2.2860963774860169E-3</v>
      </c>
      <c r="AO10" s="736">
        <v>6.2519781003623175E-3</v>
      </c>
      <c r="AP10" s="736">
        <v>6.3820633651082877E-3</v>
      </c>
      <c r="AQ10" s="736">
        <v>1.2574224437354802E-3</v>
      </c>
      <c r="AR10" s="736">
        <v>2.8236770550094121E-3</v>
      </c>
      <c r="AS10" s="736">
        <v>4.9068225713838282E-3</v>
      </c>
      <c r="AT10" s="736">
        <v>3.4376622227711949E-3</v>
      </c>
      <c r="AU10" s="736">
        <v>3.3678448173271452E-3</v>
      </c>
      <c r="AV10" s="736">
        <v>2.9315131521639591E-3</v>
      </c>
      <c r="AW10" s="736">
        <v>2.6941437821997446E-3</v>
      </c>
      <c r="AX10" s="736">
        <v>8.2155166350144186E-3</v>
      </c>
      <c r="AY10" s="736">
        <v>9.2140651459308703E-3</v>
      </c>
      <c r="AZ10" s="736">
        <v>4.1584757296234693E-3</v>
      </c>
      <c r="BA10" s="736">
        <v>4.2274260200446494E-3</v>
      </c>
      <c r="BB10" s="736">
        <v>3.8896091868864603E-3</v>
      </c>
      <c r="BC10" s="736">
        <v>1.0983976641110982E-3</v>
      </c>
      <c r="BD10" s="736">
        <v>1.5479409248796213E-3</v>
      </c>
      <c r="BE10" s="736">
        <v>1.8593216831584109E-3</v>
      </c>
      <c r="BF10" s="736">
        <v>2.3890192898154204E-3</v>
      </c>
      <c r="BG10" s="736">
        <v>1.3833691836522546E-3</v>
      </c>
      <c r="BH10" s="736">
        <v>1.1478255879019182E-3</v>
      </c>
      <c r="BI10" s="736">
        <v>8.4210526315789478E-4</v>
      </c>
      <c r="BJ10" s="736">
        <v>1.2795144836844424E-3</v>
      </c>
      <c r="BK10" s="736">
        <v>1.6987807893915907E-3</v>
      </c>
      <c r="BL10" s="736">
        <v>3.3458588562310185E-3</v>
      </c>
      <c r="BM10" s="736">
        <v>2.7191115303074721E-4</v>
      </c>
      <c r="BN10" s="736">
        <v>3.4593441283170246E-3</v>
      </c>
      <c r="BO10" s="736">
        <v>4.0781637678497494E-4</v>
      </c>
      <c r="BP10" s="736">
        <v>4.6205242880620742E-3</v>
      </c>
      <c r="BQ10" s="736">
        <v>3.3961629213593706E-3</v>
      </c>
      <c r="BR10" s="736">
        <v>4.3524711306272062E-3</v>
      </c>
      <c r="BS10" s="736">
        <v>1.3938623755849896E-3</v>
      </c>
      <c r="BT10" s="736">
        <v>1.9055475834984226E-3</v>
      </c>
      <c r="BU10" s="736">
        <v>5.9167975674376781E-3</v>
      </c>
      <c r="BV10" s="736">
        <v>3.142000896347464E-3</v>
      </c>
      <c r="BW10" s="737">
        <v>2.5507680014960517E-3</v>
      </c>
      <c r="BX10" s="57"/>
    </row>
    <row r="11" spans="1:76" s="32" customFormat="1" ht="13.35" customHeight="1">
      <c r="A11" s="430" t="s">
        <v>93</v>
      </c>
      <c r="B11" s="442" t="s">
        <v>7</v>
      </c>
      <c r="C11" s="641">
        <v>2.6327739895918001E-3</v>
      </c>
      <c r="D11" s="643">
        <v>7.4377580345987987E-3</v>
      </c>
      <c r="E11" s="736">
        <v>1.2683543112350171E-2</v>
      </c>
      <c r="F11" s="736">
        <v>3.0890788819430879E-3</v>
      </c>
      <c r="G11" s="736">
        <v>1.8681988451346855E-3</v>
      </c>
      <c r="H11" s="736">
        <v>4.6947918096260793E-4</v>
      </c>
      <c r="I11" s="736">
        <v>4.6842451406171686E-4</v>
      </c>
      <c r="J11" s="736">
        <v>5.0541345189490563E-4</v>
      </c>
      <c r="K11" s="736">
        <v>3.5518680611589695E-3</v>
      </c>
      <c r="L11" s="736">
        <v>4.3799212598425201E-3</v>
      </c>
      <c r="M11" s="736">
        <v>4.4804634267110108E-3</v>
      </c>
      <c r="N11" s="736">
        <v>4.5364491900579526E-3</v>
      </c>
      <c r="O11" s="736">
        <v>1.4857067055780327E-3</v>
      </c>
      <c r="P11" s="736">
        <v>2.1990647358960044E-3</v>
      </c>
      <c r="Q11" s="736">
        <v>3.4676909416243998E-3</v>
      </c>
      <c r="R11" s="736">
        <v>1.4088741262623565E-3</v>
      </c>
      <c r="S11" s="736">
        <v>7.6857989000141021E-3</v>
      </c>
      <c r="T11" s="736">
        <v>4.6144718171231731E-3</v>
      </c>
      <c r="U11" s="736">
        <v>1.1503545951791693E-3</v>
      </c>
      <c r="V11" s="736">
        <v>3.1471145654026048E-3</v>
      </c>
      <c r="W11" s="736">
        <v>9.8902102372105103E-4</v>
      </c>
      <c r="X11" s="736">
        <v>4.8321045378273133E-3</v>
      </c>
      <c r="Y11" s="736">
        <v>8.5004340464300762E-3</v>
      </c>
      <c r="Z11" s="736">
        <v>2.8756524918018083E-3</v>
      </c>
      <c r="AA11" s="736">
        <v>1.4918429979001778E-2</v>
      </c>
      <c r="AB11" s="736">
        <v>4.0161656984086889E-3</v>
      </c>
      <c r="AC11" s="736">
        <v>6.2112890470706816E-3</v>
      </c>
      <c r="AD11" s="736">
        <v>6.0758792018337573E-3</v>
      </c>
      <c r="AE11" s="736">
        <v>3.4251199695963398E-3</v>
      </c>
      <c r="AF11" s="736">
        <v>3.5859858290141996E-3</v>
      </c>
      <c r="AG11" s="736">
        <v>2.6326119481355137E-3</v>
      </c>
      <c r="AH11" s="736">
        <v>3.016023406495481E-2</v>
      </c>
      <c r="AI11" s="736">
        <v>3.8414076383117265E-2</v>
      </c>
      <c r="AJ11" s="736">
        <v>5.4959850123190546E-2</v>
      </c>
      <c r="AK11" s="736">
        <v>5.5509919223965108E-2</v>
      </c>
      <c r="AL11" s="736">
        <v>5.5796985154226951E-2</v>
      </c>
      <c r="AM11" s="736">
        <v>3.6876849226925551E-2</v>
      </c>
      <c r="AN11" s="736">
        <v>0.21360091805293263</v>
      </c>
      <c r="AO11" s="736">
        <v>5.7394434393201474E-3</v>
      </c>
      <c r="AP11" s="736">
        <v>8.6778758864058642E-2</v>
      </c>
      <c r="AQ11" s="736">
        <v>4.1310092697821529E-2</v>
      </c>
      <c r="AR11" s="736">
        <v>0.10719514745869065</v>
      </c>
      <c r="AS11" s="736">
        <v>9.3438429816777163E-3</v>
      </c>
      <c r="AT11" s="736">
        <v>5.4329084174735726E-2</v>
      </c>
      <c r="AU11" s="736">
        <v>5.2498649749631539E-2</v>
      </c>
      <c r="AV11" s="736">
        <v>3.2189689561132939E-2</v>
      </c>
      <c r="AW11" s="736">
        <v>3.0996833199413907E-2</v>
      </c>
      <c r="AX11" s="736">
        <v>0.32281071956108881</v>
      </c>
      <c r="AY11" s="736">
        <v>0.11450343659727065</v>
      </c>
      <c r="AZ11" s="736">
        <v>7.3226977166187812E-2</v>
      </c>
      <c r="BA11" s="736">
        <v>7.4775566427587523E-2</v>
      </c>
      <c r="BB11" s="736">
        <v>6.7188368216336364E-2</v>
      </c>
      <c r="BC11" s="736">
        <v>3.6357514640702533E-2</v>
      </c>
      <c r="BD11" s="736">
        <v>1.9364946075432862E-2</v>
      </c>
      <c r="BE11" s="736">
        <v>1.6676723492392753E-2</v>
      </c>
      <c r="BF11" s="736">
        <v>2.0787394004251326E-2</v>
      </c>
      <c r="BG11" s="736">
        <v>1.5760813069240428E-2</v>
      </c>
      <c r="BH11" s="736">
        <v>1.4448254587715396E-2</v>
      </c>
      <c r="BI11" s="736">
        <v>6.0030075187969927E-3</v>
      </c>
      <c r="BJ11" s="736">
        <v>1.9682149024981995E-2</v>
      </c>
      <c r="BK11" s="736">
        <v>2.5046914474226536E-2</v>
      </c>
      <c r="BL11" s="736">
        <v>7.4243750107239062E-2</v>
      </c>
      <c r="BM11" s="736">
        <v>1.390145769869695E-2</v>
      </c>
      <c r="BN11" s="736">
        <v>1.0830336170889729E-2</v>
      </c>
      <c r="BO11" s="736">
        <v>1.6223931661182418E-2</v>
      </c>
      <c r="BP11" s="736">
        <v>2.8424669599872335E-2</v>
      </c>
      <c r="BQ11" s="736">
        <v>1.7728014728021615E-2</v>
      </c>
      <c r="BR11" s="736">
        <v>5.1410500617825924E-3</v>
      </c>
      <c r="BS11" s="736">
        <v>7.8002682941390768E-3</v>
      </c>
      <c r="BT11" s="736">
        <v>3.2649931156283948E-3</v>
      </c>
      <c r="BU11" s="736">
        <v>2.2950027751790631E-2</v>
      </c>
      <c r="BV11" s="736">
        <v>2.174838793025077E-2</v>
      </c>
      <c r="BW11" s="737">
        <v>2.490313915830096E-2</v>
      </c>
      <c r="BX11" s="57"/>
    </row>
    <row r="12" spans="1:76" s="32" customFormat="1" ht="13.35" customHeight="1">
      <c r="A12" s="430" t="s">
        <v>94</v>
      </c>
      <c r="B12" s="442" t="s">
        <v>594</v>
      </c>
      <c r="C12" s="641">
        <v>1.5810132532943395E-2</v>
      </c>
      <c r="D12" s="643">
        <v>2.4802540394618801E-2</v>
      </c>
      <c r="E12" s="736">
        <v>1.3079624900692963E-2</v>
      </c>
      <c r="F12" s="736">
        <v>1.1855052395916511E-2</v>
      </c>
      <c r="G12" s="736">
        <v>1.1546131794021284E-2</v>
      </c>
      <c r="H12" s="736">
        <v>1.1072278064975693E-2</v>
      </c>
      <c r="I12" s="736">
        <v>1.1122474699919168E-2</v>
      </c>
      <c r="J12" s="736">
        <v>9.3619944878345403E-3</v>
      </c>
      <c r="K12" s="736">
        <v>1.2116519811669274E-2</v>
      </c>
      <c r="L12" s="736">
        <v>1.1624015748031496E-2</v>
      </c>
      <c r="M12" s="736">
        <v>1.2129263256499654E-2</v>
      </c>
      <c r="N12" s="736">
        <v>1.2100587013003761E-2</v>
      </c>
      <c r="O12" s="736">
        <v>1.3663195595940838E-2</v>
      </c>
      <c r="P12" s="736">
        <v>1.2071619672173472E-2</v>
      </c>
      <c r="Q12" s="736">
        <v>1.2775128146483876E-2</v>
      </c>
      <c r="R12" s="736">
        <v>1.1633424569717271E-2</v>
      </c>
      <c r="S12" s="736">
        <v>1.4045973769567057E-2</v>
      </c>
      <c r="T12" s="736">
        <v>1.2241024227264023E-2</v>
      </c>
      <c r="U12" s="736">
        <v>9.3198219745024222E-3</v>
      </c>
      <c r="V12" s="736">
        <v>8.3459391789682327E-3</v>
      </c>
      <c r="W12" s="736">
        <v>9.3985094441673741E-3</v>
      </c>
      <c r="X12" s="736">
        <v>1.2424548384578423E-2</v>
      </c>
      <c r="Y12" s="736">
        <v>1.1826690847207062E-2</v>
      </c>
      <c r="Z12" s="736">
        <v>8.9694264867164145E-3</v>
      </c>
      <c r="AA12" s="736">
        <v>5.8019706024874818E-3</v>
      </c>
      <c r="AB12" s="736">
        <v>1.4157014157014158E-2</v>
      </c>
      <c r="AC12" s="736">
        <v>1.7544094056185528E-2</v>
      </c>
      <c r="AD12" s="736">
        <v>9.3718067411300583E-3</v>
      </c>
      <c r="AE12" s="736">
        <v>1.2219845733063622E-2</v>
      </c>
      <c r="AF12" s="736">
        <v>8.3596132669945169E-3</v>
      </c>
      <c r="AG12" s="736">
        <v>1.581010135235341E-2</v>
      </c>
      <c r="AH12" s="736">
        <v>1.3836089947638871E-2</v>
      </c>
      <c r="AI12" s="736">
        <v>1.2442457726118456E-2</v>
      </c>
      <c r="AJ12" s="736">
        <v>1.1660854575551424E-2</v>
      </c>
      <c r="AK12" s="736">
        <v>1.1595182653138001E-2</v>
      </c>
      <c r="AL12" s="736">
        <v>1.0031766720236783E-2</v>
      </c>
      <c r="AM12" s="736">
        <v>9.7894046308186992E-3</v>
      </c>
      <c r="AN12" s="736">
        <v>3.0631884267500382E-3</v>
      </c>
      <c r="AO12" s="736">
        <v>1.9244849853325335E-2</v>
      </c>
      <c r="AP12" s="736">
        <v>8.5425719056203241E-3</v>
      </c>
      <c r="AQ12" s="736">
        <v>8.3729273068338973E-3</v>
      </c>
      <c r="AR12" s="736">
        <v>1.6314578540054383E-2</v>
      </c>
      <c r="AS12" s="736">
        <v>4.1760192096883648E-2</v>
      </c>
      <c r="AT12" s="736">
        <v>1.8026236064490175E-2</v>
      </c>
      <c r="AU12" s="736">
        <v>1.855655947051877E-2</v>
      </c>
      <c r="AV12" s="736">
        <v>1.9992361314300648E-2</v>
      </c>
      <c r="AW12" s="736">
        <v>1.2487592758897765E-2</v>
      </c>
      <c r="AX12" s="736">
        <v>1.1521418020679469E-2</v>
      </c>
      <c r="AY12" s="736">
        <v>1.140551847793605E-2</v>
      </c>
      <c r="AZ12" s="736">
        <v>1.2551035838499924E-2</v>
      </c>
      <c r="BA12" s="736">
        <v>1.2824775566427587E-2</v>
      </c>
      <c r="BB12" s="736">
        <v>1.148360807556955E-2</v>
      </c>
      <c r="BC12" s="736">
        <v>1.3881759423313628E-2</v>
      </c>
      <c r="BD12" s="736">
        <v>1.2966468518967605E-2</v>
      </c>
      <c r="BE12" s="736">
        <v>6.9475990700905857E-3</v>
      </c>
      <c r="BF12" s="736">
        <v>5.6517131755563403E-3</v>
      </c>
      <c r="BG12" s="736">
        <v>4.6858632463596603E-3</v>
      </c>
      <c r="BH12" s="736">
        <v>4.3760850538760634E-3</v>
      </c>
      <c r="BI12" s="736">
        <v>1.2917293233082707E-2</v>
      </c>
      <c r="BJ12" s="736">
        <v>2.4608629381288324E-2</v>
      </c>
      <c r="BK12" s="736">
        <v>1.2374753305025708E-2</v>
      </c>
      <c r="BL12" s="736">
        <v>9.0852936634580744E-3</v>
      </c>
      <c r="BM12" s="736">
        <v>1.4874389793135092E-2</v>
      </c>
      <c r="BN12" s="736">
        <v>9.5732435796257419E-3</v>
      </c>
      <c r="BO12" s="736">
        <v>4.3925870812488521E-3</v>
      </c>
      <c r="BP12" s="736">
        <v>1.4851167099463028E-2</v>
      </c>
      <c r="BQ12" s="736">
        <v>1.5935226420701096E-2</v>
      </c>
      <c r="BR12" s="736">
        <v>1.4399208998222092E-2</v>
      </c>
      <c r="BS12" s="736">
        <v>7.5919199845018099E-3</v>
      </c>
      <c r="BT12" s="736">
        <v>2.1890558825067245E-2</v>
      </c>
      <c r="BU12" s="736">
        <v>2.3782167882203369E-2</v>
      </c>
      <c r="BV12" s="736">
        <v>1.6230747269888306E-2</v>
      </c>
      <c r="BW12" s="737">
        <v>1.5468833674761779E-2</v>
      </c>
      <c r="BX12" s="57"/>
    </row>
    <row r="13" spans="1:76" s="32" customFormat="1" ht="13.35" customHeight="1">
      <c r="A13" s="430" t="s">
        <v>95</v>
      </c>
      <c r="B13" s="442" t="s">
        <v>8</v>
      </c>
      <c r="C13" s="641">
        <v>4.4914025191700416E-2</v>
      </c>
      <c r="D13" s="643">
        <v>0.11233152833057174</v>
      </c>
      <c r="E13" s="736">
        <v>5.21753529036929E-2</v>
      </c>
      <c r="F13" s="736">
        <v>4.8949890458207787E-2</v>
      </c>
      <c r="G13" s="736">
        <v>4.3958480834988149E-2</v>
      </c>
      <c r="H13" s="736">
        <v>3.8841127231897837E-2</v>
      </c>
      <c r="I13" s="736">
        <v>3.8806224413817481E-2</v>
      </c>
      <c r="J13" s="736">
        <v>4.0030324807113694E-2</v>
      </c>
      <c r="K13" s="736">
        <v>5.0118350428395214E-2</v>
      </c>
      <c r="L13" s="736">
        <v>4.8474409448818895E-2</v>
      </c>
      <c r="M13" s="736">
        <v>5.8977310183420263E-2</v>
      </c>
      <c r="N13" s="736">
        <v>5.7960559451588851E-2</v>
      </c>
      <c r="O13" s="736">
        <v>0.11336472773098097</v>
      </c>
      <c r="P13" s="736">
        <v>3.816800544763909E-2</v>
      </c>
      <c r="Q13" s="736">
        <v>3.7774623632767831E-2</v>
      </c>
      <c r="R13" s="736">
        <v>3.8413031614297398E-2</v>
      </c>
      <c r="S13" s="736">
        <v>6.1472288816810043E-2</v>
      </c>
      <c r="T13" s="736">
        <v>5.5186261556348697E-2</v>
      </c>
      <c r="U13" s="736">
        <v>5.2874716635817234E-2</v>
      </c>
      <c r="V13" s="736">
        <v>7.2070662285048603E-2</v>
      </c>
      <c r="W13" s="736">
        <v>5.132372877784256E-2</v>
      </c>
      <c r="X13" s="736">
        <v>5.5331484069864788E-2</v>
      </c>
      <c r="Y13" s="736">
        <v>5.5300093685269065E-2</v>
      </c>
      <c r="Z13" s="736">
        <v>5.4067974662729182E-2</v>
      </c>
      <c r="AA13" s="736">
        <v>8.2174123727992252E-2</v>
      </c>
      <c r="AB13" s="736">
        <v>5.130564476358869E-2</v>
      </c>
      <c r="AC13" s="736">
        <v>6.8595996482663416E-2</v>
      </c>
      <c r="AD13" s="736">
        <v>5.0469601228570152E-2</v>
      </c>
      <c r="AE13" s="736">
        <v>5.1074721552454884E-2</v>
      </c>
      <c r="AF13" s="736">
        <v>4.5810680703129956E-2</v>
      </c>
      <c r="AG13" s="736">
        <v>4.4914866321192015E-2</v>
      </c>
      <c r="AH13" s="736">
        <v>5.9476410303875543E-2</v>
      </c>
      <c r="AI13" s="736">
        <v>6.540168251183591E-2</v>
      </c>
      <c r="AJ13" s="736">
        <v>6.0733842159479044E-2</v>
      </c>
      <c r="AK13" s="736">
        <v>6.0546690428388325E-2</v>
      </c>
      <c r="AL13" s="736">
        <v>5.7498230278998114E-2</v>
      </c>
      <c r="AM13" s="736">
        <v>8.0875998481581099E-2</v>
      </c>
      <c r="AN13" s="736">
        <v>4.1917790889951116E-2</v>
      </c>
      <c r="AO13" s="736">
        <v>4.8423896869523322E-2</v>
      </c>
      <c r="AP13" s="736">
        <v>2.4361778950137629E-2</v>
      </c>
      <c r="AQ13" s="736">
        <v>7.9658054121652763E-2</v>
      </c>
      <c r="AR13" s="736">
        <v>6.4735411001882445E-2</v>
      </c>
      <c r="AS13" s="736">
        <v>5.6950461972125069E-2</v>
      </c>
      <c r="AT13" s="736">
        <v>7.3086418104520282E-2</v>
      </c>
      <c r="AU13" s="736">
        <v>7.4729721070313712E-2</v>
      </c>
      <c r="AV13" s="736">
        <v>8.2200745553592525E-2</v>
      </c>
      <c r="AW13" s="736">
        <v>6.2579760835657236E-2</v>
      </c>
      <c r="AX13" s="736">
        <v>1.8681859745375257E-2</v>
      </c>
      <c r="AY13" s="736">
        <v>3.9844606036457814E-3</v>
      </c>
      <c r="AZ13" s="736">
        <v>5.6120520187509453E-2</v>
      </c>
      <c r="BA13" s="736">
        <v>5.7343371490998905E-2</v>
      </c>
      <c r="BB13" s="736">
        <v>5.1352102241155773E-2</v>
      </c>
      <c r="BC13" s="736">
        <v>6.7062972959546954E-2</v>
      </c>
      <c r="BD13" s="736">
        <v>6.8738993190909897E-2</v>
      </c>
      <c r="BE13" s="736">
        <v>6.8728409155170714E-2</v>
      </c>
      <c r="BF13" s="736">
        <v>5.4521057020853234E-2</v>
      </c>
      <c r="BG13" s="736">
        <v>7.042788488449267E-2</v>
      </c>
      <c r="BH13" s="736">
        <v>7.0304317258992499E-2</v>
      </c>
      <c r="BI13" s="736">
        <v>0.10800601503759398</v>
      </c>
      <c r="BJ13" s="736">
        <v>5.1791669871279443E-2</v>
      </c>
      <c r="BK13" s="736">
        <v>6.5938879451217833E-2</v>
      </c>
      <c r="BL13" s="736">
        <v>6.1718227209553715E-2</v>
      </c>
      <c r="BM13" s="736">
        <v>5.5873493336052446E-2</v>
      </c>
      <c r="BN13" s="736">
        <v>3.3598372954105206E-2</v>
      </c>
      <c r="BO13" s="736">
        <v>0.1327130996223807</v>
      </c>
      <c r="BP13" s="736">
        <v>7.8715745014206639E-2</v>
      </c>
      <c r="BQ13" s="736">
        <v>5.0551562835163842E-2</v>
      </c>
      <c r="BR13" s="736">
        <v>4.0136187062229087E-2</v>
      </c>
      <c r="BS13" s="736">
        <v>2.1190607024627744E-2</v>
      </c>
      <c r="BT13" s="736">
        <v>1.5418668556721993E-2</v>
      </c>
      <c r="BU13" s="736">
        <v>5.4638354049983004E-2</v>
      </c>
      <c r="BV13" s="736">
        <v>6.2386261959938689E-2</v>
      </c>
      <c r="BW13" s="737">
        <v>6.0214377396020161E-2</v>
      </c>
      <c r="BX13" s="57"/>
    </row>
    <row r="14" spans="1:76" s="32" customFormat="1" ht="13.35" customHeight="1">
      <c r="A14" s="430" t="s">
        <v>96</v>
      </c>
      <c r="B14" s="442" t="s">
        <v>9</v>
      </c>
      <c r="C14" s="641">
        <v>1.3828807743053248E-2</v>
      </c>
      <c r="D14" s="643">
        <v>1.9425819452208268E-2</v>
      </c>
      <c r="E14" s="736">
        <v>2.3784999293542424E-2</v>
      </c>
      <c r="F14" s="736">
        <v>2.1454642723037584E-2</v>
      </c>
      <c r="G14" s="736">
        <v>2.1633938185181251E-2</v>
      </c>
      <c r="H14" s="736">
        <v>8.2784828909739875E-3</v>
      </c>
      <c r="I14" s="736">
        <v>7.8481386731255633E-3</v>
      </c>
      <c r="J14" s="736">
        <v>2.2941032464917199E-2</v>
      </c>
      <c r="K14" s="736">
        <v>3.7710189574808504E-2</v>
      </c>
      <c r="L14" s="736">
        <v>3.2135826771653546E-2</v>
      </c>
      <c r="M14" s="736">
        <v>4.1128731102571328E-2</v>
      </c>
      <c r="N14" s="736">
        <v>4.1568287658442796E-2</v>
      </c>
      <c r="O14" s="736">
        <v>1.7616236651853818E-2</v>
      </c>
      <c r="P14" s="736">
        <v>3.3504916752458376E-2</v>
      </c>
      <c r="Q14" s="736">
        <v>1.6496757658518209E-2</v>
      </c>
      <c r="R14" s="736">
        <v>4.4098807642068458E-2</v>
      </c>
      <c r="S14" s="736">
        <v>3.1420109998589761E-2</v>
      </c>
      <c r="T14" s="736">
        <v>2.1230627239928562E-2</v>
      </c>
      <c r="U14" s="736">
        <v>9.3627165526277475E-3</v>
      </c>
      <c r="V14" s="736">
        <v>1.6726653104515501E-2</v>
      </c>
      <c r="W14" s="736">
        <v>8.7677275696634652E-3</v>
      </c>
      <c r="X14" s="736">
        <v>2.1976227208540932E-2</v>
      </c>
      <c r="Y14" s="736">
        <v>2.8200125486690677E-2</v>
      </c>
      <c r="Z14" s="736">
        <v>2.1419262251081428E-2</v>
      </c>
      <c r="AA14" s="736">
        <v>3.8245840736553058E-2</v>
      </c>
      <c r="AB14" s="736">
        <v>2.3375311225778517E-2</v>
      </c>
      <c r="AC14" s="736">
        <v>3.4094448670852623E-2</v>
      </c>
      <c r="AD14" s="736">
        <v>1.7313623195242746E-2</v>
      </c>
      <c r="AE14" s="736">
        <v>1.7478714707111469E-2</v>
      </c>
      <c r="AF14" s="736">
        <v>1.859869820643056E-2</v>
      </c>
      <c r="AG14" s="736">
        <v>1.3829630031443305E-2</v>
      </c>
      <c r="AH14" s="736">
        <v>3.0789878922680102E-2</v>
      </c>
      <c r="AI14" s="736">
        <v>2.2159746677626244E-2</v>
      </c>
      <c r="AJ14" s="736">
        <v>2.3427604510635032E-2</v>
      </c>
      <c r="AK14" s="736">
        <v>2.372358408543513E-2</v>
      </c>
      <c r="AL14" s="736">
        <v>1.2780134813277949E-2</v>
      </c>
      <c r="AM14" s="736">
        <v>1.130468259929625E-2</v>
      </c>
      <c r="AN14" s="736">
        <v>2.4035637802817412E-3</v>
      </c>
      <c r="AO14" s="736">
        <v>4.8560887700585281E-2</v>
      </c>
      <c r="AP14" s="736">
        <v>6.0772027211460876E-3</v>
      </c>
      <c r="AQ14" s="736">
        <v>1.2957612768657091E-2</v>
      </c>
      <c r="AR14" s="736">
        <v>4.6015477933486716E-3</v>
      </c>
      <c r="AS14" s="736">
        <v>4.8128621391658404E-2</v>
      </c>
      <c r="AT14" s="736">
        <v>6.8739056483152206E-2</v>
      </c>
      <c r="AU14" s="736">
        <v>7.2947390583948959E-2</v>
      </c>
      <c r="AV14" s="736">
        <v>8.0579199992852693E-2</v>
      </c>
      <c r="AW14" s="736">
        <v>5.0801153282601506E-2</v>
      </c>
      <c r="AX14" s="736">
        <v>2.817753393824295E-2</v>
      </c>
      <c r="AY14" s="736">
        <v>7.7696981771092737E-3</v>
      </c>
      <c r="AZ14" s="736">
        <v>2.5291093301073642E-2</v>
      </c>
      <c r="BA14" s="736">
        <v>2.5744549470384268E-2</v>
      </c>
      <c r="BB14" s="736">
        <v>2.3522874606408593E-2</v>
      </c>
      <c r="BC14" s="736">
        <v>1.3418114178161205E-2</v>
      </c>
      <c r="BD14" s="736">
        <v>1.9153607297562183E-2</v>
      </c>
      <c r="BE14" s="736">
        <v>2.0346895237290337E-2</v>
      </c>
      <c r="BF14" s="736">
        <v>2.5557072061433119E-2</v>
      </c>
      <c r="BG14" s="736">
        <v>1.4265494934309954E-2</v>
      </c>
      <c r="BH14" s="736">
        <v>4.020259121626469E-2</v>
      </c>
      <c r="BI14" s="736">
        <v>5.7654135338345864E-3</v>
      </c>
      <c r="BJ14" s="736">
        <v>2.5358159177195277E-2</v>
      </c>
      <c r="BK14" s="736">
        <v>2.0936543829675809E-2</v>
      </c>
      <c r="BL14" s="736">
        <v>1.2216674387879411E-2</v>
      </c>
      <c r="BM14" s="736">
        <v>1.5579659346308594E-2</v>
      </c>
      <c r="BN14" s="736">
        <v>1.0792904133432736E-3</v>
      </c>
      <c r="BO14" s="736">
        <v>1.2222038895097797E-2</v>
      </c>
      <c r="BP14" s="736">
        <v>2.9363488842972636E-2</v>
      </c>
      <c r="BQ14" s="736">
        <v>4.3788879005484636E-2</v>
      </c>
      <c r="BR14" s="736">
        <v>6.0071024021948687E-2</v>
      </c>
      <c r="BS14" s="736">
        <v>1.7358703902936493E-2</v>
      </c>
      <c r="BT14" s="736">
        <v>7.1109458603721629E-3</v>
      </c>
      <c r="BU14" s="736">
        <v>0.11688177406320129</v>
      </c>
      <c r="BV14" s="736">
        <v>7.6022067372792821E-3</v>
      </c>
      <c r="BW14" s="737">
        <v>2.9098203888034139E-2</v>
      </c>
      <c r="BX14" s="57"/>
    </row>
    <row r="15" spans="1:76" s="32" customFormat="1" ht="13.35" customHeight="1">
      <c r="A15" s="430" t="s">
        <v>97</v>
      </c>
      <c r="B15" s="442" t="s">
        <v>10</v>
      </c>
      <c r="C15" s="641">
        <v>6.7542892484404437E-3</v>
      </c>
      <c r="D15" s="643">
        <v>2.2862255689940856E-2</v>
      </c>
      <c r="E15" s="736">
        <v>8.6621692222205744E-3</v>
      </c>
      <c r="F15" s="736">
        <v>7.1132568778681515E-3</v>
      </c>
      <c r="G15" s="736">
        <v>6.1120032529130685E-3</v>
      </c>
      <c r="H15" s="736">
        <v>4.3905873139519864E-3</v>
      </c>
      <c r="I15" s="736">
        <v>4.4473674298942225E-3</v>
      </c>
      <c r="J15" s="736">
        <v>2.4559934928018068E-3</v>
      </c>
      <c r="K15" s="736">
        <v>8.1841089783429421E-3</v>
      </c>
      <c r="L15" s="736">
        <v>1.2303149606299213E-2</v>
      </c>
      <c r="M15" s="736">
        <v>8.241082770141149E-3</v>
      </c>
      <c r="N15" s="736">
        <v>8.3006629470081337E-3</v>
      </c>
      <c r="O15" s="736">
        <v>5.0540558466538434E-3</v>
      </c>
      <c r="P15" s="736">
        <v>7.9965403619065446E-3</v>
      </c>
      <c r="Q15" s="736">
        <v>1.2099079766981932E-2</v>
      </c>
      <c r="R15" s="736">
        <v>5.4411870995314578E-3</v>
      </c>
      <c r="S15" s="736">
        <v>7.1781131011140883E-3</v>
      </c>
      <c r="T15" s="736">
        <v>8.3642440017321646E-3</v>
      </c>
      <c r="U15" s="736">
        <v>5.996142087640122E-3</v>
      </c>
      <c r="V15" s="736">
        <v>5.0423382539599741E-3</v>
      </c>
      <c r="W15" s="736">
        <v>6.0732072237870798E-3</v>
      </c>
      <c r="X15" s="736">
        <v>8.5130197011235708E-3</v>
      </c>
      <c r="Y15" s="736">
        <v>1.0571823940453987E-2</v>
      </c>
      <c r="Z15" s="736">
        <v>5.6915088070255068E-3</v>
      </c>
      <c r="AA15" s="736">
        <v>5.8633500242287195E-3</v>
      </c>
      <c r="AB15" s="736">
        <v>6.9955135375696122E-3</v>
      </c>
      <c r="AC15" s="736">
        <v>1.089146778655813E-2</v>
      </c>
      <c r="AD15" s="736">
        <v>7.3955138319443401E-3</v>
      </c>
      <c r="AE15" s="736">
        <v>8.5954748189556573E-3</v>
      </c>
      <c r="AF15" s="736">
        <v>1.1034689512432763E-2</v>
      </c>
      <c r="AG15" s="736">
        <v>6.7546858328227282E-3</v>
      </c>
      <c r="AH15" s="736">
        <v>1.1588213637175175E-2</v>
      </c>
      <c r="AI15" s="736">
        <v>3.9311741571721676E-3</v>
      </c>
      <c r="AJ15" s="736">
        <v>4.0021470759723111E-3</v>
      </c>
      <c r="AK15" s="736">
        <v>1.7919219395127193E-3</v>
      </c>
      <c r="AL15" s="736">
        <v>1.164597139676384E-3</v>
      </c>
      <c r="AM15" s="736">
        <v>1.1536214560129657E-3</v>
      </c>
      <c r="AN15" s="736">
        <v>5.0601342742773495E-4</v>
      </c>
      <c r="AO15" s="736">
        <v>1.8895287043029293E-3</v>
      </c>
      <c r="AP15" s="736">
        <v>6.7563710283514511E-4</v>
      </c>
      <c r="AQ15" s="736">
        <v>1.7435040780651668E-3</v>
      </c>
      <c r="AR15" s="736">
        <v>3.3047479606776828E-2</v>
      </c>
      <c r="AS15" s="736">
        <v>4.4370204102938873E-3</v>
      </c>
      <c r="AT15" s="736">
        <v>4.3723992194946082E-3</v>
      </c>
      <c r="AU15" s="736">
        <v>4.2182736934611269E-3</v>
      </c>
      <c r="AV15" s="736">
        <v>8.6884465995564202E-4</v>
      </c>
      <c r="AW15" s="736">
        <v>6.0594602259299519E-3</v>
      </c>
      <c r="AX15" s="736">
        <v>4.4805514524864601E-2</v>
      </c>
      <c r="AY15" s="736">
        <v>1.9922303018228907E-4</v>
      </c>
      <c r="AZ15" s="736">
        <v>5.9636322395282019E-3</v>
      </c>
      <c r="BA15" s="736">
        <v>6.0798936018619677E-3</v>
      </c>
      <c r="BB15" s="736">
        <v>5.510279681422486E-3</v>
      </c>
      <c r="BC15" s="736">
        <v>7.8747937054638381E-2</v>
      </c>
      <c r="BD15" s="736">
        <v>4.4262504076968334E-3</v>
      </c>
      <c r="BE15" s="736">
        <v>1.707071077418501E-3</v>
      </c>
      <c r="BF15" s="736">
        <v>1.6104456367478403E-3</v>
      </c>
      <c r="BG15" s="736">
        <v>2.9786417393668487E-3</v>
      </c>
      <c r="BH15" s="736">
        <v>5.9973886967875228E-3</v>
      </c>
      <c r="BI15" s="736">
        <v>1.2932330827067668E-4</v>
      </c>
      <c r="BJ15" s="736">
        <v>9.9543430077679816E-3</v>
      </c>
      <c r="BK15" s="736">
        <v>2.5619101343346065E-3</v>
      </c>
      <c r="BL15" s="736">
        <v>1.166761037044663E-3</v>
      </c>
      <c r="BM15" s="736">
        <v>4.2571089896376356E-3</v>
      </c>
      <c r="BN15" s="736">
        <v>6.9841943221837849E-3</v>
      </c>
      <c r="BO15" s="736">
        <v>1.0273236972445933E-4</v>
      </c>
      <c r="BP15" s="736">
        <v>9.1602230783737913E-4</v>
      </c>
      <c r="BQ15" s="736">
        <v>2.3121508146264763E-2</v>
      </c>
      <c r="BR15" s="736">
        <v>5.585642440891192E-2</v>
      </c>
      <c r="BS15" s="736">
        <v>6.3085675018062948E-2</v>
      </c>
      <c r="BT15" s="736">
        <v>6.3493077866019085E-2</v>
      </c>
      <c r="BU15" s="736">
        <v>1.1290966978264269E-3</v>
      </c>
      <c r="BV15" s="736">
        <v>1.0215490223911424E-3</v>
      </c>
      <c r="BW15" s="737">
        <v>8.7746827265540658E-3</v>
      </c>
      <c r="BX15" s="57"/>
    </row>
    <row r="16" spans="1:76" s="32" customFormat="1" ht="13.35" customHeight="1">
      <c r="A16" s="430" t="s">
        <v>98</v>
      </c>
      <c r="B16" s="442" t="s">
        <v>11</v>
      </c>
      <c r="C16" s="641">
        <v>0.18538525676540485</v>
      </c>
      <c r="D16" s="643">
        <v>0.10156630572501794</v>
      </c>
      <c r="E16" s="736">
        <v>9.2562481503946581E-2</v>
      </c>
      <c r="F16" s="736">
        <v>9.9063326219552703E-2</v>
      </c>
      <c r="G16" s="736">
        <v>7.0648221767299263E-2</v>
      </c>
      <c r="H16" s="736">
        <v>5.1305067684374435E-2</v>
      </c>
      <c r="I16" s="736">
        <v>5.0797752906648279E-2</v>
      </c>
      <c r="J16" s="736">
        <v>6.8590133381768795E-2</v>
      </c>
      <c r="K16" s="736">
        <v>9.3931996139279744E-2</v>
      </c>
      <c r="L16" s="736">
        <v>8.4370078740157478E-2</v>
      </c>
      <c r="M16" s="736">
        <v>5.6292440249532963E-2</v>
      </c>
      <c r="N16" s="736">
        <v>5.5971941616620571E-2</v>
      </c>
      <c r="O16" s="736">
        <v>7.3436360018571331E-2</v>
      </c>
      <c r="P16" s="736">
        <v>0.14472808600040662</v>
      </c>
      <c r="Q16" s="736">
        <v>0.13590674568472602</v>
      </c>
      <c r="R16" s="736">
        <v>0.15022264401155172</v>
      </c>
      <c r="S16" s="736">
        <v>6.8438866168382462E-2</v>
      </c>
      <c r="T16" s="736">
        <v>0.13456574928904694</v>
      </c>
      <c r="U16" s="736">
        <v>7.6189869600482504E-2</v>
      </c>
      <c r="V16" s="736">
        <v>8.2590023125206469E-2</v>
      </c>
      <c r="W16" s="736">
        <v>7.5672752049338668E-2</v>
      </c>
      <c r="X16" s="736">
        <v>0.13823320645234419</v>
      </c>
      <c r="Y16" s="736">
        <v>0.14179136548428409</v>
      </c>
      <c r="Z16" s="736">
        <v>0.13328703659661906</v>
      </c>
      <c r="AA16" s="736">
        <v>0.10187045711516718</v>
      </c>
      <c r="AB16" s="736">
        <v>9.25654626589206E-2</v>
      </c>
      <c r="AC16" s="736">
        <v>0.1096629052097834</v>
      </c>
      <c r="AD16" s="736">
        <v>0.17000541669369398</v>
      </c>
      <c r="AE16" s="736">
        <v>0.14791350550397778</v>
      </c>
      <c r="AF16" s="736">
        <v>0.10388404928136152</v>
      </c>
      <c r="AG16" s="736">
        <v>0.18538550315835942</v>
      </c>
      <c r="AH16" s="736">
        <v>4.9127267077288685E-2</v>
      </c>
      <c r="AI16" s="736">
        <v>3.7620443346817231E-2</v>
      </c>
      <c r="AJ16" s="736">
        <v>4.5680531455201984E-2</v>
      </c>
      <c r="AK16" s="736">
        <v>4.6356738215693603E-2</v>
      </c>
      <c r="AL16" s="736">
        <v>4.2403915156460782E-2</v>
      </c>
      <c r="AM16" s="736">
        <v>3.0906375833806718E-2</v>
      </c>
      <c r="AN16" s="736">
        <v>4.7782125075676113E-2</v>
      </c>
      <c r="AO16" s="736">
        <v>0.12449868441563963</v>
      </c>
      <c r="AP16" s="736">
        <v>4.2081362479894205E-2</v>
      </c>
      <c r="AQ16" s="736">
        <v>1.8706155664790801E-2</v>
      </c>
      <c r="AR16" s="736">
        <v>6.7977410583559925E-2</v>
      </c>
      <c r="AS16" s="736">
        <v>9.2446625254476167E-2</v>
      </c>
      <c r="AT16" s="736">
        <v>6.261652915461384E-2</v>
      </c>
      <c r="AU16" s="736">
        <v>6.2937229377786327E-2</v>
      </c>
      <c r="AV16" s="736">
        <v>5.4235785232321018E-2</v>
      </c>
      <c r="AW16" s="736">
        <v>0.16520300609727276</v>
      </c>
      <c r="AX16" s="736">
        <v>2.1410986846732784E-2</v>
      </c>
      <c r="AY16" s="736">
        <v>5.9219045721685425E-2</v>
      </c>
      <c r="AZ16" s="736">
        <v>5.9305534553152878E-2</v>
      </c>
      <c r="BA16" s="736">
        <v>6.0597064551370351E-2</v>
      </c>
      <c r="BB16" s="736">
        <v>5.4269309131320616E-2</v>
      </c>
      <c r="BC16" s="736">
        <v>2.2812449978749594E-2</v>
      </c>
      <c r="BD16" s="736">
        <v>2.735359209564819E-2</v>
      </c>
      <c r="BE16" s="736">
        <v>2.5730973801088623E-2</v>
      </c>
      <c r="BF16" s="736">
        <v>1.8793409400153414E-2</v>
      </c>
      <c r="BG16" s="736">
        <v>2.5100554147308825E-2</v>
      </c>
      <c r="BH16" s="736">
        <v>1.6327818987904787E-2</v>
      </c>
      <c r="BI16" s="736">
        <v>4.8141353383458645E-2</v>
      </c>
      <c r="BJ16" s="736">
        <v>2.8719157058654902E-2</v>
      </c>
      <c r="BK16" s="736">
        <v>4.0518588799684487E-2</v>
      </c>
      <c r="BL16" s="736">
        <v>1.7810264065475884E-2</v>
      </c>
      <c r="BM16" s="736">
        <v>9.2407305912792989E-3</v>
      </c>
      <c r="BN16" s="736">
        <v>5.4114248816991652E-2</v>
      </c>
      <c r="BO16" s="736">
        <v>1.0713740921415964E-2</v>
      </c>
      <c r="BP16" s="736">
        <v>3.7841876312119056E-2</v>
      </c>
      <c r="BQ16" s="736">
        <v>6.6459238173205787E-2</v>
      </c>
      <c r="BR16" s="736">
        <v>4.1824680501506201E-2</v>
      </c>
      <c r="BS16" s="736">
        <v>7.319239565222159E-2</v>
      </c>
      <c r="BT16" s="736">
        <v>3.7088462722725396E-2</v>
      </c>
      <c r="BU16" s="736">
        <v>0.13194466847156702</v>
      </c>
      <c r="BV16" s="736">
        <v>1.7832051280006506E-2</v>
      </c>
      <c r="BW16" s="737">
        <v>7.4634274882483448E-2</v>
      </c>
      <c r="BX16" s="57"/>
    </row>
    <row r="17" spans="1:76" s="32" customFormat="1" ht="13.35" customHeight="1">
      <c r="A17" s="430" t="s">
        <v>99</v>
      </c>
      <c r="B17" s="442" t="s">
        <v>137</v>
      </c>
      <c r="C17" s="641">
        <v>8.7476039009017873E-4</v>
      </c>
      <c r="D17" s="643">
        <v>4.4177702747676397E-5</v>
      </c>
      <c r="E17" s="736">
        <v>6.8179937938493964E-3</v>
      </c>
      <c r="F17" s="736">
        <v>9.275297845087729E-3</v>
      </c>
      <c r="G17" s="736">
        <v>4.062759034327101E-3</v>
      </c>
      <c r="H17" s="736">
        <v>2.7717285266471089E-3</v>
      </c>
      <c r="I17" s="736">
        <v>2.8326819389437271E-3</v>
      </c>
      <c r="J17" s="736">
        <v>6.9494349635549517E-4</v>
      </c>
      <c r="K17" s="736">
        <v>5.6168004755158402E-3</v>
      </c>
      <c r="L17" s="736">
        <v>1.5009842519685039E-2</v>
      </c>
      <c r="M17" s="736">
        <v>6.6843012643646258E-3</v>
      </c>
      <c r="N17" s="736">
        <v>6.650301094942552E-3</v>
      </c>
      <c r="O17" s="736">
        <v>8.503017841745706E-3</v>
      </c>
      <c r="P17" s="736">
        <v>3.9601883437305353E-3</v>
      </c>
      <c r="Q17" s="736">
        <v>7.8418248597451872E-3</v>
      </c>
      <c r="R17" s="736">
        <v>1.5424291084916877E-3</v>
      </c>
      <c r="S17" s="736">
        <v>2.7076575941334087E-3</v>
      </c>
      <c r="T17" s="736">
        <v>1.5787952353774788E-2</v>
      </c>
      <c r="U17" s="736">
        <v>1.1568537736830064E-2</v>
      </c>
      <c r="V17" s="736">
        <v>1.8256741953993011E-3</v>
      </c>
      <c r="W17" s="736">
        <v>1.2355738499469665E-2</v>
      </c>
      <c r="X17" s="736">
        <v>1.6053036536563838E-2</v>
      </c>
      <c r="Y17" s="736">
        <v>3.286719898235451E-2</v>
      </c>
      <c r="Z17" s="736">
        <v>1.1512122995299206E-2</v>
      </c>
      <c r="AA17" s="736">
        <v>9.8950088838636735E-3</v>
      </c>
      <c r="AB17" s="736">
        <v>1.2889257749070833E-2</v>
      </c>
      <c r="AC17" s="736">
        <v>1.8209231421874125E-2</v>
      </c>
      <c r="AD17" s="736">
        <v>1.3905233975052882E-2</v>
      </c>
      <c r="AE17" s="736">
        <v>1.7208275806999282E-2</v>
      </c>
      <c r="AF17" s="736">
        <v>1.4453483076107072E-2</v>
      </c>
      <c r="AG17" s="736">
        <v>8.7433072414732044E-4</v>
      </c>
      <c r="AH17" s="736">
        <v>5.4706470167740729E-3</v>
      </c>
      <c r="AI17" s="736">
        <v>4.5280933356219317E-3</v>
      </c>
      <c r="AJ17" s="736">
        <v>5.0411263968913687E-4</v>
      </c>
      <c r="AK17" s="736">
        <v>5.105320909732932E-4</v>
      </c>
      <c r="AL17" s="736">
        <v>5.2325714690337885E-4</v>
      </c>
      <c r="AM17" s="736">
        <v>5.1287021556702442E-4</v>
      </c>
      <c r="AN17" s="736">
        <v>5.9637296803983044E-4</v>
      </c>
      <c r="AO17" s="736">
        <v>5.2198230456368421E-4</v>
      </c>
      <c r="AP17" s="736">
        <v>5.4498254113705959E-4</v>
      </c>
      <c r="AQ17" s="736">
        <v>4.6097882692298914E-4</v>
      </c>
      <c r="AR17" s="736">
        <v>6.274837900020916E-4</v>
      </c>
      <c r="AS17" s="736">
        <v>7.8300360181656837E-4</v>
      </c>
      <c r="AT17" s="736">
        <v>4.5818804571531581E-4</v>
      </c>
      <c r="AU17" s="736">
        <v>2.2702514669669258E-4</v>
      </c>
      <c r="AV17" s="736">
        <v>2.2111984919179578E-4</v>
      </c>
      <c r="AW17" s="736">
        <v>2.741409462589214E-4</v>
      </c>
      <c r="AX17" s="736">
        <v>2.5321797847647186E-4</v>
      </c>
      <c r="AY17" s="736">
        <v>1.494172726367168E-4</v>
      </c>
      <c r="AZ17" s="736">
        <v>2.8447754423106004E-3</v>
      </c>
      <c r="BA17" s="736">
        <v>2.8974492946373439E-3</v>
      </c>
      <c r="BB17" s="736">
        <v>2.6393776625300981E-3</v>
      </c>
      <c r="BC17" s="736">
        <v>2.8701848509435731E-4</v>
      </c>
      <c r="BD17" s="736">
        <v>1.0390789731388614E-2</v>
      </c>
      <c r="BE17" s="736">
        <v>5.6469438953410693E-3</v>
      </c>
      <c r="BF17" s="736">
        <v>7.1722831959769168E-3</v>
      </c>
      <c r="BG17" s="736">
        <v>8.2802242177567025E-3</v>
      </c>
      <c r="BH17" s="736">
        <v>1.6069558230626857E-3</v>
      </c>
      <c r="BI17" s="736">
        <v>1.2330827067669173E-4</v>
      </c>
      <c r="BJ17" s="736">
        <v>2.5915412206428335E-2</v>
      </c>
      <c r="BK17" s="736">
        <v>1.7795981437870043E-3</v>
      </c>
      <c r="BL17" s="736">
        <v>7.721212745148504E-5</v>
      </c>
      <c r="BM17" s="736">
        <v>5.1323230134553534E-3</v>
      </c>
      <c r="BN17" s="736">
        <v>9.741687748182206E-3</v>
      </c>
      <c r="BO17" s="736">
        <v>1.2608063557092736E-4</v>
      </c>
      <c r="BP17" s="736">
        <v>6.1966214941940349E-4</v>
      </c>
      <c r="BQ17" s="736">
        <v>6.8903535787872405E-3</v>
      </c>
      <c r="BR17" s="736">
        <v>4.3195896389842964E-3</v>
      </c>
      <c r="BS17" s="736">
        <v>3.5943129440347199E-3</v>
      </c>
      <c r="BT17" s="736">
        <v>2.0740258759418808E-3</v>
      </c>
      <c r="BU17" s="736">
        <v>2.5973359935347842E-4</v>
      </c>
      <c r="BV17" s="736">
        <v>4.5686606942067567E-3</v>
      </c>
      <c r="BW17" s="737">
        <v>1.3322679632447319E-2</v>
      </c>
      <c r="BX17" s="57"/>
    </row>
    <row r="18" spans="1:76" s="32" customFormat="1" ht="13.35" customHeight="1">
      <c r="A18" s="430" t="s">
        <v>100</v>
      </c>
      <c r="B18" s="442" t="s">
        <v>138</v>
      </c>
      <c r="C18" s="641">
        <v>1.2839144503322441E-4</v>
      </c>
      <c r="D18" s="643">
        <v>7.7752756835910468E-5</v>
      </c>
      <c r="E18" s="736">
        <v>6.8081753199304224E-5</v>
      </c>
      <c r="F18" s="736">
        <v>2.6028109470129517E-5</v>
      </c>
      <c r="G18" s="736">
        <v>1.8694902693338963E-5</v>
      </c>
      <c r="H18" s="736">
        <v>1.5761890967569573E-5</v>
      </c>
      <c r="I18" s="736">
        <v>1.5645054279646655E-5</v>
      </c>
      <c r="J18" s="736">
        <v>1.9742712964644749E-5</v>
      </c>
      <c r="K18" s="736">
        <v>2.2225432562481248E-5</v>
      </c>
      <c r="L18" s="736">
        <v>1.9685039370078739E-5</v>
      </c>
      <c r="M18" s="736">
        <v>2.0692170131509694E-5</v>
      </c>
      <c r="N18" s="736">
        <v>2.0583025352583503E-5</v>
      </c>
      <c r="O18" s="736">
        <v>2.6530476885322015E-5</v>
      </c>
      <c r="P18" s="736">
        <v>2.4204557556824234E-5</v>
      </c>
      <c r="Q18" s="736">
        <v>2.4384829608900967E-5</v>
      </c>
      <c r="R18" s="736">
        <v>2.4092271304114644E-5</v>
      </c>
      <c r="S18" s="736">
        <v>2.8204766605556338E-5</v>
      </c>
      <c r="T18" s="736">
        <v>3.5190370685222596E-5</v>
      </c>
      <c r="U18" s="736">
        <v>2.599671401534846E-5</v>
      </c>
      <c r="V18" s="736">
        <v>3.4774746579034308E-5</v>
      </c>
      <c r="W18" s="736">
        <v>2.5287469356504146E-5</v>
      </c>
      <c r="X18" s="736">
        <v>3.5767960987770627E-5</v>
      </c>
      <c r="Y18" s="736">
        <v>3.4379915253508898E-5</v>
      </c>
      <c r="Z18" s="736">
        <v>2.7180080262777016E-5</v>
      </c>
      <c r="AA18" s="736">
        <v>3.5535454692295267E-5</v>
      </c>
      <c r="AB18" s="736">
        <v>3.6084148233680947E-5</v>
      </c>
      <c r="AC18" s="736">
        <v>4.0083607725113298E-5</v>
      </c>
      <c r="AD18" s="736">
        <v>3.1169155004207833E-5</v>
      </c>
      <c r="AE18" s="736">
        <v>3.7100601199234561E-5</v>
      </c>
      <c r="AF18" s="736">
        <v>3.4591503173770419E-5</v>
      </c>
      <c r="AG18" s="736">
        <v>1.2746202793956964E-4</v>
      </c>
      <c r="AH18" s="736">
        <v>1.0669118633630416E-4</v>
      </c>
      <c r="AI18" s="736">
        <v>1.6903183302202624E-4</v>
      </c>
      <c r="AJ18" s="736">
        <v>2.8170067947408688E-4</v>
      </c>
      <c r="AK18" s="736">
        <v>2.7583095707956059E-4</v>
      </c>
      <c r="AL18" s="736">
        <v>2.6903411275450964E-4</v>
      </c>
      <c r="AM18" s="736">
        <v>2.6069780861280947E-4</v>
      </c>
      <c r="AN18" s="736">
        <v>4.1565388681563941E-4</v>
      </c>
      <c r="AO18" s="736">
        <v>3.0941032532960465E-4</v>
      </c>
      <c r="AP18" s="736">
        <v>2.566008509025464E-4</v>
      </c>
      <c r="AQ18" s="736">
        <v>2.7841295487428057E-4</v>
      </c>
      <c r="AR18" s="736">
        <v>4.183225266680611E-4</v>
      </c>
      <c r="AS18" s="736">
        <v>3.1320144072662732E-4</v>
      </c>
      <c r="AT18" s="736">
        <v>3.0378952393510922E-4</v>
      </c>
      <c r="AU18" s="736">
        <v>3.0300533692179533E-4</v>
      </c>
      <c r="AV18" s="736">
        <v>2.7249112728685947E-4</v>
      </c>
      <c r="AW18" s="736">
        <v>4.8210993997258592E-4</v>
      </c>
      <c r="AX18" s="736">
        <v>4.5016529506928323E-4</v>
      </c>
      <c r="AY18" s="736">
        <v>1.9922303018228907E-4</v>
      </c>
      <c r="AZ18" s="736">
        <v>3.1188567972176019E-4</v>
      </c>
      <c r="BA18" s="736">
        <v>3.2061938916068969E-4</v>
      </c>
      <c r="BB18" s="736">
        <v>2.7782922763474715E-4</v>
      </c>
      <c r="BC18" s="736">
        <v>4.8020400390786706E-4</v>
      </c>
      <c r="BD18" s="736">
        <v>1.5885597956026251E-5</v>
      </c>
      <c r="BE18" s="736">
        <v>1.7400069227418282E-5</v>
      </c>
      <c r="BF18" s="736">
        <v>1.6721044898095683E-5</v>
      </c>
      <c r="BG18" s="736">
        <v>1.5992707325459592E-5</v>
      </c>
      <c r="BH18" s="736">
        <v>1.4347819848773978E-5</v>
      </c>
      <c r="BI18" s="736">
        <v>2.1052631578947369E-5</v>
      </c>
      <c r="BJ18" s="736">
        <v>1.2585388364109269E-5</v>
      </c>
      <c r="BK18" s="736">
        <v>1.4547123791174422E-5</v>
      </c>
      <c r="BL18" s="736">
        <v>1.7158250544774456E-5</v>
      </c>
      <c r="BM18" s="736">
        <v>1.2745835298316274E-5</v>
      </c>
      <c r="BN18" s="736">
        <v>2.4954691637994766E-5</v>
      </c>
      <c r="BO18" s="736">
        <v>1.7122061620743223E-5</v>
      </c>
      <c r="BP18" s="736">
        <v>2.217520066484153E-4</v>
      </c>
      <c r="BQ18" s="736">
        <v>1.279157409174904E-5</v>
      </c>
      <c r="BR18" s="736">
        <v>6.3455510188070596E-6</v>
      </c>
      <c r="BS18" s="736">
        <v>8.5288781722857752E-6</v>
      </c>
      <c r="BT18" s="736">
        <v>2.323838516461491E-5</v>
      </c>
      <c r="BU18" s="736">
        <v>1.8197895496103582E-5</v>
      </c>
      <c r="BV18" s="736">
        <v>1.116447019006713E-5</v>
      </c>
      <c r="BW18" s="737">
        <v>1.5640539598616152E-5</v>
      </c>
      <c r="BX18" s="57"/>
    </row>
    <row r="19" spans="1:76" s="32" customFormat="1" ht="13.35" customHeight="1">
      <c r="A19" s="430" t="s">
        <v>101</v>
      </c>
      <c r="B19" s="442" t="s">
        <v>139</v>
      </c>
      <c r="C19" s="641">
        <v>0</v>
      </c>
      <c r="D19" s="643">
        <v>0</v>
      </c>
      <c r="E19" s="736">
        <v>2.0925075610562501E-4</v>
      </c>
      <c r="F19" s="736">
        <v>3.8775734738177202E-4</v>
      </c>
      <c r="G19" s="736">
        <v>1.3941231712434022E-4</v>
      </c>
      <c r="H19" s="736">
        <v>1.335257334824108E-4</v>
      </c>
      <c r="I19" s="736">
        <v>1.350110239688026E-4</v>
      </c>
      <c r="J19" s="736">
        <v>8.2919394451507953E-5</v>
      </c>
      <c r="K19" s="736">
        <v>1.4649812561001358E-4</v>
      </c>
      <c r="L19" s="736">
        <v>5.4133858267716535E-4</v>
      </c>
      <c r="M19" s="736">
        <v>1.134417797798061E-4</v>
      </c>
      <c r="N19" s="736">
        <v>1.1357862182509934E-4</v>
      </c>
      <c r="O19" s="736">
        <v>1.0612190754128806E-4</v>
      </c>
      <c r="P19" s="736">
        <v>1.7943645335459033E-4</v>
      </c>
      <c r="Q19" s="736">
        <v>3.5484131361917962E-4</v>
      </c>
      <c r="R19" s="736">
        <v>7.0181833798942662E-5</v>
      </c>
      <c r="S19" s="736">
        <v>5.6409533211112675E-5</v>
      </c>
      <c r="T19" s="736">
        <v>6.9804479841757043E-4</v>
      </c>
      <c r="U19" s="736">
        <v>1.5078094128902106E-4</v>
      </c>
      <c r="V19" s="736">
        <v>3.4774746579034308E-5</v>
      </c>
      <c r="W19" s="736">
        <v>1.6015397259119295E-4</v>
      </c>
      <c r="X19" s="736">
        <v>7.324265801354218E-4</v>
      </c>
      <c r="Y19" s="736">
        <v>2.0456049575837795E-3</v>
      </c>
      <c r="Z19" s="736">
        <v>4.3352228019129339E-4</v>
      </c>
      <c r="AA19" s="736">
        <v>4.199644645453077E-5</v>
      </c>
      <c r="AB19" s="736">
        <v>4.7270234186122035E-4</v>
      </c>
      <c r="AC19" s="736">
        <v>7.6492884742091209E-4</v>
      </c>
      <c r="AD19" s="736">
        <v>5.3408768304507486E-4</v>
      </c>
      <c r="AE19" s="736">
        <v>9.1470873108975761E-4</v>
      </c>
      <c r="AF19" s="736">
        <v>2.8249727591912505E-4</v>
      </c>
      <c r="AG19" s="736">
        <v>0</v>
      </c>
      <c r="AH19" s="736">
        <v>2.9641893535937311E-5</v>
      </c>
      <c r="AI19" s="736">
        <v>4.9321365770678188E-5</v>
      </c>
      <c r="AJ19" s="736">
        <v>4.5179906387233967E-5</v>
      </c>
      <c r="AK19" s="736">
        <v>4.6515871460162582E-5</v>
      </c>
      <c r="AL19" s="736">
        <v>5.2346003839112733E-5</v>
      </c>
      <c r="AM19" s="736">
        <v>5.8331695558804185E-5</v>
      </c>
      <c r="AN19" s="736">
        <v>5.421572436725732E-5</v>
      </c>
      <c r="AO19" s="736">
        <v>4.9600128487951892E-5</v>
      </c>
      <c r="AP19" s="736">
        <v>5.9441940232011899E-5</v>
      </c>
      <c r="AQ19" s="736">
        <v>0</v>
      </c>
      <c r="AR19" s="736">
        <v>0</v>
      </c>
      <c r="AS19" s="736">
        <v>0</v>
      </c>
      <c r="AT19" s="736">
        <v>2.2533838313867992E-5</v>
      </c>
      <c r="AU19" s="736">
        <v>2.1970175486776699E-5</v>
      </c>
      <c r="AV19" s="736">
        <v>2.2335338302201593E-5</v>
      </c>
      <c r="AW19" s="736">
        <v>1.8906272155787681E-5</v>
      </c>
      <c r="AX19" s="736">
        <v>1.4067665470915101E-5</v>
      </c>
      <c r="AY19" s="736">
        <v>4.9805757545572267E-5</v>
      </c>
      <c r="AZ19" s="736">
        <v>2.8353243611069107E-5</v>
      </c>
      <c r="BA19" s="736">
        <v>2.3749584382273311E-5</v>
      </c>
      <c r="BB19" s="736">
        <v>4.6304871272457863E-5</v>
      </c>
      <c r="BC19" s="736">
        <v>0</v>
      </c>
      <c r="BD19" s="736">
        <v>4.0417787204573123E-5</v>
      </c>
      <c r="BE19" s="736">
        <v>1.2490763981110983E-4</v>
      </c>
      <c r="BF19" s="736">
        <v>2.1005812653232702E-4</v>
      </c>
      <c r="BG19" s="736">
        <v>0</v>
      </c>
      <c r="BH19" s="736">
        <v>0</v>
      </c>
      <c r="BI19" s="736">
        <v>0</v>
      </c>
      <c r="BJ19" s="736">
        <v>0</v>
      </c>
      <c r="BK19" s="736">
        <v>0</v>
      </c>
      <c r="BL19" s="736">
        <v>0</v>
      </c>
      <c r="BM19" s="736">
        <v>0</v>
      </c>
      <c r="BN19" s="736">
        <v>0</v>
      </c>
      <c r="BO19" s="736">
        <v>0</v>
      </c>
      <c r="BP19" s="736">
        <v>1.2227447095566825E-4</v>
      </c>
      <c r="BQ19" s="736">
        <v>0</v>
      </c>
      <c r="BR19" s="736">
        <v>0</v>
      </c>
      <c r="BS19" s="736">
        <v>0</v>
      </c>
      <c r="BT19" s="736">
        <v>0</v>
      </c>
      <c r="BU19" s="736">
        <v>0</v>
      </c>
      <c r="BV19" s="736">
        <v>0</v>
      </c>
      <c r="BW19" s="737">
        <v>0</v>
      </c>
      <c r="BX19" s="57"/>
    </row>
    <row r="20" spans="1:76" s="32" customFormat="1" ht="13.35" customHeight="1">
      <c r="A20" s="430" t="s">
        <v>102</v>
      </c>
      <c r="B20" s="442" t="s">
        <v>140</v>
      </c>
      <c r="C20" s="641">
        <v>2.0582597413886558E-4</v>
      </c>
      <c r="D20" s="643">
        <v>5.3013243297211681E-6</v>
      </c>
      <c r="E20" s="736">
        <v>3.2404464279823077E-4</v>
      </c>
      <c r="F20" s="736">
        <v>5.5581285734638782E-4</v>
      </c>
      <c r="G20" s="736">
        <v>6.7172507276099175E-4</v>
      </c>
      <c r="H20" s="736">
        <v>4.4853838296283696E-4</v>
      </c>
      <c r="I20" s="736">
        <v>4.5312712765495123E-4</v>
      </c>
      <c r="J20" s="736">
        <v>2.9219215187674229E-4</v>
      </c>
      <c r="K20" s="736">
        <v>9.4037973506742303E-4</v>
      </c>
      <c r="L20" s="736">
        <v>8.9566929133858269E-4</v>
      </c>
      <c r="M20" s="736">
        <v>1.1487805982422854E-3</v>
      </c>
      <c r="N20" s="736">
        <v>1.157609184889877E-3</v>
      </c>
      <c r="O20" s="736">
        <v>6.7652716057571137E-4</v>
      </c>
      <c r="P20" s="736">
        <v>6.6030033015016508E-4</v>
      </c>
      <c r="Q20" s="736">
        <v>4.9442344172530241E-4</v>
      </c>
      <c r="R20" s="736">
        <v>7.6362025133476421E-4</v>
      </c>
      <c r="S20" s="736">
        <v>1.170497814130588E-3</v>
      </c>
      <c r="T20" s="736">
        <v>4.1098972226038356E-4</v>
      </c>
      <c r="U20" s="736">
        <v>4.068485743402034E-4</v>
      </c>
      <c r="V20" s="736">
        <v>4.1729695894841167E-4</v>
      </c>
      <c r="W20" s="736">
        <v>4.0600436911276104E-4</v>
      </c>
      <c r="X20" s="736">
        <v>4.1124988934797458E-4</v>
      </c>
      <c r="Y20" s="736">
        <v>1.6330459745416727E-4</v>
      </c>
      <c r="Z20" s="736">
        <v>1.7802952572118947E-4</v>
      </c>
      <c r="AA20" s="736">
        <v>1.1306735583912131E-4</v>
      </c>
      <c r="AB20" s="736">
        <v>5.1480051480051476E-4</v>
      </c>
      <c r="AC20" s="736">
        <v>7.2150493905203934E-4</v>
      </c>
      <c r="AD20" s="736">
        <v>1.6637589495489317E-4</v>
      </c>
      <c r="AE20" s="736">
        <v>4.1262648338844123E-4</v>
      </c>
      <c r="AF20" s="736">
        <v>6.2841230765682923E-4</v>
      </c>
      <c r="AG20" s="736">
        <v>2.056227054496831E-4</v>
      </c>
      <c r="AH20" s="736">
        <v>3.4549491803476603E-5</v>
      </c>
      <c r="AI20" s="736">
        <v>5.103618146800309E-5</v>
      </c>
      <c r="AJ20" s="736">
        <v>3.8838866894288846E-5</v>
      </c>
      <c r="AK20" s="736">
        <v>3.8028765088483794E-5</v>
      </c>
      <c r="AL20" s="736">
        <v>3.6723359282478315E-5</v>
      </c>
      <c r="AM20" s="736">
        <v>3.4550311984830168E-5</v>
      </c>
      <c r="AN20" s="736">
        <v>5.421572436725732E-5</v>
      </c>
      <c r="AO20" s="736">
        <v>4.2514395846815911E-5</v>
      </c>
      <c r="AP20" s="736">
        <v>3.5900577763888373E-5</v>
      </c>
      <c r="AQ20" s="736">
        <v>3.8795247810350572E-5</v>
      </c>
      <c r="AR20" s="736">
        <v>1.0458063166701528E-4</v>
      </c>
      <c r="AS20" s="736">
        <v>5.2200240121104554E-5</v>
      </c>
      <c r="AT20" s="736">
        <v>4.3398503419301315E-5</v>
      </c>
      <c r="AU20" s="736">
        <v>4.3024926994937707E-5</v>
      </c>
      <c r="AV20" s="736">
        <v>3.7970075113742711E-5</v>
      </c>
      <c r="AW20" s="736">
        <v>6.6171952545256892E-5</v>
      </c>
      <c r="AX20" s="736">
        <v>7.0338327354575511E-5</v>
      </c>
      <c r="AY20" s="736">
        <v>4.9805757545572267E-5</v>
      </c>
      <c r="AZ20" s="736">
        <v>4.7255406018448511E-5</v>
      </c>
      <c r="BA20" s="736">
        <v>4.7499168764546622E-5</v>
      </c>
      <c r="BB20" s="736">
        <v>4.6304871272457863E-5</v>
      </c>
      <c r="BC20" s="736">
        <v>6.6235035021774765E-5</v>
      </c>
      <c r="BD20" s="736">
        <v>5.4493633494722962E-5</v>
      </c>
      <c r="BE20" s="736">
        <v>5.7793087076782153E-5</v>
      </c>
      <c r="BF20" s="736">
        <v>5.4343395918810965E-5</v>
      </c>
      <c r="BG20" s="736">
        <v>5.197629880774367E-5</v>
      </c>
      <c r="BH20" s="736">
        <v>5.7391279395095913E-5</v>
      </c>
      <c r="BI20" s="736">
        <v>7.2180451127819552E-5</v>
      </c>
      <c r="BJ20" s="736">
        <v>4.9642365213986559E-5</v>
      </c>
      <c r="BK20" s="736">
        <v>4.8490412637248072E-5</v>
      </c>
      <c r="BL20" s="736">
        <v>6.0053876906710591E-5</v>
      </c>
      <c r="BM20" s="736">
        <v>3.8237505894948823E-5</v>
      </c>
      <c r="BN20" s="736">
        <v>8.1102747823482986E-5</v>
      </c>
      <c r="BO20" s="736">
        <v>5.4479286975092071E-5</v>
      </c>
      <c r="BP20" s="736">
        <v>1.1294845198447321E-4</v>
      </c>
      <c r="BQ20" s="736">
        <v>9.7166764735401378E-6</v>
      </c>
      <c r="BR20" s="736">
        <v>2.2497862703043211E-5</v>
      </c>
      <c r="BS20" s="736">
        <v>3.5333923856612497E-5</v>
      </c>
      <c r="BT20" s="736">
        <v>2.9047981455768637E-5</v>
      </c>
      <c r="BU20" s="736">
        <v>8.2717706800470826E-7</v>
      </c>
      <c r="BV20" s="736">
        <v>7.9746215643336644E-7</v>
      </c>
      <c r="BW20" s="737">
        <v>1.3600469216187959E-6</v>
      </c>
      <c r="BX20" s="57"/>
    </row>
    <row r="21" spans="1:76" s="32" customFormat="1" ht="13.35" customHeight="1">
      <c r="A21" s="430" t="s">
        <v>103</v>
      </c>
      <c r="B21" s="442" t="s">
        <v>12</v>
      </c>
      <c r="C21" s="641">
        <v>7.5880842747457029E-3</v>
      </c>
      <c r="D21" s="643">
        <v>5.8208541140338426E-3</v>
      </c>
      <c r="E21" s="736">
        <v>8.0553665319447205E-3</v>
      </c>
      <c r="F21" s="736">
        <v>1.058476451785267E-2</v>
      </c>
      <c r="G21" s="736">
        <v>9.5230850377621655E-3</v>
      </c>
      <c r="H21" s="736">
        <v>9.0771604232878344E-3</v>
      </c>
      <c r="I21" s="736">
        <v>9.2056658274350511E-3</v>
      </c>
      <c r="J21" s="736">
        <v>4.6987656855854501E-3</v>
      </c>
      <c r="K21" s="736">
        <v>1.0059854174058204E-2</v>
      </c>
      <c r="L21" s="736">
        <v>1.6122047244094488E-2</v>
      </c>
      <c r="M21" s="736">
        <v>7.9285092825075211E-3</v>
      </c>
      <c r="N21" s="736">
        <v>7.7677361821563021E-3</v>
      </c>
      <c r="O21" s="736">
        <v>1.6528487099555615E-2</v>
      </c>
      <c r="P21" s="736">
        <v>1.2767097292639555E-2</v>
      </c>
      <c r="Q21" s="736">
        <v>1.7875761815711228E-2</v>
      </c>
      <c r="R21" s="736">
        <v>9.5850577638391769E-3</v>
      </c>
      <c r="S21" s="736">
        <v>6.5435058524890705E-3</v>
      </c>
      <c r="T21" s="736">
        <v>1.1911248963113423E-2</v>
      </c>
      <c r="U21" s="736">
        <v>1.8018322484038018E-2</v>
      </c>
      <c r="V21" s="736">
        <v>1.264062038147897E-2</v>
      </c>
      <c r="W21" s="736">
        <v>1.8452828333204555E-2</v>
      </c>
      <c r="X21" s="736">
        <v>1.1527572851496979E-2</v>
      </c>
      <c r="Y21" s="736">
        <v>9.8068708260634144E-3</v>
      </c>
      <c r="Z21" s="736">
        <v>6.2487004524124359E-3</v>
      </c>
      <c r="AA21" s="736">
        <v>6.4642222581166213E-3</v>
      </c>
      <c r="AB21" s="736">
        <v>8.8346022925462186E-3</v>
      </c>
      <c r="AC21" s="736">
        <v>1.5124046239781811E-2</v>
      </c>
      <c r="AD21" s="736">
        <v>8.9059542352563584E-3</v>
      </c>
      <c r="AE21" s="736">
        <v>1.233491409515871E-2</v>
      </c>
      <c r="AF21" s="736">
        <v>1.8529515200083019E-2</v>
      </c>
      <c r="AG21" s="736">
        <v>7.5885333342596822E-3</v>
      </c>
      <c r="AH21" s="736">
        <v>4.5927267626939688E-3</v>
      </c>
      <c r="AI21" s="736">
        <v>3.1034081227063318E-3</v>
      </c>
      <c r="AJ21" s="736">
        <v>1.3806028236014757E-3</v>
      </c>
      <c r="AK21" s="736">
        <v>1.385520115176562E-3</v>
      </c>
      <c r="AL21" s="736">
        <v>1.5575979514452264E-3</v>
      </c>
      <c r="AM21" s="736">
        <v>6.6004557051539193E-4</v>
      </c>
      <c r="AN21" s="736">
        <v>7.1384037083555463E-4</v>
      </c>
      <c r="AO21" s="736">
        <v>1.1289934008210003E-3</v>
      </c>
      <c r="AP21" s="736">
        <v>1.8997879511775684E-3</v>
      </c>
      <c r="AQ21" s="736">
        <v>5.2236660139936743E-3</v>
      </c>
      <c r="AR21" s="736">
        <v>3.3465802133444888E-3</v>
      </c>
      <c r="AS21" s="736">
        <v>5.2200240121104561E-3</v>
      </c>
      <c r="AT21" s="736">
        <v>6.7768432262447446E-4</v>
      </c>
      <c r="AU21" s="736">
        <v>4.2475672607768288E-4</v>
      </c>
      <c r="AV21" s="736">
        <v>2.9705999941928118E-4</v>
      </c>
      <c r="AW21" s="736">
        <v>6.1445384506309973E-4</v>
      </c>
      <c r="AX21" s="736">
        <v>1.7584581838643878E-3</v>
      </c>
      <c r="AY21" s="736">
        <v>3.9844606036457814E-4</v>
      </c>
      <c r="AZ21" s="736">
        <v>3.2889762588840165E-3</v>
      </c>
      <c r="BA21" s="736">
        <v>3.26556785256258E-3</v>
      </c>
      <c r="BB21" s="736">
        <v>3.3802556028894241E-3</v>
      </c>
      <c r="BC21" s="736">
        <v>1.214308975399204E-3</v>
      </c>
      <c r="BD21" s="736">
        <v>5.6999134134369635E-3</v>
      </c>
      <c r="BE21" s="736">
        <v>3.1537625474695637E-3</v>
      </c>
      <c r="BF21" s="736">
        <v>2.5426438898166746E-3</v>
      </c>
      <c r="BG21" s="736">
        <v>9.0718632303669524E-3</v>
      </c>
      <c r="BH21" s="736">
        <v>2.1952164368624189E-3</v>
      </c>
      <c r="BI21" s="736">
        <v>6.6165413533834591E-4</v>
      </c>
      <c r="BJ21" s="736">
        <v>1.2232997489914209E-2</v>
      </c>
      <c r="BK21" s="736">
        <v>3.6965857900462112E-3</v>
      </c>
      <c r="BL21" s="736">
        <v>7.5496302397007602E-4</v>
      </c>
      <c r="BM21" s="736">
        <v>2.2432670125036645E-3</v>
      </c>
      <c r="BN21" s="736">
        <v>8.0447687167985622E-3</v>
      </c>
      <c r="BO21" s="736">
        <v>4.5606945953434219E-4</v>
      </c>
      <c r="BP21" s="736">
        <v>9.8441311362614274E-4</v>
      </c>
      <c r="BQ21" s="736">
        <v>6.8359893888973074E-3</v>
      </c>
      <c r="BR21" s="736">
        <v>3.3971772681595249E-3</v>
      </c>
      <c r="BS21" s="736">
        <v>9.0649790859723099E-3</v>
      </c>
      <c r="BT21" s="736">
        <v>5.5365452654695026E-3</v>
      </c>
      <c r="BU21" s="736">
        <v>2.0447817121076388E-3</v>
      </c>
      <c r="BV21" s="736">
        <v>2.2552229783935605E-3</v>
      </c>
      <c r="BW21" s="737">
        <v>1.2239402259377948E-2</v>
      </c>
      <c r="BX21" s="57"/>
    </row>
    <row r="22" spans="1:76" s="32" customFormat="1" ht="13.35" customHeight="1">
      <c r="A22" s="430" t="s">
        <v>104</v>
      </c>
      <c r="B22" s="442" t="s">
        <v>595</v>
      </c>
      <c r="C22" s="641">
        <v>3.6868827406427864E-4</v>
      </c>
      <c r="D22" s="643">
        <v>1.3041257851114073E-3</v>
      </c>
      <c r="E22" s="736">
        <v>1.7469357829276481E-3</v>
      </c>
      <c r="F22" s="736">
        <v>1.4192492762255661E-3</v>
      </c>
      <c r="G22" s="736">
        <v>9.5325554818897129E-4</v>
      </c>
      <c r="H22" s="736">
        <v>5.0663220967187906E-4</v>
      </c>
      <c r="I22" s="736">
        <v>5.1165121958992579E-4</v>
      </c>
      <c r="J22" s="736">
        <v>3.3562612039896077E-4</v>
      </c>
      <c r="K22" s="736">
        <v>1.4908657537796111E-3</v>
      </c>
      <c r="L22" s="736">
        <v>2.0374015748031494E-3</v>
      </c>
      <c r="M22" s="736">
        <v>1.8890734143590028E-3</v>
      </c>
      <c r="N22" s="736">
        <v>1.9162052638483462E-3</v>
      </c>
      <c r="O22" s="736">
        <v>4.3775286860781325E-4</v>
      </c>
      <c r="P22" s="736">
        <v>9.6366411819569545E-4</v>
      </c>
      <c r="Q22" s="736">
        <v>1.6581684134052658E-3</v>
      </c>
      <c r="R22" s="736">
        <v>5.3107745874722285E-4</v>
      </c>
      <c r="S22" s="736">
        <v>6.7691439853335218E-4</v>
      </c>
      <c r="T22" s="736">
        <v>2.0014715414396582E-3</v>
      </c>
      <c r="U22" s="736">
        <v>8.4879271260112721E-4</v>
      </c>
      <c r="V22" s="736">
        <v>2.6081059934275727E-4</v>
      </c>
      <c r="W22" s="736">
        <v>8.9630030274720257E-4</v>
      </c>
      <c r="X22" s="736">
        <v>2.0738884411995954E-3</v>
      </c>
      <c r="Y22" s="736">
        <v>2.2604794279182101E-3</v>
      </c>
      <c r="Z22" s="736">
        <v>1.1864105034702168E-3</v>
      </c>
      <c r="AA22" s="736">
        <v>2.1127443062510095E-3</v>
      </c>
      <c r="AB22" s="736">
        <v>1.5119258109912315E-3</v>
      </c>
      <c r="AC22" s="736">
        <v>2.8062700783384009E-3</v>
      </c>
      <c r="AD22" s="736">
        <v>1.7560028001694927E-3</v>
      </c>
      <c r="AE22" s="736">
        <v>2.0849784562270348E-3</v>
      </c>
      <c r="AF22" s="736">
        <v>2.2369172052371534E-3</v>
      </c>
      <c r="AG22" s="736">
        <v>3.68758068252843E-4</v>
      </c>
      <c r="AH22" s="736">
        <v>2.7239624183976827E-3</v>
      </c>
      <c r="AI22" s="736">
        <v>2.6184419119247792E-3</v>
      </c>
      <c r="AJ22" s="736">
        <v>7.7756996782239512E-4</v>
      </c>
      <c r="AK22" s="736">
        <v>7.6481885495551535E-4</v>
      </c>
      <c r="AL22" s="736">
        <v>7.5374187698567358E-4</v>
      </c>
      <c r="AM22" s="736">
        <v>8.3952771069632792E-4</v>
      </c>
      <c r="AN22" s="736">
        <v>8.5841563581490752E-4</v>
      </c>
      <c r="AO22" s="736">
        <v>6.8023033354905457E-4</v>
      </c>
      <c r="AP22" s="736">
        <v>5.4380547301365338E-4</v>
      </c>
      <c r="AQ22" s="736">
        <v>7.6449458920396719E-4</v>
      </c>
      <c r="AR22" s="736">
        <v>1.9661158753398869E-2</v>
      </c>
      <c r="AS22" s="736">
        <v>7.3080336169546376E-4</v>
      </c>
      <c r="AT22" s="736">
        <v>8.1038359269503034E-4</v>
      </c>
      <c r="AU22" s="736">
        <v>6.4262763298821848E-4</v>
      </c>
      <c r="AV22" s="736">
        <v>5.762517281968011E-4</v>
      </c>
      <c r="AW22" s="736">
        <v>1.011485560334641E-3</v>
      </c>
      <c r="AX22" s="736">
        <v>9.5660125202222694E-4</v>
      </c>
      <c r="AY22" s="736">
        <v>5.4786333300129494E-4</v>
      </c>
      <c r="AZ22" s="736">
        <v>2.5423408437925299E-3</v>
      </c>
      <c r="BA22" s="736">
        <v>2.5768299054766543E-3</v>
      </c>
      <c r="BB22" s="736">
        <v>2.4078533061678087E-3</v>
      </c>
      <c r="BC22" s="736">
        <v>1.2087893891473895E-3</v>
      </c>
      <c r="BD22" s="736">
        <v>5.4519774352118954E-3</v>
      </c>
      <c r="BE22" s="736">
        <v>5.4431145129627406E-3</v>
      </c>
      <c r="BF22" s="736">
        <v>1.4944433877673016E-3</v>
      </c>
      <c r="BG22" s="736">
        <v>2.8163157600134339E-2</v>
      </c>
      <c r="BH22" s="736">
        <v>6.0260843364850711E-4</v>
      </c>
      <c r="BI22" s="736">
        <v>7.3082706766917297E-4</v>
      </c>
      <c r="BJ22" s="736">
        <v>1.1068149877991651E-2</v>
      </c>
      <c r="BK22" s="736">
        <v>8.7282742747046534E-4</v>
      </c>
      <c r="BL22" s="736">
        <v>1.3898182941267309E-3</v>
      </c>
      <c r="BM22" s="736">
        <v>3.1269782598535929E-3</v>
      </c>
      <c r="BN22" s="736">
        <v>2.2552802567837771E-3</v>
      </c>
      <c r="BO22" s="736">
        <v>5.6502803348452632E-4</v>
      </c>
      <c r="BP22" s="736">
        <v>4.9738767846373524E-5</v>
      </c>
      <c r="BQ22" s="736">
        <v>2.8829010109279402E-3</v>
      </c>
      <c r="BR22" s="736">
        <v>3.3360292310692023E-3</v>
      </c>
      <c r="BS22" s="736">
        <v>2.5026165379821406E-3</v>
      </c>
      <c r="BT22" s="736">
        <v>1.8038796484032324E-2</v>
      </c>
      <c r="BU22" s="736">
        <v>3.3004365013387861E-4</v>
      </c>
      <c r="BV22" s="736">
        <v>4.0750316193745024E-4</v>
      </c>
      <c r="BW22" s="737">
        <v>3.9397159201992465E-3</v>
      </c>
      <c r="BX22" s="57"/>
    </row>
    <row r="23" spans="1:76" s="32" customFormat="1" ht="13.35" customHeight="1">
      <c r="A23" s="430" t="s">
        <v>105</v>
      </c>
      <c r="B23" s="442" t="s">
        <v>39</v>
      </c>
      <c r="C23" s="641">
        <v>0</v>
      </c>
      <c r="D23" s="643">
        <v>0</v>
      </c>
      <c r="E23" s="736">
        <v>0</v>
      </c>
      <c r="F23" s="736">
        <v>0</v>
      </c>
      <c r="G23" s="736">
        <v>0</v>
      </c>
      <c r="H23" s="736">
        <v>0</v>
      </c>
      <c r="I23" s="736">
        <v>0</v>
      </c>
      <c r="J23" s="736">
        <v>0</v>
      </c>
      <c r="K23" s="736">
        <v>0</v>
      </c>
      <c r="L23" s="736">
        <v>0</v>
      </c>
      <c r="M23" s="736">
        <v>0</v>
      </c>
      <c r="N23" s="736">
        <v>0</v>
      </c>
      <c r="O23" s="736">
        <v>0</v>
      </c>
      <c r="P23" s="736">
        <v>0</v>
      </c>
      <c r="Q23" s="736">
        <v>0</v>
      </c>
      <c r="R23" s="736">
        <v>0</v>
      </c>
      <c r="S23" s="736">
        <v>0</v>
      </c>
      <c r="T23" s="736">
        <v>0</v>
      </c>
      <c r="U23" s="736">
        <v>0</v>
      </c>
      <c r="V23" s="736">
        <v>0</v>
      </c>
      <c r="W23" s="736">
        <v>0</v>
      </c>
      <c r="X23" s="736">
        <v>0</v>
      </c>
      <c r="Y23" s="736">
        <v>0</v>
      </c>
      <c r="Z23" s="736">
        <v>0</v>
      </c>
      <c r="AA23" s="736">
        <v>0</v>
      </c>
      <c r="AB23" s="736">
        <v>0</v>
      </c>
      <c r="AC23" s="736">
        <v>0</v>
      </c>
      <c r="AD23" s="736">
        <v>0</v>
      </c>
      <c r="AE23" s="736">
        <v>0</v>
      </c>
      <c r="AF23" s="736">
        <v>0</v>
      </c>
      <c r="AG23" s="736">
        <v>0</v>
      </c>
      <c r="AH23" s="736">
        <v>0</v>
      </c>
      <c r="AI23" s="736">
        <v>0</v>
      </c>
      <c r="AJ23" s="736">
        <v>0</v>
      </c>
      <c r="AK23" s="736">
        <v>0</v>
      </c>
      <c r="AL23" s="736">
        <v>0</v>
      </c>
      <c r="AM23" s="736">
        <v>0</v>
      </c>
      <c r="AN23" s="736">
        <v>0</v>
      </c>
      <c r="AO23" s="736">
        <v>0</v>
      </c>
      <c r="AP23" s="736">
        <v>0</v>
      </c>
      <c r="AQ23" s="736">
        <v>0</v>
      </c>
      <c r="AR23" s="736">
        <v>0</v>
      </c>
      <c r="AS23" s="736">
        <v>0</v>
      </c>
      <c r="AT23" s="736">
        <v>0</v>
      </c>
      <c r="AU23" s="736">
        <v>0</v>
      </c>
      <c r="AV23" s="736">
        <v>0</v>
      </c>
      <c r="AW23" s="736">
        <v>0</v>
      </c>
      <c r="AX23" s="736">
        <v>0</v>
      </c>
      <c r="AY23" s="736">
        <v>0</v>
      </c>
      <c r="AZ23" s="736">
        <v>0</v>
      </c>
      <c r="BA23" s="736">
        <v>0</v>
      </c>
      <c r="BB23" s="736">
        <v>0</v>
      </c>
      <c r="BC23" s="736">
        <v>0</v>
      </c>
      <c r="BD23" s="736">
        <v>0</v>
      </c>
      <c r="BE23" s="736">
        <v>0</v>
      </c>
      <c r="BF23" s="736">
        <v>0</v>
      </c>
      <c r="BG23" s="736">
        <v>0</v>
      </c>
      <c r="BH23" s="736">
        <v>0</v>
      </c>
      <c r="BI23" s="736">
        <v>0</v>
      </c>
      <c r="BJ23" s="736">
        <v>0</v>
      </c>
      <c r="BK23" s="736">
        <v>0</v>
      </c>
      <c r="BL23" s="736">
        <v>0</v>
      </c>
      <c r="BM23" s="736">
        <v>0</v>
      </c>
      <c r="BN23" s="736">
        <v>0</v>
      </c>
      <c r="BO23" s="736">
        <v>0</v>
      </c>
      <c r="BP23" s="736">
        <v>0</v>
      </c>
      <c r="BQ23" s="736">
        <v>0</v>
      </c>
      <c r="BR23" s="736">
        <v>0</v>
      </c>
      <c r="BS23" s="736">
        <v>0</v>
      </c>
      <c r="BT23" s="736">
        <v>0</v>
      </c>
      <c r="BU23" s="736">
        <v>0</v>
      </c>
      <c r="BV23" s="736">
        <v>0</v>
      </c>
      <c r="BW23" s="737">
        <v>0</v>
      </c>
      <c r="BX23" s="57"/>
    </row>
    <row r="24" spans="1:76" s="32" customFormat="1" ht="13.35" customHeight="1">
      <c r="A24" s="430" t="s">
        <v>106</v>
      </c>
      <c r="B24" s="442" t="s">
        <v>28</v>
      </c>
      <c r="C24" s="641">
        <v>6.4560414169819421E-3</v>
      </c>
      <c r="D24" s="643">
        <v>5.3820222667402568E-3</v>
      </c>
      <c r="E24" s="736">
        <v>3.3040827402272101E-3</v>
      </c>
      <c r="F24" s="736">
        <v>2.0369215905934822E-3</v>
      </c>
      <c r="G24" s="736">
        <v>2.4378399097675762E-3</v>
      </c>
      <c r="H24" s="736">
        <v>2.5706518318751146E-3</v>
      </c>
      <c r="I24" s="736">
        <v>2.5787685024496101E-3</v>
      </c>
      <c r="J24" s="736">
        <v>2.2941032464917199E-3</v>
      </c>
      <c r="K24" s="736">
        <v>2.277971316724069E-3</v>
      </c>
      <c r="L24" s="736">
        <v>2.1456692913385828E-3</v>
      </c>
      <c r="M24" s="736">
        <v>2.1035416718397093E-3</v>
      </c>
      <c r="N24" s="736">
        <v>2.0994685859635175E-3</v>
      </c>
      <c r="O24" s="736">
        <v>2.321416727465676E-3</v>
      </c>
      <c r="P24" s="736">
        <v>2.5046876159801716E-3</v>
      </c>
      <c r="Q24" s="736">
        <v>2.4090529941207333E-3</v>
      </c>
      <c r="R24" s="736">
        <v>2.5642556588031588E-3</v>
      </c>
      <c r="S24" s="736">
        <v>2.6653504442250742E-3</v>
      </c>
      <c r="T24" s="736">
        <v>1.536005896000622E-3</v>
      </c>
      <c r="U24" s="736">
        <v>1.0996610028492398E-3</v>
      </c>
      <c r="V24" s="736">
        <v>6.9549493158068613E-4</v>
      </c>
      <c r="W24" s="736">
        <v>1.1323166834079079E-3</v>
      </c>
      <c r="X24" s="736">
        <v>1.5634192080156816E-3</v>
      </c>
      <c r="Y24" s="736">
        <v>1.6674258897951817E-3</v>
      </c>
      <c r="Z24" s="736">
        <v>1.1823334914308002E-3</v>
      </c>
      <c r="AA24" s="736">
        <v>1.534485543530932E-3</v>
      </c>
      <c r="AB24" s="736">
        <v>1.5191426406379678E-3</v>
      </c>
      <c r="AC24" s="736">
        <v>1.8150358623027865E-3</v>
      </c>
      <c r="AD24" s="736">
        <v>1.3154225821370416E-3</v>
      </c>
      <c r="AE24" s="736">
        <v>1.6186785142508681E-3</v>
      </c>
      <c r="AF24" s="736">
        <v>1.6027396470513625E-3</v>
      </c>
      <c r="AG24" s="736">
        <v>6.4550030983694211E-3</v>
      </c>
      <c r="AH24" s="736">
        <v>3.9673024394787622E-3</v>
      </c>
      <c r="AI24" s="736">
        <v>3.937053525277282E-3</v>
      </c>
      <c r="AJ24" s="736">
        <v>5.4861088433087925E-3</v>
      </c>
      <c r="AK24" s="736">
        <v>5.5513836349982805E-3</v>
      </c>
      <c r="AL24" s="736">
        <v>5.4421583758779875E-3</v>
      </c>
      <c r="AM24" s="736">
        <v>3.8875831563190727E-3</v>
      </c>
      <c r="AN24" s="736">
        <v>2.7288581264852852E-3</v>
      </c>
      <c r="AO24" s="736">
        <v>2.6477020969044797E-3</v>
      </c>
      <c r="AP24" s="736">
        <v>8.9109942282464567E-3</v>
      </c>
      <c r="AQ24" s="736">
        <v>3.2953139904791898E-3</v>
      </c>
      <c r="AR24" s="736">
        <v>9.0985149550303276E-3</v>
      </c>
      <c r="AS24" s="736">
        <v>3.3408153677506915E-3</v>
      </c>
      <c r="AT24" s="736">
        <v>6.0006776843226249E-3</v>
      </c>
      <c r="AU24" s="736">
        <v>6.0848231858585304E-3</v>
      </c>
      <c r="AV24" s="736">
        <v>5.658657958862774E-3</v>
      </c>
      <c r="AW24" s="736">
        <v>7.5246963180034977E-3</v>
      </c>
      <c r="AX24" s="736">
        <v>5.697404515720616E-3</v>
      </c>
      <c r="AY24" s="736">
        <v>1.887638210977189E-2</v>
      </c>
      <c r="AZ24" s="736">
        <v>5.1319370936035082E-3</v>
      </c>
      <c r="BA24" s="736">
        <v>4.9517883437039849E-3</v>
      </c>
      <c r="BB24" s="736">
        <v>5.8344137803296907E-3</v>
      </c>
      <c r="BC24" s="736">
        <v>3.278634233577851E-3</v>
      </c>
      <c r="BD24" s="736">
        <v>2.4325073224563238E-3</v>
      </c>
      <c r="BE24" s="736">
        <v>1.458498659883954E-3</v>
      </c>
      <c r="BF24" s="736">
        <v>1.0137133469470508E-3</v>
      </c>
      <c r="BG24" s="736">
        <v>1.9671030010315295E-3</v>
      </c>
      <c r="BH24" s="736">
        <v>5.9830408769387493E-3</v>
      </c>
      <c r="BI24" s="736">
        <v>1.4075187969924813E-3</v>
      </c>
      <c r="BJ24" s="736">
        <v>4.8929193206687033E-3</v>
      </c>
      <c r="BK24" s="736">
        <v>2.1303454618630986E-3</v>
      </c>
      <c r="BL24" s="736">
        <v>4.2037713834697417E-4</v>
      </c>
      <c r="BM24" s="736">
        <v>2.3664767537207219E-3</v>
      </c>
      <c r="BN24" s="736">
        <v>1.2508539183544876E-3</v>
      </c>
      <c r="BO24" s="736">
        <v>6.6464730109612328E-4</v>
      </c>
      <c r="BP24" s="736">
        <v>1.5646987385005006E-3</v>
      </c>
      <c r="BQ24" s="736">
        <v>4.0128643876673484E-3</v>
      </c>
      <c r="BR24" s="736">
        <v>3.5448555464153981E-3</v>
      </c>
      <c r="BS24" s="736">
        <v>2.7804142841651629E-3</v>
      </c>
      <c r="BT24" s="736">
        <v>2.8525117789564803E-3</v>
      </c>
      <c r="BU24" s="736">
        <v>2.9803189760209642E-3</v>
      </c>
      <c r="BV24" s="736">
        <v>6.1851164852971905E-3</v>
      </c>
      <c r="BW24" s="737">
        <v>4.1988048587676277E-3</v>
      </c>
      <c r="BX24" s="57"/>
    </row>
    <row r="25" spans="1:76" s="32" customFormat="1" ht="13.35" customHeight="1">
      <c r="A25" s="430" t="s">
        <v>107</v>
      </c>
      <c r="B25" s="442" t="s">
        <v>29</v>
      </c>
      <c r="C25" s="641">
        <v>1.1954892138696732E-3</v>
      </c>
      <c r="D25" s="643">
        <v>5.6665266724352926E-4</v>
      </c>
      <c r="E25" s="736">
        <v>6.0543755486466096E-4</v>
      </c>
      <c r="F25" s="736">
        <v>6.3680058379478289E-4</v>
      </c>
      <c r="G25" s="736">
        <v>5.7659015675245431E-4</v>
      </c>
      <c r="H25" s="736">
        <v>6.2822393999313012E-4</v>
      </c>
      <c r="I25" s="736">
        <v>6.3495742517173344E-4</v>
      </c>
      <c r="J25" s="736">
        <v>3.9880280188582393E-4</v>
      </c>
      <c r="K25" s="736">
        <v>5.144374512632855E-4</v>
      </c>
      <c r="L25" s="736">
        <v>6.5944881889763783E-4</v>
      </c>
      <c r="M25" s="736">
        <v>5.9033544198718838E-4</v>
      </c>
      <c r="N25" s="736">
        <v>5.9467584090958125E-4</v>
      </c>
      <c r="O25" s="736">
        <v>3.5816143795184717E-4</v>
      </c>
      <c r="P25" s="736">
        <v>4.1212293333419396E-4</v>
      </c>
      <c r="Q25" s="736">
        <v>6.0205303448183077E-4</v>
      </c>
      <c r="R25" s="736">
        <v>2.9382096090452861E-4</v>
      </c>
      <c r="S25" s="736">
        <v>3.8076434917501059E-4</v>
      </c>
      <c r="T25" s="736">
        <v>7.1202874484706941E-4</v>
      </c>
      <c r="U25" s="736">
        <v>6.1092277936068879E-4</v>
      </c>
      <c r="V25" s="736">
        <v>5.2162119868551455E-4</v>
      </c>
      <c r="W25" s="736">
        <v>6.1813813982565698E-4</v>
      </c>
      <c r="X25" s="736">
        <v>7.1838071417675378E-4</v>
      </c>
      <c r="Y25" s="736">
        <v>1.1087522669256621E-3</v>
      </c>
      <c r="Z25" s="736">
        <v>5.6262766143948424E-4</v>
      </c>
      <c r="AA25" s="736">
        <v>6.2994669681796156E-4</v>
      </c>
      <c r="AB25" s="736">
        <v>1.0091533456019438E-3</v>
      </c>
      <c r="AC25" s="736">
        <v>8.4634867561254846E-4</v>
      </c>
      <c r="AD25" s="736">
        <v>5.9347755947201139E-4</v>
      </c>
      <c r="AE25" s="736">
        <v>6.9606001031660377E-4</v>
      </c>
      <c r="AF25" s="736">
        <v>5.0734204654863282E-4</v>
      </c>
      <c r="AG25" s="736">
        <v>1.1953907379196327E-3</v>
      </c>
      <c r="AH25" s="736">
        <v>3.436791066757765E-4</v>
      </c>
      <c r="AI25" s="736">
        <v>4.0779950440193187E-4</v>
      </c>
      <c r="AJ25" s="736">
        <v>4.8826004095677407E-4</v>
      </c>
      <c r="AK25" s="736">
        <v>4.9323145106179415E-4</v>
      </c>
      <c r="AL25" s="736">
        <v>5.2548895326861233E-4</v>
      </c>
      <c r="AM25" s="736">
        <v>5.2992101888421335E-4</v>
      </c>
      <c r="AN25" s="736">
        <v>4.9697747336652546E-4</v>
      </c>
      <c r="AO25" s="736">
        <v>3.8262956262134318E-4</v>
      </c>
      <c r="AP25" s="736">
        <v>5.461596092604657E-4</v>
      </c>
      <c r="AQ25" s="736">
        <v>5.6823627675160542E-4</v>
      </c>
      <c r="AR25" s="736">
        <v>5.229031583350763E-4</v>
      </c>
      <c r="AS25" s="736">
        <v>5.2200240121104554E-4</v>
      </c>
      <c r="AT25" s="736">
        <v>3.6054141302188788E-4</v>
      </c>
      <c r="AU25" s="736">
        <v>3.4969195983119582E-4</v>
      </c>
      <c r="AV25" s="736">
        <v>3.4061390910857431E-4</v>
      </c>
      <c r="AW25" s="736">
        <v>3.8757857919364749E-4</v>
      </c>
      <c r="AX25" s="736">
        <v>3.9389463318562285E-4</v>
      </c>
      <c r="AY25" s="736">
        <v>3.9844606036457814E-4</v>
      </c>
      <c r="AZ25" s="736">
        <v>4.7255406018448508E-4</v>
      </c>
      <c r="BA25" s="736">
        <v>4.749916876454662E-4</v>
      </c>
      <c r="BB25" s="736">
        <v>4.630487127245786E-4</v>
      </c>
      <c r="BC25" s="736">
        <v>3.2013600260524469E-4</v>
      </c>
      <c r="BD25" s="736">
        <v>3.4324956596122548E-4</v>
      </c>
      <c r="BE25" s="736">
        <v>3.4800138454836566E-4</v>
      </c>
      <c r="BF25" s="736">
        <v>3.6681792245197404E-4</v>
      </c>
      <c r="BG25" s="736">
        <v>2.6387967087008324E-4</v>
      </c>
      <c r="BH25" s="736">
        <v>4.0173895576567142E-4</v>
      </c>
      <c r="BI25" s="736">
        <v>3.4586466165413532E-4</v>
      </c>
      <c r="BJ25" s="736">
        <v>3.9713892171189247E-4</v>
      </c>
      <c r="BK25" s="736">
        <v>4.1540120159242513E-4</v>
      </c>
      <c r="BL25" s="736">
        <v>2.7453200871639129E-4</v>
      </c>
      <c r="BM25" s="736">
        <v>2.1243058830527125E-4</v>
      </c>
      <c r="BN25" s="736">
        <v>2.0587620601345683E-4</v>
      </c>
      <c r="BO25" s="736">
        <v>2.7083988381902913E-4</v>
      </c>
      <c r="BP25" s="736">
        <v>2.1449843633748584E-4</v>
      </c>
      <c r="BQ25" s="736">
        <v>2.4709877259926756E-4</v>
      </c>
      <c r="BR25" s="736">
        <v>2.688206158876445E-4</v>
      </c>
      <c r="BS25" s="736">
        <v>3.8136269541792111E-4</v>
      </c>
      <c r="BT25" s="736">
        <v>2.5562223681076403E-4</v>
      </c>
      <c r="BU25" s="736">
        <v>1.7784306962101228E-4</v>
      </c>
      <c r="BV25" s="736">
        <v>1.6188481775597339E-4</v>
      </c>
      <c r="BW25" s="737">
        <v>2.6112900895080882E-4</v>
      </c>
      <c r="BX25" s="57"/>
    </row>
    <row r="26" spans="1:76" s="32" customFormat="1" ht="13.35" customHeight="1">
      <c r="A26" s="430" t="s">
        <v>108</v>
      </c>
      <c r="B26" s="442" t="s">
        <v>30</v>
      </c>
      <c r="C26" s="641">
        <v>2.557837348521825E-3</v>
      </c>
      <c r="D26" s="643">
        <v>2.9269200660427203E-3</v>
      </c>
      <c r="E26" s="736">
        <v>3.2805254035160884E-3</v>
      </c>
      <c r="F26" s="736">
        <v>3.6891258623391052E-3</v>
      </c>
      <c r="G26" s="736">
        <v>5.3440363291156444E-3</v>
      </c>
      <c r="H26" s="736">
        <v>3.9234724166345141E-3</v>
      </c>
      <c r="I26" s="736">
        <v>3.8980521907421841E-3</v>
      </c>
      <c r="J26" s="736">
        <v>4.789582165222816E-3</v>
      </c>
      <c r="K26" s="736">
        <v>7.0539999409128746E-3</v>
      </c>
      <c r="L26" s="736">
        <v>8.2677165354330708E-3</v>
      </c>
      <c r="M26" s="736">
        <v>7.4021978492801802E-3</v>
      </c>
      <c r="N26" s="736">
        <v>7.3994736201251398E-3</v>
      </c>
      <c r="O26" s="736">
        <v>7.5479206738741133E-3</v>
      </c>
      <c r="P26" s="736">
        <v>6.5655669191470962E-3</v>
      </c>
      <c r="Q26" s="736">
        <v>6.4434810101037278E-3</v>
      </c>
      <c r="R26" s="736">
        <v>6.6416107045103876E-3</v>
      </c>
      <c r="S26" s="736">
        <v>6.4870963192779577E-3</v>
      </c>
      <c r="T26" s="736">
        <v>1.6214462719874507E-3</v>
      </c>
      <c r="U26" s="736">
        <v>1.5481043196140009E-3</v>
      </c>
      <c r="V26" s="736">
        <v>1.6691878357936467E-3</v>
      </c>
      <c r="W26" s="736">
        <v>1.5383210525206691E-3</v>
      </c>
      <c r="X26" s="736">
        <v>1.626053970749974E-3</v>
      </c>
      <c r="Y26" s="736">
        <v>2.2862643643583418E-3</v>
      </c>
      <c r="Z26" s="736">
        <v>1.284258792416214E-3</v>
      </c>
      <c r="AA26" s="736">
        <v>1.8575351316427072E-3</v>
      </c>
      <c r="AB26" s="736">
        <v>2.5138623269464391E-3</v>
      </c>
      <c r="AC26" s="736">
        <v>1.878919112114686E-3</v>
      </c>
      <c r="AD26" s="736">
        <v>1.3571218570751034E-3</v>
      </c>
      <c r="AE26" s="736">
        <v>1.4992786098837886E-3</v>
      </c>
      <c r="AF26" s="736">
        <v>2.0351334367234926E-3</v>
      </c>
      <c r="AG26" s="736">
        <v>2.5572570385360197E-3</v>
      </c>
      <c r="AH26" s="736">
        <v>2.9591345273781659E-3</v>
      </c>
      <c r="AI26" s="736">
        <v>2.2427339584299277E-3</v>
      </c>
      <c r="AJ26" s="736">
        <v>2.2933954586109254E-3</v>
      </c>
      <c r="AK26" s="736">
        <v>2.3517445328753777E-3</v>
      </c>
      <c r="AL26" s="736">
        <v>2.4432192954674243E-3</v>
      </c>
      <c r="AM26" s="736">
        <v>2.6863989331581588E-3</v>
      </c>
      <c r="AN26" s="736">
        <v>2.3583840099756933E-3</v>
      </c>
      <c r="AO26" s="736">
        <v>1.7336425861979375E-3</v>
      </c>
      <c r="AP26" s="736">
        <v>2.6848923894894879E-3</v>
      </c>
      <c r="AQ26" s="736">
        <v>1.0680103514849452E-3</v>
      </c>
      <c r="AR26" s="736">
        <v>8.366450533361222E-4</v>
      </c>
      <c r="AS26" s="736">
        <v>1.1484052826643003E-3</v>
      </c>
      <c r="AT26" s="736">
        <v>1.9754664921824271E-3</v>
      </c>
      <c r="AU26" s="736">
        <v>1.9132361153068043E-3</v>
      </c>
      <c r="AV26" s="736">
        <v>1.9007372895173556E-3</v>
      </c>
      <c r="AW26" s="736">
        <v>2.0796899371366452E-3</v>
      </c>
      <c r="AX26" s="736">
        <v>1.674052191038897E-3</v>
      </c>
      <c r="AY26" s="736">
        <v>2.4404821197330411E-3</v>
      </c>
      <c r="AZ26" s="736">
        <v>2.6179494934220476E-3</v>
      </c>
      <c r="BA26" s="736">
        <v>2.5412055289032441E-3</v>
      </c>
      <c r="BB26" s="736">
        <v>2.9172068901648454E-3</v>
      </c>
      <c r="BC26" s="736">
        <v>3.2013600260524469E-4</v>
      </c>
      <c r="BD26" s="736">
        <v>2.0639212331728285E-3</v>
      </c>
      <c r="BE26" s="736">
        <v>2.4335239676632143E-3</v>
      </c>
      <c r="BF26" s="736">
        <v>2.3587123959376223E-3</v>
      </c>
      <c r="BG26" s="736">
        <v>2.9586508552100241E-3</v>
      </c>
      <c r="BH26" s="736">
        <v>2.1378251574673229E-3</v>
      </c>
      <c r="BI26" s="736">
        <v>2.3157894736842107E-3</v>
      </c>
      <c r="BJ26" s="736">
        <v>1.6270110401823484E-3</v>
      </c>
      <c r="BK26" s="736">
        <v>2.2855147823022926E-3</v>
      </c>
      <c r="BL26" s="736">
        <v>1.4241347952162798E-3</v>
      </c>
      <c r="BM26" s="736">
        <v>2.6128962361548365E-3</v>
      </c>
      <c r="BN26" s="736">
        <v>7.3304406686609629E-4</v>
      </c>
      <c r="BO26" s="736">
        <v>2.4764727307820425E-3</v>
      </c>
      <c r="BP26" s="736">
        <v>2.8330373185830255E-3</v>
      </c>
      <c r="BQ26" s="736">
        <v>4.03820154404139E-3</v>
      </c>
      <c r="BR26" s="736">
        <v>3.7807946706601334E-3</v>
      </c>
      <c r="BS26" s="736">
        <v>2.7365514821362648E-3</v>
      </c>
      <c r="BT26" s="736">
        <v>5.850263465191804E-3</v>
      </c>
      <c r="BU26" s="736">
        <v>6.0516274295224458E-3</v>
      </c>
      <c r="BV26" s="736">
        <v>2.2416661217341933E-3</v>
      </c>
      <c r="BW26" s="737">
        <v>4.385471298759807E-3</v>
      </c>
      <c r="BX26" s="57"/>
    </row>
    <row r="27" spans="1:76" s="32" customFormat="1" ht="13.35" customHeight="1">
      <c r="A27" s="430" t="s">
        <v>109</v>
      </c>
      <c r="B27" s="442" t="s">
        <v>141</v>
      </c>
      <c r="C27" s="641">
        <v>1.061602415157984E-3</v>
      </c>
      <c r="D27" s="643">
        <v>2.542279534119618E-3</v>
      </c>
      <c r="E27" s="736">
        <v>6.7276673341420414E-4</v>
      </c>
      <c r="F27" s="736">
        <v>6.4937058941815255E-4</v>
      </c>
      <c r="G27" s="736">
        <v>6.974920603547715E-4</v>
      </c>
      <c r="H27" s="736">
        <v>8.098234409266281E-4</v>
      </c>
      <c r="I27" s="736">
        <v>8.0577824004728288E-4</v>
      </c>
      <c r="J27" s="736">
        <v>9.4765022230294794E-4</v>
      </c>
      <c r="K27" s="736">
        <v>5.622763396447237E-4</v>
      </c>
      <c r="L27" s="736">
        <v>5.6102362204724413E-4</v>
      </c>
      <c r="M27" s="736">
        <v>5.1267894467011083E-4</v>
      </c>
      <c r="N27" s="736">
        <v>5.0192823269432541E-4</v>
      </c>
      <c r="O27" s="736">
        <v>1.0877495522982027E-3</v>
      </c>
      <c r="P27" s="736">
        <v>6.3093213364788503E-4</v>
      </c>
      <c r="Q27" s="736">
        <v>4.2883665863929288E-4</v>
      </c>
      <c r="R27" s="736">
        <v>7.5681156596621002E-4</v>
      </c>
      <c r="S27" s="736">
        <v>4.3717388238612327E-4</v>
      </c>
      <c r="T27" s="736">
        <v>5.8924662180124914E-4</v>
      </c>
      <c r="U27" s="736">
        <v>1.5637023480232098E-3</v>
      </c>
      <c r="V27" s="736">
        <v>1.9647731817154382E-3</v>
      </c>
      <c r="W27" s="736">
        <v>1.5312967554771957E-3</v>
      </c>
      <c r="X27" s="736">
        <v>5.2802656563224852E-4</v>
      </c>
      <c r="Y27" s="736">
        <v>7.0478826269693249E-4</v>
      </c>
      <c r="Z27" s="736">
        <v>4.2944526815187688E-4</v>
      </c>
      <c r="AA27" s="736">
        <v>6.5256016798578582E-4</v>
      </c>
      <c r="AB27" s="736">
        <v>8.4557187360925681E-4</v>
      </c>
      <c r="AC27" s="736">
        <v>6.070996420032785E-4</v>
      </c>
      <c r="AD27" s="736">
        <v>4.4394985641128457E-4</v>
      </c>
      <c r="AE27" s="736">
        <v>4.7741128954344978E-4</v>
      </c>
      <c r="AF27" s="736">
        <v>6.9183006347540836E-4</v>
      </c>
      <c r="AG27" s="736">
        <v>1.0612483101928739E-3</v>
      </c>
      <c r="AH27" s="736">
        <v>5.6368673700956285E-4</v>
      </c>
      <c r="AI27" s="736">
        <v>4.9207044724189862E-4</v>
      </c>
      <c r="AJ27" s="736">
        <v>6.2459239005509411E-4</v>
      </c>
      <c r="AK27" s="736">
        <v>6.4110295822988991E-4</v>
      </c>
      <c r="AL27" s="736">
        <v>6.7400552230051358E-4</v>
      </c>
      <c r="AM27" s="736">
        <v>6.4793052605317879E-4</v>
      </c>
      <c r="AN27" s="736">
        <v>6.2348083022345914E-4</v>
      </c>
      <c r="AO27" s="736">
        <v>4.2986778022891642E-4</v>
      </c>
      <c r="AP27" s="736">
        <v>8.7926988818441362E-4</v>
      </c>
      <c r="AQ27" s="736">
        <v>2.761308814736717E-4</v>
      </c>
      <c r="AR27" s="736">
        <v>2.0916126333403055E-4</v>
      </c>
      <c r="AS27" s="736">
        <v>5.2200240121104554E-4</v>
      </c>
      <c r="AT27" s="736">
        <v>5.0575948215570387E-4</v>
      </c>
      <c r="AU27" s="736">
        <v>4.9066725253801293E-4</v>
      </c>
      <c r="AV27" s="736">
        <v>4.8579360807288468E-4</v>
      </c>
      <c r="AW27" s="736">
        <v>5.3882875643994897E-4</v>
      </c>
      <c r="AX27" s="736">
        <v>4.5016529506928323E-4</v>
      </c>
      <c r="AY27" s="736">
        <v>5.976690905468672E-4</v>
      </c>
      <c r="AZ27" s="736">
        <v>6.6157568425827913E-4</v>
      </c>
      <c r="BA27" s="736">
        <v>6.5311357051251601E-4</v>
      </c>
      <c r="BB27" s="736">
        <v>6.9457306908686793E-4</v>
      </c>
      <c r="BC27" s="736">
        <v>6.6235035021774765E-5</v>
      </c>
      <c r="BD27" s="736">
        <v>3.8608035538696716E-4</v>
      </c>
      <c r="BE27" s="736">
        <v>3.9460871283609323E-4</v>
      </c>
      <c r="BF27" s="736">
        <v>3.7413337959489091E-4</v>
      </c>
      <c r="BG27" s="736">
        <v>4.2780492095604406E-4</v>
      </c>
      <c r="BH27" s="736">
        <v>4.3043459546321936E-4</v>
      </c>
      <c r="BI27" s="736">
        <v>4.2105263157894739E-4</v>
      </c>
      <c r="BJ27" s="736">
        <v>3.4889493298280693E-4</v>
      </c>
      <c r="BK27" s="736">
        <v>4.6065892005385669E-4</v>
      </c>
      <c r="BL27" s="736">
        <v>4.1179801307458694E-4</v>
      </c>
      <c r="BM27" s="736">
        <v>2.1667920007137668E-4</v>
      </c>
      <c r="BN27" s="736">
        <v>2.3395023410620092E-4</v>
      </c>
      <c r="BO27" s="736">
        <v>5.0899219545300306E-4</v>
      </c>
      <c r="BP27" s="736">
        <v>1.7201323880204177E-4</v>
      </c>
      <c r="BQ27" s="736">
        <v>6.7155763981682466E-4</v>
      </c>
      <c r="BR27" s="736">
        <v>6.3282449705739496E-4</v>
      </c>
      <c r="BS27" s="736">
        <v>5.4219296952388147E-4</v>
      </c>
      <c r="BT27" s="736">
        <v>6.8553236235613987E-4</v>
      </c>
      <c r="BU27" s="736">
        <v>4.9713341787082971E-4</v>
      </c>
      <c r="BV27" s="736">
        <v>5.4945142578258948E-4</v>
      </c>
      <c r="BW27" s="737">
        <v>8.534294433157944E-4</v>
      </c>
      <c r="BX27" s="57"/>
    </row>
    <row r="28" spans="1:76" s="32" customFormat="1" ht="13.35" customHeight="1">
      <c r="A28" s="430" t="s">
        <v>110</v>
      </c>
      <c r="B28" s="442" t="s">
        <v>142</v>
      </c>
      <c r="C28" s="641">
        <v>1.9983104285326754E-6</v>
      </c>
      <c r="D28" s="643">
        <v>4.1821558601133656E-5</v>
      </c>
      <c r="E28" s="736">
        <v>2.0191402835725782E-3</v>
      </c>
      <c r="F28" s="736">
        <v>4.2792671317819236E-4</v>
      </c>
      <c r="G28" s="736">
        <v>4.9018772818620025E-4</v>
      </c>
      <c r="H28" s="736">
        <v>4.1847820518897211E-4</v>
      </c>
      <c r="I28" s="736">
        <v>4.1418832589227509E-4</v>
      </c>
      <c r="J28" s="736">
        <v>5.6464159078883989E-4</v>
      </c>
      <c r="K28" s="736">
        <v>5.765060373219221E-4</v>
      </c>
      <c r="L28" s="736">
        <v>5.7086614173228341E-4</v>
      </c>
      <c r="M28" s="736">
        <v>5.5357641034180054E-4</v>
      </c>
      <c r="N28" s="736">
        <v>5.4978996634551356E-4</v>
      </c>
      <c r="O28" s="736">
        <v>7.561185912316774E-4</v>
      </c>
      <c r="P28" s="736">
        <v>6.0543666635469679E-4</v>
      </c>
      <c r="Q28" s="736">
        <v>3.4895532026530697E-4</v>
      </c>
      <c r="R28" s="736">
        <v>7.6519148641981515E-4</v>
      </c>
      <c r="S28" s="736">
        <v>6.4870963192779582E-4</v>
      </c>
      <c r="T28" s="736">
        <v>3.5013650483091565E-4</v>
      </c>
      <c r="U28" s="736">
        <v>3.2235925379032088E-4</v>
      </c>
      <c r="V28" s="736">
        <v>5.5639594526454893E-4</v>
      </c>
      <c r="W28" s="736">
        <v>3.0344963227804976E-4</v>
      </c>
      <c r="X28" s="736">
        <v>3.5188160706918633E-4</v>
      </c>
      <c r="Y28" s="736">
        <v>3.3520417372171179E-4</v>
      </c>
      <c r="Z28" s="736">
        <v>2.5005673841754853E-4</v>
      </c>
      <c r="AA28" s="736">
        <v>7.0424810208366984E-4</v>
      </c>
      <c r="AB28" s="736">
        <v>5.725351519744043E-4</v>
      </c>
      <c r="AC28" s="736">
        <v>3.9206778806126448E-4</v>
      </c>
      <c r="AD28" s="736">
        <v>2.9947661091880775E-4</v>
      </c>
      <c r="AE28" s="736">
        <v>3.0057136809126072E-4</v>
      </c>
      <c r="AF28" s="736">
        <v>8.417265772284135E-4</v>
      </c>
      <c r="AG28" s="736">
        <v>2.0041199361567552E-6</v>
      </c>
      <c r="AH28" s="736">
        <v>5.0462379185972749E-3</v>
      </c>
      <c r="AI28" s="736">
        <v>4.6388214349349114E-3</v>
      </c>
      <c r="AJ28" s="736">
        <v>4.2763970340421878E-3</v>
      </c>
      <c r="AK28" s="736">
        <v>4.1694542186712751E-3</v>
      </c>
      <c r="AL28" s="736">
        <v>4.9164665311216271E-3</v>
      </c>
      <c r="AM28" s="736">
        <v>6.9944190028510735E-3</v>
      </c>
      <c r="AN28" s="736">
        <v>3.3884827729535822E-3</v>
      </c>
      <c r="AO28" s="736">
        <v>1.5895660224948393E-3</v>
      </c>
      <c r="AP28" s="736">
        <v>2.4483016966848465E-3</v>
      </c>
      <c r="AQ28" s="736">
        <v>7.5856119836238411E-3</v>
      </c>
      <c r="AR28" s="736">
        <v>5.8565153733528552E-3</v>
      </c>
      <c r="AS28" s="736">
        <v>2.923213446781855E-3</v>
      </c>
      <c r="AT28" s="736">
        <v>1.0966467979415756E-3</v>
      </c>
      <c r="AU28" s="736">
        <v>8.5866769194152277E-4</v>
      </c>
      <c r="AV28" s="736">
        <v>1.3959586438875996E-4</v>
      </c>
      <c r="AW28" s="736">
        <v>3.1668005860944369E-3</v>
      </c>
      <c r="AX28" s="736">
        <v>4.023352324681719E-3</v>
      </c>
      <c r="AY28" s="736">
        <v>9.5627054487498753E-3</v>
      </c>
      <c r="AZ28" s="736">
        <v>3.5536065325873279E-3</v>
      </c>
      <c r="BA28" s="736">
        <v>3.6218116182966799E-3</v>
      </c>
      <c r="BB28" s="736">
        <v>3.2876458603445084E-3</v>
      </c>
      <c r="BC28" s="736">
        <v>7.8930083400948273E-3</v>
      </c>
      <c r="BD28" s="736">
        <v>4.1350814730091627E-3</v>
      </c>
      <c r="BE28" s="736">
        <v>5.6935512236287967E-3</v>
      </c>
      <c r="BF28" s="736">
        <v>8.1703205633320026E-3</v>
      </c>
      <c r="BG28" s="736">
        <v>1.2754184092054024E-3</v>
      </c>
      <c r="BH28" s="736">
        <v>1.4491298047261719E-3</v>
      </c>
      <c r="BI28" s="736">
        <v>2.7789473684210527E-3</v>
      </c>
      <c r="BJ28" s="736">
        <v>5.3501884312313402E-3</v>
      </c>
      <c r="BK28" s="736">
        <v>2.1901503041157045E-3</v>
      </c>
      <c r="BL28" s="736">
        <v>2.8568487157049466E-3</v>
      </c>
      <c r="BM28" s="736">
        <v>2.0775711536255527E-3</v>
      </c>
      <c r="BN28" s="736">
        <v>1.4941621618249365E-3</v>
      </c>
      <c r="BO28" s="736">
        <v>1.702866855735735E-3</v>
      </c>
      <c r="BP28" s="736">
        <v>9.6037270916706219E-3</v>
      </c>
      <c r="BQ28" s="736">
        <v>5.6599025478847658E-3</v>
      </c>
      <c r="BR28" s="736">
        <v>7.5673580240646372E-3</v>
      </c>
      <c r="BS28" s="736">
        <v>4.7408378526234219E-3</v>
      </c>
      <c r="BT28" s="736">
        <v>5.1647311028356641E-3</v>
      </c>
      <c r="BU28" s="736">
        <v>2.8537608846162434E-3</v>
      </c>
      <c r="BV28" s="736">
        <v>3.4976690181167452E-3</v>
      </c>
      <c r="BW28" s="737">
        <v>6.896457927798509E-3</v>
      </c>
      <c r="BX28" s="57"/>
    </row>
    <row r="29" spans="1:76" s="32" customFormat="1" ht="13.35" customHeight="1">
      <c r="A29" s="430" t="s">
        <v>111</v>
      </c>
      <c r="B29" s="442" t="s">
        <v>31</v>
      </c>
      <c r="C29" s="641">
        <v>7.5376768941859656E-2</v>
      </c>
      <c r="D29" s="643">
        <v>5.4683160461073847E-2</v>
      </c>
      <c r="E29" s="736">
        <v>5.4818482582333551E-2</v>
      </c>
      <c r="F29" s="736">
        <v>5.9757294369139596E-2</v>
      </c>
      <c r="G29" s="736">
        <v>6.3801705626987365E-2</v>
      </c>
      <c r="H29" s="736">
        <v>6.4825505171420134E-2</v>
      </c>
      <c r="I29" s="736">
        <v>6.4496446544615935E-2</v>
      </c>
      <c r="J29" s="736">
        <v>7.6037084712032785E-2</v>
      </c>
      <c r="K29" s="736">
        <v>6.2569335895943781E-2</v>
      </c>
      <c r="L29" s="736">
        <v>5.6594488188976375E-2</v>
      </c>
      <c r="M29" s="736">
        <v>5.5855957178405941E-2</v>
      </c>
      <c r="N29" s="736">
        <v>5.5285758108782036E-2</v>
      </c>
      <c r="O29" s="736">
        <v>8.6356702261723151E-2</v>
      </c>
      <c r="P29" s="736">
        <v>7.1548349410538337E-2</v>
      </c>
      <c r="Q29" s="736">
        <v>5.0183979335118194E-2</v>
      </c>
      <c r="R29" s="736">
        <v>8.4855598258233536E-2</v>
      </c>
      <c r="S29" s="736">
        <v>6.7677337470032434E-2</v>
      </c>
      <c r="T29" s="736">
        <v>5.4704122744012949E-2</v>
      </c>
      <c r="U29" s="736">
        <v>6.2167242060603541E-2</v>
      </c>
      <c r="V29" s="736">
        <v>6.181211204423348E-2</v>
      </c>
      <c r="W29" s="736">
        <v>6.2195935741730643E-2</v>
      </c>
      <c r="X29" s="736">
        <v>5.4235253228997589E-2</v>
      </c>
      <c r="Y29" s="736">
        <v>5.5626702880177403E-2</v>
      </c>
      <c r="Z29" s="736">
        <v>5.0723465786394466E-2</v>
      </c>
      <c r="AA29" s="736">
        <v>5.7005330318203845E-2</v>
      </c>
      <c r="AB29" s="736">
        <v>5.7192172145443171E-2</v>
      </c>
      <c r="AC29" s="736">
        <v>6.7419793118479635E-2</v>
      </c>
      <c r="AD29" s="736">
        <v>4.6370014935922112E-2</v>
      </c>
      <c r="AE29" s="736">
        <v>5.1921820558516595E-2</v>
      </c>
      <c r="AF29" s="736">
        <v>4.5510887675623946E-2</v>
      </c>
      <c r="AG29" s="736">
        <v>7.5376153270817259E-2</v>
      </c>
      <c r="AH29" s="736">
        <v>4.0171538226804263E-2</v>
      </c>
      <c r="AI29" s="736">
        <v>4.0829761753305958E-2</v>
      </c>
      <c r="AJ29" s="736">
        <v>4.2751446787423313E-2</v>
      </c>
      <c r="AK29" s="736">
        <v>4.2641670615075289E-2</v>
      </c>
      <c r="AL29" s="736">
        <v>4.0862548524035439E-2</v>
      </c>
      <c r="AM29" s="736">
        <v>4.8149673746339688E-2</v>
      </c>
      <c r="AN29" s="736">
        <v>4.3309327815377385E-2</v>
      </c>
      <c r="AO29" s="736">
        <v>3.5294034285498342E-2</v>
      </c>
      <c r="AP29" s="736">
        <v>3.204862233004166E-2</v>
      </c>
      <c r="AQ29" s="736">
        <v>4.2245742792071161E-2</v>
      </c>
      <c r="AR29" s="736">
        <v>5.3859025308512866E-2</v>
      </c>
      <c r="AS29" s="736">
        <v>4.5675210105966486E-2</v>
      </c>
      <c r="AT29" s="736">
        <v>4.9960023301657989E-2</v>
      </c>
      <c r="AU29" s="736">
        <v>5.0647662464870603E-2</v>
      </c>
      <c r="AV29" s="736">
        <v>5.0246693811547817E-2</v>
      </c>
      <c r="AW29" s="736">
        <v>5.0224511981849976E-2</v>
      </c>
      <c r="AX29" s="736">
        <v>5.907012731237251E-2</v>
      </c>
      <c r="AY29" s="736">
        <v>4.0940332702460405E-2</v>
      </c>
      <c r="AZ29" s="736">
        <v>4.2860653258732798E-2</v>
      </c>
      <c r="BA29" s="736">
        <v>4.3829857977485391E-2</v>
      </c>
      <c r="BB29" s="736">
        <v>3.9081311353954436E-2</v>
      </c>
      <c r="BC29" s="736">
        <v>4.6463877067775002E-2</v>
      </c>
      <c r="BD29" s="736">
        <v>3.808823464355332E-2</v>
      </c>
      <c r="BE29" s="736">
        <v>3.6805496433296524E-2</v>
      </c>
      <c r="BF29" s="736">
        <v>3.2629028988021461E-2</v>
      </c>
      <c r="BG29" s="736">
        <v>3.8330521282295277E-2</v>
      </c>
      <c r="BH29" s="736">
        <v>3.6945636110592997E-2</v>
      </c>
      <c r="BI29" s="736">
        <v>4.7648120300751877E-2</v>
      </c>
      <c r="BJ29" s="736">
        <v>3.843367849926236E-2</v>
      </c>
      <c r="BK29" s="736">
        <v>3.5968571747222712E-2</v>
      </c>
      <c r="BL29" s="736">
        <v>3.914654861790292E-2</v>
      </c>
      <c r="BM29" s="736">
        <v>2.9948464339277142E-2</v>
      </c>
      <c r="BN29" s="736">
        <v>3.6592935950664575E-2</v>
      </c>
      <c r="BO29" s="736">
        <v>4.6109711944661499E-2</v>
      </c>
      <c r="BP29" s="736">
        <v>4.2396082243052635E-2</v>
      </c>
      <c r="BQ29" s="736">
        <v>3.9180099459408396E-2</v>
      </c>
      <c r="BR29" s="736">
        <v>3.7488361682563233E-2</v>
      </c>
      <c r="BS29" s="736">
        <v>2.3397149648914824E-2</v>
      </c>
      <c r="BT29" s="736">
        <v>2.4452590789466041E-2</v>
      </c>
      <c r="BU29" s="736">
        <v>4.371465368991282E-2</v>
      </c>
      <c r="BV29" s="736">
        <v>3.5854696015400589E-2</v>
      </c>
      <c r="BW29" s="737">
        <v>4.4997492413488265E-2</v>
      </c>
      <c r="BX29" s="57"/>
    </row>
    <row r="30" spans="1:76" s="32" customFormat="1" ht="13.35" customHeight="1">
      <c r="A30" s="430" t="s">
        <v>112</v>
      </c>
      <c r="B30" s="442" t="s">
        <v>32</v>
      </c>
      <c r="C30" s="641">
        <v>6.8017491211180949E-3</v>
      </c>
      <c r="D30" s="643">
        <v>9.708491955829365E-3</v>
      </c>
      <c r="E30" s="736">
        <v>1.2811568311489737E-2</v>
      </c>
      <c r="F30" s="736">
        <v>1.1880568141026992E-2</v>
      </c>
      <c r="G30" s="736">
        <v>1.1026733280376741E-2</v>
      </c>
      <c r="H30" s="736">
        <v>1.2109748245448219E-2</v>
      </c>
      <c r="I30" s="736">
        <v>1.2052022702712099E-2</v>
      </c>
      <c r="J30" s="736">
        <v>1.4076554343791707E-2</v>
      </c>
      <c r="K30" s="736">
        <v>9.7230846623645104E-3</v>
      </c>
      <c r="L30" s="736">
        <v>9.1535433070866149E-3</v>
      </c>
      <c r="M30" s="736">
        <v>9.1968175929212324E-3</v>
      </c>
      <c r="N30" s="736">
        <v>9.1760614951360824E-3</v>
      </c>
      <c r="O30" s="736">
        <v>1.0307090269947602E-2</v>
      </c>
      <c r="P30" s="736">
        <v>1.0414091570682149E-2</v>
      </c>
      <c r="Q30" s="736">
        <v>1.0500612143308804E-2</v>
      </c>
      <c r="R30" s="736">
        <v>1.0360200405797647E-2</v>
      </c>
      <c r="S30" s="736">
        <v>1.0830630376533635E-2</v>
      </c>
      <c r="T30" s="736">
        <v>1.2947367191694703E-2</v>
      </c>
      <c r="U30" s="736">
        <v>1.3747062371316265E-2</v>
      </c>
      <c r="V30" s="736">
        <v>1.4431519830299236E-2</v>
      </c>
      <c r="W30" s="736">
        <v>1.3691759797138301E-2</v>
      </c>
      <c r="X30" s="736">
        <v>1.2897126444478489E-2</v>
      </c>
      <c r="Y30" s="736">
        <v>1.4645843897994792E-2</v>
      </c>
      <c r="Z30" s="736">
        <v>9.8283170230201687E-3</v>
      </c>
      <c r="AA30" s="736">
        <v>1.2989823937974479E-2</v>
      </c>
      <c r="AB30" s="736">
        <v>1.300833543824198E-2</v>
      </c>
      <c r="AC30" s="736">
        <v>1.4306090119641218E-2</v>
      </c>
      <c r="AD30" s="736">
        <v>1.1326618205650715E-2</v>
      </c>
      <c r="AE30" s="736">
        <v>1.3347553347180458E-2</v>
      </c>
      <c r="AF30" s="736">
        <v>1.2297279378275383E-2</v>
      </c>
      <c r="AG30" s="736">
        <v>6.8014486313330525E-3</v>
      </c>
      <c r="AH30" s="736">
        <v>1.6356779645795076E-2</v>
      </c>
      <c r="AI30" s="736">
        <v>1.7356874540980585E-2</v>
      </c>
      <c r="AJ30" s="736">
        <v>1.6714821577416009E-2</v>
      </c>
      <c r="AK30" s="736">
        <v>1.6401333063269255E-2</v>
      </c>
      <c r="AL30" s="736">
        <v>1.6072454984972843E-2</v>
      </c>
      <c r="AM30" s="736">
        <v>1.5727122533354513E-2</v>
      </c>
      <c r="AN30" s="736">
        <v>2.347540865102242E-2</v>
      </c>
      <c r="AO30" s="736">
        <v>1.7818255681576623E-2</v>
      </c>
      <c r="AP30" s="736">
        <v>1.5433717234101783E-2</v>
      </c>
      <c r="AQ30" s="736">
        <v>1.6428646410983162E-2</v>
      </c>
      <c r="AR30" s="736">
        <v>2.4053545283413511E-2</v>
      </c>
      <c r="AS30" s="736">
        <v>1.9418489325050897E-2</v>
      </c>
      <c r="AT30" s="736">
        <v>1.7754160831515327E-2</v>
      </c>
      <c r="AU30" s="736">
        <v>1.7680498722983551E-2</v>
      </c>
      <c r="AV30" s="736">
        <v>1.5858090194563131E-2</v>
      </c>
      <c r="AW30" s="736">
        <v>2.817979864820154E-2</v>
      </c>
      <c r="AX30" s="736">
        <v>2.6179925441373004E-2</v>
      </c>
      <c r="AY30" s="736">
        <v>1.3547166052395657E-2</v>
      </c>
      <c r="AZ30" s="736">
        <v>1.8514668078028127E-2</v>
      </c>
      <c r="BA30" s="736">
        <v>1.8762171661995914E-2</v>
      </c>
      <c r="BB30" s="736">
        <v>1.754954621226153E-2</v>
      </c>
      <c r="BC30" s="736">
        <v>2.7316432360230278E-2</v>
      </c>
      <c r="BD30" s="736">
        <v>1.7893617971075342E-2</v>
      </c>
      <c r="BE30" s="736">
        <v>1.8184936635783615E-2</v>
      </c>
      <c r="BF30" s="736">
        <v>1.7059646057282121E-2</v>
      </c>
      <c r="BG30" s="736">
        <v>1.7128189545567222E-2</v>
      </c>
      <c r="BH30" s="736">
        <v>1.8451296325523336E-2</v>
      </c>
      <c r="BI30" s="736">
        <v>2.2162406015037595E-2</v>
      </c>
      <c r="BJ30" s="736">
        <v>1.7403494542835768E-2</v>
      </c>
      <c r="BK30" s="736">
        <v>1.5350448293864831E-2</v>
      </c>
      <c r="BL30" s="736">
        <v>1.769873543693485E-2</v>
      </c>
      <c r="BM30" s="736">
        <v>1.344685623972367E-2</v>
      </c>
      <c r="BN30" s="736">
        <v>2.6398944416543713E-2</v>
      </c>
      <c r="BO30" s="736">
        <v>1.8124480501084915E-2</v>
      </c>
      <c r="BP30" s="736">
        <v>1.8787783329637466E-2</v>
      </c>
      <c r="BQ30" s="736">
        <v>1.4850402540996994E-2</v>
      </c>
      <c r="BR30" s="736">
        <v>1.5699470088803104E-2</v>
      </c>
      <c r="BS30" s="736">
        <v>1.754512081155931E-2</v>
      </c>
      <c r="BT30" s="736">
        <v>4.4768749019630627E-2</v>
      </c>
      <c r="BU30" s="736">
        <v>1.5821415779726056E-2</v>
      </c>
      <c r="BV30" s="736">
        <v>1.0050415557529717E-2</v>
      </c>
      <c r="BW30" s="737">
        <v>1.3494385556301692E-2</v>
      </c>
      <c r="BX30" s="57"/>
    </row>
    <row r="31" spans="1:76" s="32" customFormat="1" ht="13.35" customHeight="1">
      <c r="A31" s="430" t="s">
        <v>113</v>
      </c>
      <c r="B31" s="442" t="s">
        <v>33</v>
      </c>
      <c r="C31" s="641">
        <v>2.7926388238744141E-3</v>
      </c>
      <c r="D31" s="643">
        <v>1.3365227671263699E-3</v>
      </c>
      <c r="E31" s="736">
        <v>4.6970284099905578E-3</v>
      </c>
      <c r="F31" s="736">
        <v>7.0554280204758561E-3</v>
      </c>
      <c r="G31" s="736">
        <v>8.9943390727709547E-3</v>
      </c>
      <c r="H31" s="736">
        <v>6.2271853664802902E-3</v>
      </c>
      <c r="I31" s="736">
        <v>6.0716717319944258E-3</v>
      </c>
      <c r="J31" s="736">
        <v>1.1525795828759604E-2</v>
      </c>
      <c r="K31" s="736">
        <v>1.2325222044268183E-2</v>
      </c>
      <c r="L31" s="736">
        <v>1.2982283464566929E-2</v>
      </c>
      <c r="M31" s="736">
        <v>1.2154093860657465E-2</v>
      </c>
      <c r="N31" s="736">
        <v>1.2017510946821646E-2</v>
      </c>
      <c r="O31" s="736">
        <v>1.9460104795383695E-2</v>
      </c>
      <c r="P31" s="736">
        <v>1.2482451695771302E-2</v>
      </c>
      <c r="Q31" s="736">
        <v>1.1975473906550606E-2</v>
      </c>
      <c r="R31" s="736">
        <v>1.2798233512768381E-2</v>
      </c>
      <c r="S31" s="736">
        <v>1.4426738118742068E-2</v>
      </c>
      <c r="T31" s="736">
        <v>4.632912186041194E-3</v>
      </c>
      <c r="U31" s="736">
        <v>6.9242247779880625E-3</v>
      </c>
      <c r="V31" s="736">
        <v>6.1029680246205203E-3</v>
      </c>
      <c r="W31" s="736">
        <v>6.990580417664702E-3</v>
      </c>
      <c r="X31" s="736">
        <v>4.4889607659766009E-3</v>
      </c>
      <c r="Y31" s="736">
        <v>6.5751587922335776E-3</v>
      </c>
      <c r="Z31" s="736">
        <v>3.5048713498850963E-3</v>
      </c>
      <c r="AA31" s="736">
        <v>4.0284283637538366E-3</v>
      </c>
      <c r="AB31" s="736">
        <v>5.7915057915057912E-3</v>
      </c>
      <c r="AC31" s="736">
        <v>5.2050234781381502E-3</v>
      </c>
      <c r="AD31" s="736">
        <v>3.7487226964520236E-3</v>
      </c>
      <c r="AE31" s="736">
        <v>4.349998408629035E-3</v>
      </c>
      <c r="AF31" s="736">
        <v>6.34177558185791E-3</v>
      </c>
      <c r="AG31" s="736">
        <v>2.7926743270365664E-3</v>
      </c>
      <c r="AH31" s="736">
        <v>2.0080910591117268E-3</v>
      </c>
      <c r="AI31" s="736">
        <v>1.6212357549851733E-3</v>
      </c>
      <c r="AJ31" s="736">
        <v>1.541189648760311E-3</v>
      </c>
      <c r="AK31" s="736">
        <v>1.5786017851322544E-3</v>
      </c>
      <c r="AL31" s="736">
        <v>1.6499135783707936E-3</v>
      </c>
      <c r="AM31" s="736">
        <v>1.8334100619482607E-3</v>
      </c>
      <c r="AN31" s="736">
        <v>2.2860963774860169E-3</v>
      </c>
      <c r="AO31" s="736">
        <v>1.3061367168493998E-3</v>
      </c>
      <c r="AP31" s="736">
        <v>1.8279867956497917E-3</v>
      </c>
      <c r="AQ31" s="736">
        <v>2.8525917507610715E-4</v>
      </c>
      <c r="AR31" s="736">
        <v>3.137418950010458E-4</v>
      </c>
      <c r="AS31" s="736">
        <v>3.1320144072662732E-4</v>
      </c>
      <c r="AT31" s="736">
        <v>1.2852633704946929E-3</v>
      </c>
      <c r="AU31" s="736">
        <v>1.2468074588745778E-3</v>
      </c>
      <c r="AV31" s="736">
        <v>1.1279345842611806E-3</v>
      </c>
      <c r="AW31" s="736">
        <v>1.8244552630335114E-3</v>
      </c>
      <c r="AX31" s="736">
        <v>1.7584581838643878E-3</v>
      </c>
      <c r="AY31" s="736">
        <v>1.6933957565494571E-3</v>
      </c>
      <c r="AZ31" s="736">
        <v>1.6822924542567669E-3</v>
      </c>
      <c r="BA31" s="736">
        <v>1.7099700755236783E-3</v>
      </c>
      <c r="BB31" s="736">
        <v>1.5743656232635674E-3</v>
      </c>
      <c r="BC31" s="736">
        <v>2.7597931259072819E-4</v>
      </c>
      <c r="BD31" s="736">
        <v>1.9010435832439517E-3</v>
      </c>
      <c r="BE31" s="736">
        <v>3.8839440239772953E-3</v>
      </c>
      <c r="BF31" s="736">
        <v>1.837224808178263E-3</v>
      </c>
      <c r="BG31" s="736">
        <v>2.5748258793989939E-3</v>
      </c>
      <c r="BH31" s="736">
        <v>4.8782587485831529E-4</v>
      </c>
      <c r="BI31" s="736">
        <v>1.1470676691729324E-2</v>
      </c>
      <c r="BJ31" s="736">
        <v>4.768463813512512E-4</v>
      </c>
      <c r="BK31" s="736">
        <v>2.7429410081803328E-3</v>
      </c>
      <c r="BL31" s="736">
        <v>1.0123367821416927E-3</v>
      </c>
      <c r="BM31" s="736">
        <v>3.0590004715959059E-4</v>
      </c>
      <c r="BN31" s="736">
        <v>8.5469818860132074E-4</v>
      </c>
      <c r="BO31" s="736">
        <v>5.6191493137166388E-4</v>
      </c>
      <c r="BP31" s="736">
        <v>7.0256009583002607E-4</v>
      </c>
      <c r="BQ31" s="736">
        <v>2.5907857371980942E-3</v>
      </c>
      <c r="BR31" s="736">
        <v>3.6827270640058425E-3</v>
      </c>
      <c r="BS31" s="736">
        <v>1.1087541623971508E-3</v>
      </c>
      <c r="BT31" s="736">
        <v>1.1561096619395919E-3</v>
      </c>
      <c r="BU31" s="736">
        <v>1.0736758342701114E-3</v>
      </c>
      <c r="BV31" s="736">
        <v>3.2839491601926031E-3</v>
      </c>
      <c r="BW31" s="737">
        <v>2.7727956614503201E-3</v>
      </c>
      <c r="BX31" s="57"/>
    </row>
    <row r="32" spans="1:76" s="32" customFormat="1" ht="13.35" customHeight="1">
      <c r="A32" s="430" t="s">
        <v>114</v>
      </c>
      <c r="B32" s="442" t="s">
        <v>143</v>
      </c>
      <c r="C32" s="641">
        <v>4.4830096153702044E-2</v>
      </c>
      <c r="D32" s="643">
        <v>4.7485140093385773E-2</v>
      </c>
      <c r="E32" s="736">
        <v>4.3740373717019929E-2</v>
      </c>
      <c r="F32" s="736">
        <v>4.2393881057893039E-2</v>
      </c>
      <c r="G32" s="736">
        <v>4.3244876720338464E-2</v>
      </c>
      <c r="H32" s="736">
        <v>3.9340666590634309E-2</v>
      </c>
      <c r="I32" s="736">
        <v>3.8947029902334299E-2</v>
      </c>
      <c r="J32" s="736">
        <v>5.2752529041530771E-2</v>
      </c>
      <c r="K32" s="736">
        <v>4.7944459186110081E-2</v>
      </c>
      <c r="L32" s="736">
        <v>4.6781496062992124E-2</v>
      </c>
      <c r="M32" s="736">
        <v>4.4249110358402996E-2</v>
      </c>
      <c r="N32" s="736">
        <v>4.4029819100005974E-2</v>
      </c>
      <c r="O32" s="736">
        <v>5.5979306228029449E-2</v>
      </c>
      <c r="P32" s="736">
        <v>5.2837258236810937E-2</v>
      </c>
      <c r="Q32" s="736">
        <v>5.1697520483256869E-2</v>
      </c>
      <c r="R32" s="736">
        <v>5.3547167953508203E-2</v>
      </c>
      <c r="S32" s="736">
        <v>4.9880129741926384E-2</v>
      </c>
      <c r="T32" s="736">
        <v>4.133062936057099E-2</v>
      </c>
      <c r="U32" s="736">
        <v>3.4998076243162861E-2</v>
      </c>
      <c r="V32" s="736">
        <v>3.8982490915097458E-2</v>
      </c>
      <c r="W32" s="736">
        <v>3.467614478481066E-2</v>
      </c>
      <c r="X32" s="736">
        <v>4.1728471198951851E-2</v>
      </c>
      <c r="Y32" s="736">
        <v>5.0787729808246022E-2</v>
      </c>
      <c r="Z32" s="736">
        <v>3.405799957327274E-2</v>
      </c>
      <c r="AA32" s="736">
        <v>4.1402035212405104E-2</v>
      </c>
      <c r="AB32" s="736">
        <v>4.3227606779008651E-2</v>
      </c>
      <c r="AC32" s="736">
        <v>4.2973385319545684E-2</v>
      </c>
      <c r="AD32" s="736">
        <v>4.2675206453531421E-2</v>
      </c>
      <c r="AE32" s="736">
        <v>4.1392971262853615E-2</v>
      </c>
      <c r="AF32" s="736">
        <v>4.1711587577038162E-2</v>
      </c>
      <c r="AG32" s="736">
        <v>4.4835235955728726E-2</v>
      </c>
      <c r="AH32" s="736">
        <v>4.5272790321980651E-2</v>
      </c>
      <c r="AI32" s="736">
        <v>4.7213693962885182E-2</v>
      </c>
      <c r="AJ32" s="736">
        <v>5.0062031218839738E-2</v>
      </c>
      <c r="AK32" s="736">
        <v>5.0719110890736503E-2</v>
      </c>
      <c r="AL32" s="736">
        <v>5.3840908320843671E-2</v>
      </c>
      <c r="AM32" s="736">
        <v>4.0379891897906972E-2</v>
      </c>
      <c r="AN32" s="736">
        <v>6.1715566238061244E-2</v>
      </c>
      <c r="AO32" s="736">
        <v>9.6998956035390868E-2</v>
      </c>
      <c r="AP32" s="736">
        <v>6.1723098255173067E-2</v>
      </c>
      <c r="AQ32" s="736">
        <v>4.8325186331293159E-2</v>
      </c>
      <c r="AR32" s="736">
        <v>5.3754444676845849E-2</v>
      </c>
      <c r="AS32" s="736">
        <v>4.7606618990447359E-2</v>
      </c>
      <c r="AT32" s="736">
        <v>3.7877713032403657E-2</v>
      </c>
      <c r="AU32" s="736">
        <v>3.5631962943637345E-2</v>
      </c>
      <c r="AV32" s="736">
        <v>3.3667172189823576E-2</v>
      </c>
      <c r="AW32" s="736">
        <v>4.3768020040648482E-2</v>
      </c>
      <c r="AX32" s="736">
        <v>4.925089681367377E-2</v>
      </c>
      <c r="AY32" s="736">
        <v>3.2174519374439686E-2</v>
      </c>
      <c r="AZ32" s="736">
        <v>6.1063435657039165E-2</v>
      </c>
      <c r="BA32" s="736">
        <v>6.2223911081556074E-2</v>
      </c>
      <c r="BB32" s="736">
        <v>5.6538247823671048E-2</v>
      </c>
      <c r="BC32" s="736">
        <v>2.7840793054152661E-2</v>
      </c>
      <c r="BD32" s="736">
        <v>4.4296085024546267E-2</v>
      </c>
      <c r="BE32" s="736">
        <v>5.1126374838505607E-2</v>
      </c>
      <c r="BF32" s="736">
        <v>4.460547739628249E-2</v>
      </c>
      <c r="BG32" s="736">
        <v>2.0614599742517413E-2</v>
      </c>
      <c r="BH32" s="736">
        <v>6.9156491671090572E-2</v>
      </c>
      <c r="BI32" s="736">
        <v>8.9064661654135333E-2</v>
      </c>
      <c r="BJ32" s="736">
        <v>2.9620410703173616E-2</v>
      </c>
      <c r="BK32" s="736">
        <v>5.4459582432893311E-2</v>
      </c>
      <c r="BL32" s="736">
        <v>8.8313515553954114E-2</v>
      </c>
      <c r="BM32" s="736">
        <v>2.6541077702860589E-2</v>
      </c>
      <c r="BN32" s="736">
        <v>7.3323122705338126E-2</v>
      </c>
      <c r="BO32" s="736">
        <v>3.4105590197464064E-2</v>
      </c>
      <c r="BP32" s="736">
        <v>4.3630225420240774E-2</v>
      </c>
      <c r="BQ32" s="736">
        <v>4.2349334936543956E-2</v>
      </c>
      <c r="BR32" s="736">
        <v>3.633174079231704E-2</v>
      </c>
      <c r="BS32" s="736">
        <v>3.2141686597842681E-2</v>
      </c>
      <c r="BT32" s="736">
        <v>3.4892435324669291E-2</v>
      </c>
      <c r="BU32" s="736">
        <v>4.2469752202565735E-2</v>
      </c>
      <c r="BV32" s="736">
        <v>5.0297533130565286E-2</v>
      </c>
      <c r="BW32" s="737">
        <v>4.5742798126535367E-2</v>
      </c>
      <c r="BX32" s="57"/>
    </row>
    <row r="33" spans="1:77" s="32" customFormat="1" ht="13.35" customHeight="1">
      <c r="A33" s="430" t="s">
        <v>115</v>
      </c>
      <c r="B33" s="442" t="s">
        <v>144</v>
      </c>
      <c r="C33" s="641">
        <v>7.5715982137103078E-3</v>
      </c>
      <c r="D33" s="643">
        <v>8.0481171757606954E-2</v>
      </c>
      <c r="E33" s="736">
        <v>6.7260046692181512E-3</v>
      </c>
      <c r="F33" s="736">
        <v>4.4437702488529787E-3</v>
      </c>
      <c r="G33" s="736">
        <v>3.6418777381652194E-3</v>
      </c>
      <c r="H33" s="736">
        <v>2.948374290419371E-3</v>
      </c>
      <c r="I33" s="736">
        <v>2.6309186833817656E-3</v>
      </c>
      <c r="J33" s="736">
        <v>1.3764619478950319E-2</v>
      </c>
      <c r="K33" s="736">
        <v>4.4766628892466036E-3</v>
      </c>
      <c r="L33" s="736">
        <v>3.700787401574803E-3</v>
      </c>
      <c r="M33" s="736">
        <v>3.6912397141656648E-3</v>
      </c>
      <c r="N33" s="736">
        <v>3.5814464113495298E-3</v>
      </c>
      <c r="O33" s="736">
        <v>9.5642369171585855E-3</v>
      </c>
      <c r="P33" s="736">
        <v>5.4950800202672829E-3</v>
      </c>
      <c r="Q33" s="736">
        <v>3.9049361621977963E-3</v>
      </c>
      <c r="R33" s="736">
        <v>6.4855346860619922E-3</v>
      </c>
      <c r="S33" s="736">
        <v>6.5858130023974054E-3</v>
      </c>
      <c r="T33" s="736">
        <v>5.4456714461029506E-3</v>
      </c>
      <c r="U33" s="736">
        <v>8.6465070815048978E-3</v>
      </c>
      <c r="V33" s="736">
        <v>8.6762992714690592E-3</v>
      </c>
      <c r="W33" s="736">
        <v>8.6440999416983345E-3</v>
      </c>
      <c r="X33" s="736">
        <v>5.2445793573461024E-3</v>
      </c>
      <c r="Y33" s="736">
        <v>6.6868935168074807E-3</v>
      </c>
      <c r="Z33" s="736">
        <v>3.947906658168362E-3</v>
      </c>
      <c r="AA33" s="736">
        <v>4.9071232434178651E-3</v>
      </c>
      <c r="AB33" s="736">
        <v>5.9478704338517419E-3</v>
      </c>
      <c r="AC33" s="736">
        <v>5.854294415768891E-3</v>
      </c>
      <c r="AD33" s="736">
        <v>4.4041173611350966E-3</v>
      </c>
      <c r="AE33" s="736">
        <v>5.1873043625975468E-3</v>
      </c>
      <c r="AF33" s="736">
        <v>1.1847589837016368E-2</v>
      </c>
      <c r="AG33" s="736">
        <v>7.5719659427874531E-3</v>
      </c>
      <c r="AH33" s="736">
        <v>9.6942733137664119E-3</v>
      </c>
      <c r="AI33" s="736">
        <v>9.2974857372245829E-3</v>
      </c>
      <c r="AJ33" s="736">
        <v>9.9381526713055602E-3</v>
      </c>
      <c r="AK33" s="736">
        <v>1.0112713669023417E-2</v>
      </c>
      <c r="AL33" s="736">
        <v>1.0665396836475344E-2</v>
      </c>
      <c r="AM33" s="736">
        <v>1.0693097206629712E-2</v>
      </c>
      <c r="AN33" s="736">
        <v>1.0129304502615909E-2</v>
      </c>
      <c r="AO33" s="736">
        <v>7.5037908669630081E-3</v>
      </c>
      <c r="AP33" s="736">
        <v>1.1048549940352074E-2</v>
      </c>
      <c r="AQ33" s="736">
        <v>1.2190836106052516E-2</v>
      </c>
      <c r="AR33" s="736">
        <v>1.0144321271700481E-2</v>
      </c>
      <c r="AS33" s="736">
        <v>1.179725426736963E-2</v>
      </c>
      <c r="AT33" s="736">
        <v>7.839271973413409E-3</v>
      </c>
      <c r="AU33" s="736">
        <v>7.6382976775693666E-3</v>
      </c>
      <c r="AV33" s="736">
        <v>7.509140737200176E-3</v>
      </c>
      <c r="AW33" s="736">
        <v>8.366025428936049E-3</v>
      </c>
      <c r="AX33" s="736">
        <v>7.596539354294155E-3</v>
      </c>
      <c r="AY33" s="736">
        <v>9.7121227213865929E-3</v>
      </c>
      <c r="AZ33" s="736">
        <v>9.914184182670498E-3</v>
      </c>
      <c r="BA33" s="736">
        <v>9.6779556357763745E-3</v>
      </c>
      <c r="BB33" s="736">
        <v>1.0835339877755141E-2</v>
      </c>
      <c r="BC33" s="736">
        <v>4.0348175500764466E-3</v>
      </c>
      <c r="BD33" s="736">
        <v>9.7507408922236586E-3</v>
      </c>
      <c r="BE33" s="736">
        <v>1.2979830212610203E-2</v>
      </c>
      <c r="BF33" s="736">
        <v>1.2493755734795867E-2</v>
      </c>
      <c r="BG33" s="736">
        <v>1.1602709164620932E-2</v>
      </c>
      <c r="BH33" s="736">
        <v>1.2898690044047806E-2</v>
      </c>
      <c r="BI33" s="736">
        <v>1.5431578947368421E-2</v>
      </c>
      <c r="BJ33" s="736">
        <v>8.4797550044398446E-3</v>
      </c>
      <c r="BK33" s="736">
        <v>1.2227665720026055E-2</v>
      </c>
      <c r="BL33" s="736">
        <v>6.9576705959060415E-3</v>
      </c>
      <c r="BM33" s="736">
        <v>4.4270534602818528E-3</v>
      </c>
      <c r="BN33" s="736">
        <v>4.7663461028570001E-3</v>
      </c>
      <c r="BO33" s="736">
        <v>7.0511762856333452E-3</v>
      </c>
      <c r="BP33" s="736">
        <v>2.7739725317654567E-3</v>
      </c>
      <c r="BQ33" s="736">
        <v>1.0291928319954659E-2</v>
      </c>
      <c r="BR33" s="736">
        <v>8.5013077603781489E-3</v>
      </c>
      <c r="BS33" s="736">
        <v>8.9675061925747583E-3</v>
      </c>
      <c r="BT33" s="736">
        <v>1.0666418790558244E-2</v>
      </c>
      <c r="BU33" s="736">
        <v>7.5562625162230099E-3</v>
      </c>
      <c r="BV33" s="736">
        <v>9.5352550044737628E-3</v>
      </c>
      <c r="BW33" s="737">
        <v>1.3142133403602424E-2</v>
      </c>
      <c r="BX33" s="57"/>
    </row>
    <row r="34" spans="1:77" s="32" customFormat="1" ht="13.35" customHeight="1">
      <c r="A34" s="430" t="s">
        <v>116</v>
      </c>
      <c r="B34" s="442" t="s">
        <v>34</v>
      </c>
      <c r="C34" s="641">
        <v>0</v>
      </c>
      <c r="D34" s="643">
        <v>0</v>
      </c>
      <c r="E34" s="736">
        <v>0</v>
      </c>
      <c r="F34" s="736">
        <v>0</v>
      </c>
      <c r="G34" s="736">
        <v>0</v>
      </c>
      <c r="H34" s="736">
        <v>0</v>
      </c>
      <c r="I34" s="736">
        <v>0</v>
      </c>
      <c r="J34" s="736">
        <v>0</v>
      </c>
      <c r="K34" s="736">
        <v>0</v>
      </c>
      <c r="L34" s="736">
        <v>0</v>
      </c>
      <c r="M34" s="736">
        <v>0</v>
      </c>
      <c r="N34" s="736">
        <v>0</v>
      </c>
      <c r="O34" s="736">
        <v>0</v>
      </c>
      <c r="P34" s="736">
        <v>0</v>
      </c>
      <c r="Q34" s="736">
        <v>0</v>
      </c>
      <c r="R34" s="736">
        <v>0</v>
      </c>
      <c r="S34" s="736">
        <v>0</v>
      </c>
      <c r="T34" s="736">
        <v>0</v>
      </c>
      <c r="U34" s="736">
        <v>0</v>
      </c>
      <c r="V34" s="736">
        <v>0</v>
      </c>
      <c r="W34" s="736">
        <v>0</v>
      </c>
      <c r="X34" s="736">
        <v>0</v>
      </c>
      <c r="Y34" s="736">
        <v>0</v>
      </c>
      <c r="Z34" s="736">
        <v>0</v>
      </c>
      <c r="AA34" s="736">
        <v>0</v>
      </c>
      <c r="AB34" s="736">
        <v>0</v>
      </c>
      <c r="AC34" s="736">
        <v>0</v>
      </c>
      <c r="AD34" s="736">
        <v>0</v>
      </c>
      <c r="AE34" s="736">
        <v>0</v>
      </c>
      <c r="AF34" s="736">
        <v>0</v>
      </c>
      <c r="AG34" s="736">
        <v>0</v>
      </c>
      <c r="AH34" s="736">
        <v>0</v>
      </c>
      <c r="AI34" s="736">
        <v>0</v>
      </c>
      <c r="AJ34" s="736">
        <v>0</v>
      </c>
      <c r="AK34" s="736">
        <v>0</v>
      </c>
      <c r="AL34" s="736">
        <v>0</v>
      </c>
      <c r="AM34" s="736">
        <v>0</v>
      </c>
      <c r="AN34" s="736">
        <v>0</v>
      </c>
      <c r="AO34" s="736">
        <v>0</v>
      </c>
      <c r="AP34" s="736">
        <v>0</v>
      </c>
      <c r="AQ34" s="736">
        <v>0</v>
      </c>
      <c r="AR34" s="736">
        <v>0</v>
      </c>
      <c r="AS34" s="736">
        <v>0</v>
      </c>
      <c r="AT34" s="736">
        <v>0</v>
      </c>
      <c r="AU34" s="736">
        <v>0</v>
      </c>
      <c r="AV34" s="736">
        <v>0</v>
      </c>
      <c r="AW34" s="736">
        <v>0</v>
      </c>
      <c r="AX34" s="736">
        <v>0</v>
      </c>
      <c r="AY34" s="736">
        <v>0</v>
      </c>
      <c r="AZ34" s="736">
        <v>0</v>
      </c>
      <c r="BA34" s="736">
        <v>0</v>
      </c>
      <c r="BB34" s="736">
        <v>0</v>
      </c>
      <c r="BC34" s="736">
        <v>0</v>
      </c>
      <c r="BD34" s="736">
        <v>0</v>
      </c>
      <c r="BE34" s="736">
        <v>0</v>
      </c>
      <c r="BF34" s="736">
        <v>0</v>
      </c>
      <c r="BG34" s="736">
        <v>0</v>
      </c>
      <c r="BH34" s="736">
        <v>0</v>
      </c>
      <c r="BI34" s="736">
        <v>0</v>
      </c>
      <c r="BJ34" s="736">
        <v>0</v>
      </c>
      <c r="BK34" s="736">
        <v>0</v>
      </c>
      <c r="BL34" s="736">
        <v>0</v>
      </c>
      <c r="BM34" s="736">
        <v>0</v>
      </c>
      <c r="BN34" s="736">
        <v>0</v>
      </c>
      <c r="BO34" s="736">
        <v>0</v>
      </c>
      <c r="BP34" s="736">
        <v>0</v>
      </c>
      <c r="BQ34" s="736">
        <v>0</v>
      </c>
      <c r="BR34" s="736">
        <v>0</v>
      </c>
      <c r="BS34" s="736">
        <v>0</v>
      </c>
      <c r="BT34" s="736">
        <v>0</v>
      </c>
      <c r="BU34" s="736">
        <v>0</v>
      </c>
      <c r="BV34" s="736">
        <v>0</v>
      </c>
      <c r="BW34" s="737">
        <v>0</v>
      </c>
      <c r="BX34" s="57"/>
    </row>
    <row r="35" spans="1:77" s="32" customFormat="1" ht="13.35" customHeight="1">
      <c r="A35" s="430" t="s">
        <v>117</v>
      </c>
      <c r="B35" s="442" t="s">
        <v>35</v>
      </c>
      <c r="C35" s="641">
        <v>2.6477613178057951E-5</v>
      </c>
      <c r="D35" s="643">
        <v>2.4150477502063098E-5</v>
      </c>
      <c r="E35" s="736">
        <v>1.6444631184078727E-4</v>
      </c>
      <c r="F35" s="736">
        <v>2.1519303105225191E-4</v>
      </c>
      <c r="G35" s="736">
        <v>1.9900231945935818E-4</v>
      </c>
      <c r="H35" s="736">
        <v>2.0152703451392523E-4</v>
      </c>
      <c r="I35" s="736">
        <v>2.0002491619755647E-4</v>
      </c>
      <c r="J35" s="736">
        <v>2.5270672594745282E-4</v>
      </c>
      <c r="K35" s="736">
        <v>1.9596326515456026E-4</v>
      </c>
      <c r="L35" s="736">
        <v>2.3622047244094488E-4</v>
      </c>
      <c r="M35" s="736">
        <v>2.0959951156740997E-4</v>
      </c>
      <c r="N35" s="736">
        <v>2.0930208912747563E-4</v>
      </c>
      <c r="O35" s="736">
        <v>2.2550905352523712E-4</v>
      </c>
      <c r="P35" s="736">
        <v>1.7685463388186239E-4</v>
      </c>
      <c r="Q35" s="736">
        <v>2.1273661693282567E-4</v>
      </c>
      <c r="R35" s="736">
        <v>1.5450478336334392E-4</v>
      </c>
      <c r="S35" s="736">
        <v>1.833309829361162E-4</v>
      </c>
      <c r="T35" s="736">
        <v>2.3542204318672934E-4</v>
      </c>
      <c r="U35" s="736">
        <v>1.0008734895909157E-4</v>
      </c>
      <c r="V35" s="736">
        <v>8.6936866447585767E-5</v>
      </c>
      <c r="W35" s="736">
        <v>1.0114987742601659E-4</v>
      </c>
      <c r="X35" s="736">
        <v>2.4392442801477363E-4</v>
      </c>
      <c r="Y35" s="736">
        <v>3.7817906778859789E-4</v>
      </c>
      <c r="Z35" s="736">
        <v>1.9026056183943911E-4</v>
      </c>
      <c r="AA35" s="736">
        <v>2.132127281537716E-4</v>
      </c>
      <c r="AB35" s="736">
        <v>3.3919099339660088E-4</v>
      </c>
      <c r="AC35" s="736">
        <v>2.8643078020237212E-4</v>
      </c>
      <c r="AD35" s="736">
        <v>2.0007227874322596E-4</v>
      </c>
      <c r="AE35" s="736">
        <v>2.3540990608651372E-4</v>
      </c>
      <c r="AF35" s="736">
        <v>2.5367102327431641E-4</v>
      </c>
      <c r="AG35" s="736">
        <v>2.6320775161525387E-5</v>
      </c>
      <c r="AH35" s="736">
        <v>1.4227127377596402E-4</v>
      </c>
      <c r="AI35" s="736">
        <v>1.288561509704142E-4</v>
      </c>
      <c r="AJ35" s="736">
        <v>1.8103667752358311E-4</v>
      </c>
      <c r="AK35" s="736">
        <v>1.7724995230083005E-4</v>
      </c>
      <c r="AL35" s="736">
        <v>1.7306643904946962E-4</v>
      </c>
      <c r="AM35" s="736">
        <v>1.6871321177007979E-4</v>
      </c>
      <c r="AN35" s="736">
        <v>2.6204266777507702E-4</v>
      </c>
      <c r="AO35" s="736">
        <v>1.9840051395180757E-4</v>
      </c>
      <c r="AP35" s="736">
        <v>1.6420100321516159E-4</v>
      </c>
      <c r="AQ35" s="736">
        <v>1.7800172524749087E-4</v>
      </c>
      <c r="AR35" s="736">
        <v>3.137418950010458E-4</v>
      </c>
      <c r="AS35" s="736">
        <v>2.0880096048441822E-4</v>
      </c>
      <c r="AT35" s="736">
        <v>1.944586787826386E-4</v>
      </c>
      <c r="AU35" s="736">
        <v>1.9406988346652753E-4</v>
      </c>
      <c r="AV35" s="736">
        <v>1.7421563875717242E-4</v>
      </c>
      <c r="AW35" s="736">
        <v>3.025003544926029E-4</v>
      </c>
      <c r="AX35" s="736">
        <v>2.9542097488921711E-4</v>
      </c>
      <c r="AY35" s="736">
        <v>1.494172726367168E-4</v>
      </c>
      <c r="AZ35" s="736">
        <v>1.9847270527748373E-4</v>
      </c>
      <c r="BA35" s="736">
        <v>2.0187146724932314E-4</v>
      </c>
      <c r="BB35" s="736">
        <v>1.8521948508983145E-4</v>
      </c>
      <c r="BC35" s="736">
        <v>3.0909683010161556E-4</v>
      </c>
      <c r="BD35" s="736">
        <v>7.5406319411517014E-5</v>
      </c>
      <c r="BE35" s="736">
        <v>8.0786035698727742E-5</v>
      </c>
      <c r="BF35" s="736">
        <v>7.6289767347561551E-5</v>
      </c>
      <c r="BG35" s="736">
        <v>7.596535979593306E-5</v>
      </c>
      <c r="BH35" s="736">
        <v>8.6086919092643872E-5</v>
      </c>
      <c r="BI35" s="736">
        <v>9.6240601503759399E-5</v>
      </c>
      <c r="BJ35" s="736">
        <v>6.7821259517699946E-5</v>
      </c>
      <c r="BK35" s="736">
        <v>6.78865776921473E-5</v>
      </c>
      <c r="BL35" s="736">
        <v>7.721212745148504E-5</v>
      </c>
      <c r="BM35" s="736">
        <v>5.5231952959370527E-5</v>
      </c>
      <c r="BN35" s="736">
        <v>1.1229611237097644E-4</v>
      </c>
      <c r="BO35" s="736">
        <v>7.4714450708697702E-5</v>
      </c>
      <c r="BP35" s="736">
        <v>6.3209684138099684E-5</v>
      </c>
      <c r="BQ35" s="736">
        <v>1.6247759014615849E-4</v>
      </c>
      <c r="BR35" s="736">
        <v>1.0787436731972001E-4</v>
      </c>
      <c r="BS35" s="736">
        <v>1.5108298476620516E-4</v>
      </c>
      <c r="BT35" s="736">
        <v>1.6266869615230438E-4</v>
      </c>
      <c r="BU35" s="736">
        <v>2.101029752731959E-4</v>
      </c>
      <c r="BV35" s="736">
        <v>1.3477110443723894E-4</v>
      </c>
      <c r="BW35" s="737">
        <v>1.9006655729622671E-4</v>
      </c>
      <c r="BX35" s="57"/>
    </row>
    <row r="36" spans="1:77" s="32" customFormat="1" ht="13.35" customHeight="1">
      <c r="A36" s="430" t="s">
        <v>118</v>
      </c>
      <c r="B36" s="442" t="s">
        <v>145</v>
      </c>
      <c r="C36" s="641">
        <v>9.9915521426633772E-7</v>
      </c>
      <c r="D36" s="643">
        <v>3.5342162198141122E-6</v>
      </c>
      <c r="E36" s="736">
        <v>1.2076197868257047E-6</v>
      </c>
      <c r="F36" s="736">
        <v>7.5146772748405429E-7</v>
      </c>
      <c r="G36" s="736">
        <v>5.5346751394753507E-7</v>
      </c>
      <c r="H36" s="736">
        <v>4.5033974193055919E-7</v>
      </c>
      <c r="I36" s="736">
        <v>4.6355716384138232E-7</v>
      </c>
      <c r="J36" s="736">
        <v>0</v>
      </c>
      <c r="K36" s="736">
        <v>6.7760465129515998E-7</v>
      </c>
      <c r="L36" s="736">
        <v>0</v>
      </c>
      <c r="M36" s="736">
        <v>7.3031188699445982E-7</v>
      </c>
      <c r="N36" s="736">
        <v>7.4396477178012666E-7</v>
      </c>
      <c r="O36" s="736">
        <v>0</v>
      </c>
      <c r="P36" s="736">
        <v>6.454548681819795E-7</v>
      </c>
      <c r="Q36" s="736">
        <v>8.4085619341037823E-7</v>
      </c>
      <c r="R36" s="736">
        <v>5.2374502835031835E-7</v>
      </c>
      <c r="S36" s="736">
        <v>0</v>
      </c>
      <c r="T36" s="736">
        <v>9.9885331639278118E-7</v>
      </c>
      <c r="U36" s="736">
        <v>9.0988499053719611E-6</v>
      </c>
      <c r="V36" s="736">
        <v>1.7387373289517154E-5</v>
      </c>
      <c r="W36" s="736">
        <v>8.4291564521680493E-6</v>
      </c>
      <c r="X36" s="736">
        <v>4.8997206832562495E-7</v>
      </c>
      <c r="Y36" s="736">
        <v>0</v>
      </c>
      <c r="Z36" s="736">
        <v>0</v>
      </c>
      <c r="AA36" s="736">
        <v>0</v>
      </c>
      <c r="AB36" s="736">
        <v>0</v>
      </c>
      <c r="AC36" s="736">
        <v>4.175375804699302E-7</v>
      </c>
      <c r="AD36" s="736">
        <v>4.2120479735415996E-7</v>
      </c>
      <c r="AE36" s="736">
        <v>7.533116994768439E-7</v>
      </c>
      <c r="AF36" s="736">
        <v>0</v>
      </c>
      <c r="AG36" s="736">
        <v>1.2024719616940533E-6</v>
      </c>
      <c r="AH36" s="736">
        <v>1.8648873416649302E-6</v>
      </c>
      <c r="AI36" s="736">
        <v>1.7964735876737087E-6</v>
      </c>
      <c r="AJ36" s="736">
        <v>6.3410394929451179E-7</v>
      </c>
      <c r="AK36" s="736">
        <v>6.5285433628298363E-7</v>
      </c>
      <c r="AL36" s="736">
        <v>6.0867446324549683E-7</v>
      </c>
      <c r="AM36" s="736">
        <v>8.9741070090467972E-7</v>
      </c>
      <c r="AN36" s="736">
        <v>0</v>
      </c>
      <c r="AO36" s="736">
        <v>0</v>
      </c>
      <c r="AP36" s="736">
        <v>5.8853406170308812E-7</v>
      </c>
      <c r="AQ36" s="736">
        <v>0</v>
      </c>
      <c r="AR36" s="736">
        <v>0</v>
      </c>
      <c r="AS36" s="736">
        <v>0</v>
      </c>
      <c r="AT36" s="736">
        <v>8.3458660421733301E-7</v>
      </c>
      <c r="AU36" s="736">
        <v>9.1542397861569587E-7</v>
      </c>
      <c r="AV36" s="736">
        <v>1.1167669151100798E-6</v>
      </c>
      <c r="AW36" s="736">
        <v>0</v>
      </c>
      <c r="AX36" s="736">
        <v>0</v>
      </c>
      <c r="AY36" s="736">
        <v>0</v>
      </c>
      <c r="AZ36" s="736">
        <v>0</v>
      </c>
      <c r="BA36" s="736">
        <v>0</v>
      </c>
      <c r="BB36" s="736">
        <v>0</v>
      </c>
      <c r="BC36" s="736">
        <v>0</v>
      </c>
      <c r="BD36" s="736">
        <v>8.0433407372284818E-7</v>
      </c>
      <c r="BE36" s="736">
        <v>6.2143104383636727E-7</v>
      </c>
      <c r="BF36" s="736">
        <v>1.0450653061309802E-6</v>
      </c>
      <c r="BG36" s="736">
        <v>0</v>
      </c>
      <c r="BH36" s="736">
        <v>0</v>
      </c>
      <c r="BI36" s="736">
        <v>0</v>
      </c>
      <c r="BJ36" s="736">
        <v>1.3983764849010299E-6</v>
      </c>
      <c r="BK36" s="736">
        <v>0</v>
      </c>
      <c r="BL36" s="736">
        <v>0</v>
      </c>
      <c r="BM36" s="736">
        <v>0</v>
      </c>
      <c r="BN36" s="736">
        <v>0</v>
      </c>
      <c r="BO36" s="736">
        <v>1.556551056431202E-6</v>
      </c>
      <c r="BP36" s="736">
        <v>1.4507140621858945E-5</v>
      </c>
      <c r="BQ36" s="736">
        <v>1.9679344756536986E-6</v>
      </c>
      <c r="BR36" s="736">
        <v>2.8843413721850269E-6</v>
      </c>
      <c r="BS36" s="736">
        <v>3.6552335024081898E-6</v>
      </c>
      <c r="BT36" s="736">
        <v>1.7428788873461184E-5</v>
      </c>
      <c r="BU36" s="736">
        <v>8.2717706800470826E-7</v>
      </c>
      <c r="BV36" s="736">
        <v>7.9746215643336644E-7</v>
      </c>
      <c r="BW36" s="737">
        <v>1.0200351912140969E-6</v>
      </c>
      <c r="BX36" s="57"/>
    </row>
    <row r="37" spans="1:77" s="32" customFormat="1" ht="13.35" customHeight="1">
      <c r="A37" s="430" t="s">
        <v>119</v>
      </c>
      <c r="B37" s="442" t="s">
        <v>596</v>
      </c>
      <c r="C37" s="641">
        <v>1.9123830801057705E-3</v>
      </c>
      <c r="D37" s="643">
        <v>3.9265142202134784E-3</v>
      </c>
      <c r="E37" s="736">
        <v>9.8391259675025314E-4</v>
      </c>
      <c r="F37" s="736">
        <v>6.6846470122104284E-4</v>
      </c>
      <c r="G37" s="736">
        <v>2.2446182510094478E-4</v>
      </c>
      <c r="H37" s="736">
        <v>8.9279853837733356E-5</v>
      </c>
      <c r="I37" s="736">
        <v>8.8771196875624711E-5</v>
      </c>
      <c r="J37" s="736">
        <v>1.0661065000908165E-4</v>
      </c>
      <c r="K37" s="736">
        <v>3.8718329775005441E-4</v>
      </c>
      <c r="L37" s="736">
        <v>3.5433070866141734E-4</v>
      </c>
      <c r="M37" s="736">
        <v>3.6150438406225765E-4</v>
      </c>
      <c r="N37" s="736">
        <v>3.6032693779884136E-4</v>
      </c>
      <c r="O37" s="736">
        <v>4.2448763016515224E-4</v>
      </c>
      <c r="P37" s="736">
        <v>4.2115930148874163E-4</v>
      </c>
      <c r="Q37" s="736">
        <v>4.1622381573813721E-4</v>
      </c>
      <c r="R37" s="736">
        <v>4.2423347296375788E-4</v>
      </c>
      <c r="S37" s="736">
        <v>4.3717388238612327E-4</v>
      </c>
      <c r="T37" s="736">
        <v>1.2232111382286981E-3</v>
      </c>
      <c r="U37" s="736">
        <v>2.894734105609051E-3</v>
      </c>
      <c r="V37" s="736">
        <v>3.0601776989550187E-3</v>
      </c>
      <c r="W37" s="736">
        <v>2.881366647232778E-3</v>
      </c>
      <c r="X37" s="736">
        <v>1.1181979219304639E-3</v>
      </c>
      <c r="Y37" s="736">
        <v>1.2462719279396977E-3</v>
      </c>
      <c r="Z37" s="736">
        <v>8.4394149215922631E-4</v>
      </c>
      <c r="AA37" s="736">
        <v>1.1371345501534486E-3</v>
      </c>
      <c r="AB37" s="736">
        <v>1.0981609112450234E-3</v>
      </c>
      <c r="AC37" s="736">
        <v>1.2413392267371026E-3</v>
      </c>
      <c r="AD37" s="736">
        <v>9.8140717783519265E-4</v>
      </c>
      <c r="AE37" s="736">
        <v>1.1617949685181624E-3</v>
      </c>
      <c r="AF37" s="736">
        <v>1.0953976005027299E-3</v>
      </c>
      <c r="AG37" s="736">
        <v>1.9121976350850321E-3</v>
      </c>
      <c r="AH37" s="736">
        <v>1.0961611490375759E-3</v>
      </c>
      <c r="AI37" s="736">
        <v>1.041138101947263E-3</v>
      </c>
      <c r="AJ37" s="736">
        <v>6.9117330473101788E-4</v>
      </c>
      <c r="AK37" s="736">
        <v>6.9904378057500469E-4</v>
      </c>
      <c r="AL37" s="736">
        <v>7.472493493777217E-4</v>
      </c>
      <c r="AM37" s="736">
        <v>7.4933793525540761E-4</v>
      </c>
      <c r="AN37" s="736">
        <v>7.0480441677434513E-4</v>
      </c>
      <c r="AO37" s="736">
        <v>5.3851568072633483E-4</v>
      </c>
      <c r="AP37" s="736">
        <v>7.7863056363318558E-4</v>
      </c>
      <c r="AQ37" s="736">
        <v>8.2611057102040632E-4</v>
      </c>
      <c r="AR37" s="736">
        <v>7.320644216691069E-4</v>
      </c>
      <c r="AS37" s="736">
        <v>7.8300360181656837E-4</v>
      </c>
      <c r="AT37" s="736">
        <v>5.007519625303998E-4</v>
      </c>
      <c r="AU37" s="736">
        <v>4.8609013264493448E-4</v>
      </c>
      <c r="AV37" s="736">
        <v>4.7239240509156373E-4</v>
      </c>
      <c r="AW37" s="736">
        <v>5.3882875643994897E-4</v>
      </c>
      <c r="AX37" s="736">
        <v>5.7677428430751921E-4</v>
      </c>
      <c r="AY37" s="736">
        <v>4.9805757545572267E-4</v>
      </c>
      <c r="AZ37" s="736">
        <v>6.5212460305458947E-4</v>
      </c>
      <c r="BA37" s="736">
        <v>6.6498836270365274E-4</v>
      </c>
      <c r="BB37" s="736">
        <v>6.0196332654195218E-4</v>
      </c>
      <c r="BC37" s="736">
        <v>4.2500814138972143E-4</v>
      </c>
      <c r="BD37" s="736">
        <v>6.332119995383122E-4</v>
      </c>
      <c r="BE37" s="736">
        <v>6.3883111306378552E-4</v>
      </c>
      <c r="BF37" s="736">
        <v>6.7615725306674414E-4</v>
      </c>
      <c r="BG37" s="736">
        <v>4.7978121976378771E-4</v>
      </c>
      <c r="BH37" s="736">
        <v>7.4608663213624686E-4</v>
      </c>
      <c r="BI37" s="736">
        <v>6.2857142857142853E-4</v>
      </c>
      <c r="BJ37" s="736">
        <v>7.7050544318046747E-4</v>
      </c>
      <c r="BK37" s="736">
        <v>6.5785326477866548E-4</v>
      </c>
      <c r="BL37" s="736">
        <v>4.6327276470891027E-4</v>
      </c>
      <c r="BM37" s="736">
        <v>4.1211534131222621E-4</v>
      </c>
      <c r="BN37" s="736">
        <v>3.9927506620791625E-4</v>
      </c>
      <c r="BO37" s="736">
        <v>5.1833150179159029E-4</v>
      </c>
      <c r="BP37" s="736">
        <v>5.4308517142259097E-3</v>
      </c>
      <c r="BQ37" s="736">
        <v>1.1790387427260223E-3</v>
      </c>
      <c r="BR37" s="736">
        <v>5.007216622113207E-4</v>
      </c>
      <c r="BS37" s="736">
        <v>6.3113698474914738E-4</v>
      </c>
      <c r="BT37" s="736">
        <v>5.1705406991268174E-4</v>
      </c>
      <c r="BU37" s="736">
        <v>1.216777467034926E-3</v>
      </c>
      <c r="BV37" s="736">
        <v>1.107674935285946E-3</v>
      </c>
      <c r="BW37" s="737">
        <v>1.7854015963550743E-3</v>
      </c>
      <c r="BX37" s="57"/>
    </row>
    <row r="38" spans="1:77" s="32" customFormat="1" ht="13.35" customHeight="1">
      <c r="A38" s="430" t="s">
        <v>120</v>
      </c>
      <c r="B38" s="442" t="s">
        <v>36</v>
      </c>
      <c r="C38" s="641">
        <v>3.4385926698976013E-2</v>
      </c>
      <c r="D38" s="643">
        <v>6.1545430287879579E-2</v>
      </c>
      <c r="E38" s="736">
        <v>9.5677615501875674E-2</v>
      </c>
      <c r="F38" s="736">
        <v>8.5378518222460481E-2</v>
      </c>
      <c r="G38" s="736">
        <v>7.4619351179872825E-2</v>
      </c>
      <c r="H38" s="736">
        <v>5.6199247414740271E-2</v>
      </c>
      <c r="I38" s="736">
        <v>5.6470881367030074E-2</v>
      </c>
      <c r="J38" s="736">
        <v>4.6944222887332285E-2</v>
      </c>
      <c r="K38" s="736">
        <v>9.6792029851466344E-2</v>
      </c>
      <c r="L38" s="736">
        <v>7.0659448818897644E-2</v>
      </c>
      <c r="M38" s="736">
        <v>0.11094752124842436</v>
      </c>
      <c r="N38" s="736">
        <v>0.11196198637602112</v>
      </c>
      <c r="O38" s="736">
        <v>5.6682363865490484E-2</v>
      </c>
      <c r="P38" s="736">
        <v>7.7752784330937616E-2</v>
      </c>
      <c r="Q38" s="736">
        <v>0.14308849843264407</v>
      </c>
      <c r="R38" s="736">
        <v>3.7057055735898424E-2</v>
      </c>
      <c r="S38" s="736">
        <v>0.14617120293329572</v>
      </c>
      <c r="T38" s="736">
        <v>9.882124551783783E-2</v>
      </c>
      <c r="U38" s="736">
        <v>7.1904311295052301E-2</v>
      </c>
      <c r="V38" s="736">
        <v>8.2729122111522613E-2</v>
      </c>
      <c r="W38" s="736">
        <v>7.1029691703602765E-2</v>
      </c>
      <c r="X38" s="736">
        <v>0.100512298462239</v>
      </c>
      <c r="Y38" s="736">
        <v>7.8652651121214986E-2</v>
      </c>
      <c r="Z38" s="736">
        <v>5.8537738861942856E-2</v>
      </c>
      <c r="AA38" s="736">
        <v>9.5842351801001452E-2</v>
      </c>
      <c r="AB38" s="736">
        <v>0.10289635429822346</v>
      </c>
      <c r="AC38" s="736">
        <v>0.10121653749445719</v>
      </c>
      <c r="AD38" s="736">
        <v>7.0409857540113432E-2</v>
      </c>
      <c r="AE38" s="736">
        <v>0.11935376402548679</v>
      </c>
      <c r="AF38" s="736">
        <v>0.11566245611203035</v>
      </c>
      <c r="AG38" s="736">
        <v>3.4385220176624424E-2</v>
      </c>
      <c r="AH38" s="736">
        <v>0.13298835534898276</v>
      </c>
      <c r="AI38" s="736">
        <v>0.15772107199825186</v>
      </c>
      <c r="AJ38" s="736">
        <v>0.14124776438726377</v>
      </c>
      <c r="AK38" s="736">
        <v>0.14166726919681452</v>
      </c>
      <c r="AL38" s="736">
        <v>0.15336324089123737</v>
      </c>
      <c r="AM38" s="736">
        <v>0.1518100325131897</v>
      </c>
      <c r="AN38" s="736">
        <v>0.13217793600737335</v>
      </c>
      <c r="AO38" s="736">
        <v>0.13976371443552693</v>
      </c>
      <c r="AP38" s="736">
        <v>0.15763825989311045</v>
      </c>
      <c r="AQ38" s="736">
        <v>0.16365661185126359</v>
      </c>
      <c r="AR38" s="736">
        <v>0.12852959631876176</v>
      </c>
      <c r="AS38" s="736">
        <v>0.15477371195907502</v>
      </c>
      <c r="AT38" s="736">
        <v>9.3556323746158812E-2</v>
      </c>
      <c r="AU38" s="736">
        <v>9.4686879228114501E-2</v>
      </c>
      <c r="AV38" s="736">
        <v>9.8628386874861806E-2</v>
      </c>
      <c r="AW38" s="736">
        <v>8.9228151439239969E-2</v>
      </c>
      <c r="AX38" s="736">
        <v>5.7874375747344727E-2</v>
      </c>
      <c r="AY38" s="736">
        <v>7.7995816316366179E-2</v>
      </c>
      <c r="AZ38" s="736">
        <v>8.1884167548767581E-2</v>
      </c>
      <c r="BA38" s="736">
        <v>8.0463591887141972E-2</v>
      </c>
      <c r="BB38" s="736">
        <v>8.7423596962400443E-2</v>
      </c>
      <c r="BC38" s="736">
        <v>0.12706087551677125</v>
      </c>
      <c r="BD38" s="736">
        <v>0.18445089520371571</v>
      </c>
      <c r="BE38" s="736">
        <v>0.23008297968728347</v>
      </c>
      <c r="BF38" s="736">
        <v>0.22833736380186398</v>
      </c>
      <c r="BG38" s="736">
        <v>0.23900301462533086</v>
      </c>
      <c r="BH38" s="736">
        <v>0.18221731207942954</v>
      </c>
      <c r="BI38" s="736">
        <v>0.23843007518796994</v>
      </c>
      <c r="BJ38" s="736">
        <v>0.18004656593694721</v>
      </c>
      <c r="BK38" s="736">
        <v>0.11058076967215633</v>
      </c>
      <c r="BL38" s="736">
        <v>4.397659614625693E-2</v>
      </c>
      <c r="BM38" s="736">
        <v>0.17029710542080376</v>
      </c>
      <c r="BN38" s="736">
        <v>0.31378029265614621</v>
      </c>
      <c r="BO38" s="736">
        <v>0.11723164281511597</v>
      </c>
      <c r="BP38" s="736">
        <v>0.12765662012637791</v>
      </c>
      <c r="BQ38" s="736">
        <v>9.5735092404363301E-2</v>
      </c>
      <c r="BR38" s="736">
        <v>9.8783500182867245E-2</v>
      </c>
      <c r="BS38" s="736">
        <v>8.4248258585838898E-2</v>
      </c>
      <c r="BT38" s="736">
        <v>8.795147825177628E-2</v>
      </c>
      <c r="BU38" s="736">
        <v>8.4076758723202569E-2</v>
      </c>
      <c r="BV38" s="736">
        <v>7.9268535811633054E-2</v>
      </c>
      <c r="BW38" s="737">
        <v>0.10941237472692808</v>
      </c>
      <c r="BX38" s="57"/>
    </row>
    <row r="39" spans="1:77" s="32" customFormat="1" ht="13.35" customHeight="1">
      <c r="A39" s="430" t="s">
        <v>121</v>
      </c>
      <c r="B39" s="442" t="s">
        <v>37</v>
      </c>
      <c r="C39" s="641">
        <v>1.1190538399782984E-4</v>
      </c>
      <c r="D39" s="643">
        <v>2.7802500929204348E-4</v>
      </c>
      <c r="E39" s="736">
        <v>2.6075836527414745E-4</v>
      </c>
      <c r="F39" s="736">
        <v>1.9808006144000139E-4</v>
      </c>
      <c r="G39" s="736">
        <v>1.5859919094118812E-4</v>
      </c>
      <c r="H39" s="736">
        <v>1.2722097709538298E-4</v>
      </c>
      <c r="I39" s="736">
        <v>1.2643521643773703E-4</v>
      </c>
      <c r="J39" s="736">
        <v>1.5399316112422906E-4</v>
      </c>
      <c r="K39" s="736">
        <v>1.9636982794533737E-4</v>
      </c>
      <c r="L39" s="736">
        <v>1.8700787401574803E-4</v>
      </c>
      <c r="M39" s="736">
        <v>1.8355172093127424E-4</v>
      </c>
      <c r="N39" s="736">
        <v>1.832633221151712E-4</v>
      </c>
      <c r="O39" s="736">
        <v>1.9897857663991509E-4</v>
      </c>
      <c r="P39" s="736">
        <v>2.1332283393414423E-4</v>
      </c>
      <c r="Q39" s="736">
        <v>2.1105490454600493E-4</v>
      </c>
      <c r="R39" s="736">
        <v>2.1473546162363054E-4</v>
      </c>
      <c r="S39" s="736">
        <v>2.1153574954167254E-4</v>
      </c>
      <c r="T39" s="736">
        <v>2.4740828298344268E-4</v>
      </c>
      <c r="U39" s="736">
        <v>2.0277436931971798E-4</v>
      </c>
      <c r="V39" s="736">
        <v>2.2603585276372297E-4</v>
      </c>
      <c r="W39" s="736">
        <v>2.008948954433385E-4</v>
      </c>
      <c r="X39" s="736">
        <v>2.5021240289161914E-4</v>
      </c>
      <c r="Y39" s="736">
        <v>2.8363430084144843E-4</v>
      </c>
      <c r="Z39" s="736">
        <v>1.8890155782630026E-4</v>
      </c>
      <c r="AA39" s="736">
        <v>2.5520917460830237E-4</v>
      </c>
      <c r="AB39" s="736">
        <v>2.4657501293015311E-4</v>
      </c>
      <c r="AC39" s="736">
        <v>2.7766249101250358E-4</v>
      </c>
      <c r="AD39" s="736">
        <v>2.1944769942151734E-4</v>
      </c>
      <c r="AE39" s="736">
        <v>2.5970420839464191E-4</v>
      </c>
      <c r="AF39" s="736">
        <v>2.4790577274535466E-4</v>
      </c>
      <c r="AG39" s="736">
        <v>1.1236432442052209E-4</v>
      </c>
      <c r="AH39" s="736">
        <v>4.0531854091606996E-4</v>
      </c>
      <c r="AI39" s="736">
        <v>4.0657463604669983E-4</v>
      </c>
      <c r="AJ39" s="736">
        <v>4.1882565850902503E-4</v>
      </c>
      <c r="AK39" s="736">
        <v>4.1080859110606744E-4</v>
      </c>
      <c r="AL39" s="736">
        <v>4.0497140954600394E-4</v>
      </c>
      <c r="AM39" s="736">
        <v>4.0293740470620119E-4</v>
      </c>
      <c r="AN39" s="736">
        <v>6.0540892210104004E-4</v>
      </c>
      <c r="AO39" s="736">
        <v>4.3931542375043103E-4</v>
      </c>
      <c r="AP39" s="736">
        <v>3.9255221915595977E-4</v>
      </c>
      <c r="AQ39" s="736">
        <v>3.7426003769985258E-4</v>
      </c>
      <c r="AR39" s="736">
        <v>5.229031583350763E-4</v>
      </c>
      <c r="AS39" s="736">
        <v>4.6980216108994099E-4</v>
      </c>
      <c r="AT39" s="736">
        <v>4.3481962079723049E-4</v>
      </c>
      <c r="AU39" s="736">
        <v>4.3116469392799275E-4</v>
      </c>
      <c r="AV39" s="736">
        <v>3.8863488645830775E-4</v>
      </c>
      <c r="AW39" s="736">
        <v>6.8062579760835656E-4</v>
      </c>
      <c r="AX39" s="736">
        <v>6.3304494619117959E-4</v>
      </c>
      <c r="AY39" s="736">
        <v>2.988345452734336E-4</v>
      </c>
      <c r="AZ39" s="736">
        <v>4.7255406018448508E-4</v>
      </c>
      <c r="BA39" s="736">
        <v>4.749916876454662E-4</v>
      </c>
      <c r="BB39" s="736">
        <v>4.630487127245786E-4</v>
      </c>
      <c r="BC39" s="736">
        <v>6.8994828147682049E-4</v>
      </c>
      <c r="BD39" s="736">
        <v>4.5444875165340926E-4</v>
      </c>
      <c r="BE39" s="736">
        <v>3.2252271175107464E-4</v>
      </c>
      <c r="BF39" s="736">
        <v>3.0829426530863913E-4</v>
      </c>
      <c r="BG39" s="736">
        <v>2.7987237819554283E-4</v>
      </c>
      <c r="BH39" s="736">
        <v>4.4478241531199336E-4</v>
      </c>
      <c r="BI39" s="736">
        <v>3.6992481203007517E-4</v>
      </c>
      <c r="BJ39" s="736">
        <v>7.5582249008900666E-4</v>
      </c>
      <c r="BK39" s="736">
        <v>2.5699918697741478E-4</v>
      </c>
      <c r="BL39" s="736">
        <v>3.9463976252981247E-4</v>
      </c>
      <c r="BM39" s="736">
        <v>5.6506536489202156E-4</v>
      </c>
      <c r="BN39" s="736">
        <v>4.4606511302915645E-4</v>
      </c>
      <c r="BO39" s="736">
        <v>2.7862263910118518E-4</v>
      </c>
      <c r="BP39" s="736">
        <v>7.9789273420224197E-5</v>
      </c>
      <c r="BQ39" s="736">
        <v>4.0342656750900823E-4</v>
      </c>
      <c r="BR39" s="736">
        <v>2.4978396283122334E-4</v>
      </c>
      <c r="BS39" s="736">
        <v>3.8989157359020692E-4</v>
      </c>
      <c r="BT39" s="736">
        <v>1.7428788873461183E-4</v>
      </c>
      <c r="BU39" s="736">
        <v>6.8490261230789843E-4</v>
      </c>
      <c r="BV39" s="736">
        <v>3.4849096236138114E-4</v>
      </c>
      <c r="BW39" s="737">
        <v>4.1889445185858912E-4</v>
      </c>
      <c r="BX39" s="57"/>
    </row>
    <row r="40" spans="1:77" s="32" customFormat="1" ht="13.35" customHeight="1">
      <c r="A40" s="430" t="s">
        <v>122</v>
      </c>
      <c r="B40" s="442" t="s">
        <v>38</v>
      </c>
      <c r="C40" s="641">
        <v>2.5978035570924784E-5</v>
      </c>
      <c r="D40" s="643">
        <v>2.2972405428791728E-5</v>
      </c>
      <c r="E40" s="736">
        <v>9.3720046325695158E-4</v>
      </c>
      <c r="F40" s="736">
        <v>6.3891835648132887E-4</v>
      </c>
      <c r="G40" s="736">
        <v>8.2091531596507178E-4</v>
      </c>
      <c r="H40" s="736">
        <v>1.270858751728038E-3</v>
      </c>
      <c r="I40" s="736">
        <v>1.2246021375779718E-3</v>
      </c>
      <c r="J40" s="736">
        <v>2.8468992095017731E-3</v>
      </c>
      <c r="K40" s="736">
        <v>2.7930863726386492E-4</v>
      </c>
      <c r="L40" s="736">
        <v>2.952755905511811E-4</v>
      </c>
      <c r="M40" s="736">
        <v>2.7021539818795014E-4</v>
      </c>
      <c r="N40" s="736">
        <v>2.6633938829728537E-4</v>
      </c>
      <c r="O40" s="736">
        <v>4.7754858393579626E-4</v>
      </c>
      <c r="P40" s="736">
        <v>2.8948650837961785E-4</v>
      </c>
      <c r="Q40" s="736">
        <v>2.6823312569791062E-4</v>
      </c>
      <c r="R40" s="736">
        <v>3.0272462638648401E-4</v>
      </c>
      <c r="S40" s="736">
        <v>3.3845719926667609E-4</v>
      </c>
      <c r="T40" s="736">
        <v>4.1152756635382578E-4</v>
      </c>
      <c r="U40" s="736">
        <v>2.2578146122330138E-3</v>
      </c>
      <c r="V40" s="736">
        <v>1.9473858084259211E-3</v>
      </c>
      <c r="W40" s="736">
        <v>2.2828965391288466E-3</v>
      </c>
      <c r="X40" s="736">
        <v>2.9553481921173948E-4</v>
      </c>
      <c r="Y40" s="736">
        <v>4.469388982956157E-4</v>
      </c>
      <c r="Z40" s="736">
        <v>2.2967167822046579E-4</v>
      </c>
      <c r="AA40" s="736">
        <v>2.5843967048942013E-4</v>
      </c>
      <c r="AB40" s="736">
        <v>4.1617050962845353E-4</v>
      </c>
      <c r="AC40" s="736">
        <v>3.4405096630722249E-4</v>
      </c>
      <c r="AD40" s="736">
        <v>2.417715536812878E-4</v>
      </c>
      <c r="AE40" s="736">
        <v>2.8192690352920881E-4</v>
      </c>
      <c r="AF40" s="736">
        <v>4.4392429073005369E-4</v>
      </c>
      <c r="AG40" s="736">
        <v>2.5786343178550251E-5</v>
      </c>
      <c r="AH40" s="736">
        <v>1.7005318756850394E-3</v>
      </c>
      <c r="AI40" s="736">
        <v>2.5200441540544692E-3</v>
      </c>
      <c r="AJ40" s="736">
        <v>3.0451256904995691E-3</v>
      </c>
      <c r="AK40" s="736">
        <v>3.1072602135388608E-3</v>
      </c>
      <c r="AL40" s="736">
        <v>3.298204024839599E-3</v>
      </c>
      <c r="AM40" s="736">
        <v>3.1530524976285924E-3</v>
      </c>
      <c r="AN40" s="736">
        <v>2.9818648401991523E-3</v>
      </c>
      <c r="AO40" s="736">
        <v>2.1989390296325339E-3</v>
      </c>
      <c r="AP40" s="736">
        <v>3.2122189087754548E-3</v>
      </c>
      <c r="AQ40" s="736">
        <v>5.4085139594429914E-3</v>
      </c>
      <c r="AR40" s="736">
        <v>4.4969671616816569E-3</v>
      </c>
      <c r="AS40" s="736">
        <v>5.0634232917471421E-3</v>
      </c>
      <c r="AT40" s="736">
        <v>2.3218199329326206E-3</v>
      </c>
      <c r="AU40" s="736">
        <v>2.2693360429883102E-3</v>
      </c>
      <c r="AV40" s="736">
        <v>2.2435847324561503E-3</v>
      </c>
      <c r="AW40" s="736">
        <v>2.4861747884860801E-3</v>
      </c>
      <c r="AX40" s="736">
        <v>2.0398114932826897E-3</v>
      </c>
      <c r="AY40" s="736">
        <v>3.0879569678254806E-3</v>
      </c>
      <c r="AZ40" s="736">
        <v>2.8636776047179799E-3</v>
      </c>
      <c r="BA40" s="736">
        <v>2.7312022039614305E-3</v>
      </c>
      <c r="BB40" s="736">
        <v>3.3802556028894241E-3</v>
      </c>
      <c r="BC40" s="736">
        <v>9.4384924906029048E-4</v>
      </c>
      <c r="BD40" s="736">
        <v>2.2893358573336567E-3</v>
      </c>
      <c r="BE40" s="736">
        <v>2.3894023635508323E-3</v>
      </c>
      <c r="BF40" s="736">
        <v>2.4350021632851839E-3</v>
      </c>
      <c r="BG40" s="736">
        <v>2.9346617942218349E-3</v>
      </c>
      <c r="BH40" s="736">
        <v>3.2282594659741454E-3</v>
      </c>
      <c r="BI40" s="736">
        <v>1.6721804511278195E-3</v>
      </c>
      <c r="BJ40" s="736">
        <v>2.1961502695370676E-3</v>
      </c>
      <c r="BK40" s="736">
        <v>2.4503821852689361E-3</v>
      </c>
      <c r="BL40" s="736">
        <v>1.7672998061117689E-3</v>
      </c>
      <c r="BM40" s="736">
        <v>1.2151029651061515E-3</v>
      </c>
      <c r="BN40" s="736">
        <v>9.7011363742704657E-4</v>
      </c>
      <c r="BO40" s="736">
        <v>3.2376261973769004E-3</v>
      </c>
      <c r="BP40" s="736">
        <v>2.7667189614545275E-4</v>
      </c>
      <c r="BQ40" s="736">
        <v>4.6615447892046989E-4</v>
      </c>
      <c r="BR40" s="736">
        <v>1.3492948939081556E-3</v>
      </c>
      <c r="BS40" s="736">
        <v>3.9963886292996209E-4</v>
      </c>
      <c r="BT40" s="736">
        <v>4.2991012554537583E-4</v>
      </c>
      <c r="BU40" s="736">
        <v>1.9355943391310173E-4</v>
      </c>
      <c r="BV40" s="736">
        <v>1.7623913657177398E-4</v>
      </c>
      <c r="BW40" s="737">
        <v>2.0196696786039118E-4</v>
      </c>
      <c r="BX40" s="57"/>
    </row>
    <row r="41" spans="1:77" s="32" customFormat="1" ht="13.35" customHeight="1">
      <c r="A41" s="431" t="s">
        <v>123</v>
      </c>
      <c r="B41" s="443" t="s">
        <v>13</v>
      </c>
      <c r="C41" s="644">
        <v>2.0206915053322415E-2</v>
      </c>
      <c r="D41" s="645">
        <v>1.3105462779107364E-2</v>
      </c>
      <c r="E41" s="738">
        <v>1.3756627054229077E-2</v>
      </c>
      <c r="F41" s="738">
        <v>1.698105286845308E-2</v>
      </c>
      <c r="G41" s="738">
        <v>1.5634657815942164E-2</v>
      </c>
      <c r="H41" s="738">
        <v>1.911996183821027E-2</v>
      </c>
      <c r="I41" s="738">
        <v>1.9265319839956888E-2</v>
      </c>
      <c r="J41" s="738">
        <v>1.4167370823429072E-2</v>
      </c>
      <c r="K41" s="738">
        <v>1.1439321723164891E-2</v>
      </c>
      <c r="L41" s="738">
        <v>1.1840551181102362E-2</v>
      </c>
      <c r="M41" s="738">
        <v>1.2631717834751843E-2</v>
      </c>
      <c r="N41" s="738">
        <v>1.2653352838436395E-2</v>
      </c>
      <c r="O41" s="738">
        <v>1.1474431252901771E-2</v>
      </c>
      <c r="P41" s="738">
        <v>9.8957913115320199E-3</v>
      </c>
      <c r="Q41" s="738">
        <v>1.6235251382367581E-2</v>
      </c>
      <c r="R41" s="738">
        <v>5.9471247969178648E-3</v>
      </c>
      <c r="S41" s="738">
        <v>9.2370610633197014E-3</v>
      </c>
      <c r="T41" s="738">
        <v>1.8663266877317147E-2</v>
      </c>
      <c r="U41" s="738">
        <v>4.557223966890585E-3</v>
      </c>
      <c r="V41" s="738">
        <v>3.9469337367203936E-3</v>
      </c>
      <c r="W41" s="738">
        <v>4.6065340011098386E-3</v>
      </c>
      <c r="X41" s="738">
        <v>1.9549477216135498E-2</v>
      </c>
      <c r="Y41" s="738">
        <v>4.1917711672840724E-2</v>
      </c>
      <c r="Z41" s="738">
        <v>1.4537265928546287E-2</v>
      </c>
      <c r="AA41" s="738">
        <v>3.0450654175415925E-2</v>
      </c>
      <c r="AB41" s="738">
        <v>2.3815537834229423E-2</v>
      </c>
      <c r="AC41" s="738">
        <v>1.9513201285681719E-2</v>
      </c>
      <c r="AD41" s="738">
        <v>1.8425603860257728E-2</v>
      </c>
      <c r="AE41" s="738">
        <v>1.803993192322172E-2</v>
      </c>
      <c r="AF41" s="738">
        <v>4.8001475904135414E-2</v>
      </c>
      <c r="AG41" s="738">
        <v>2.0205403588336664E-2</v>
      </c>
      <c r="AH41" s="738">
        <v>6.7552108633024818E-3</v>
      </c>
      <c r="AI41" s="738">
        <v>5.1047613572651925E-3</v>
      </c>
      <c r="AJ41" s="738">
        <v>5.9960869445289033E-3</v>
      </c>
      <c r="AK41" s="738">
        <v>6.1611495850865871E-3</v>
      </c>
      <c r="AL41" s="738">
        <v>5.4827366734276871E-3</v>
      </c>
      <c r="AM41" s="738">
        <v>5.7847093780315651E-3</v>
      </c>
      <c r="AN41" s="738">
        <v>4.1384669600339754E-3</v>
      </c>
      <c r="AO41" s="738">
        <v>5.2835946394070663E-3</v>
      </c>
      <c r="AP41" s="738">
        <v>6.4756402809190783E-3</v>
      </c>
      <c r="AQ41" s="738">
        <v>8.4893130502649487E-4</v>
      </c>
      <c r="AR41" s="738">
        <v>2.0916126333403055E-4</v>
      </c>
      <c r="AS41" s="738">
        <v>3.079814167145169E-3</v>
      </c>
      <c r="AT41" s="738">
        <v>8.9517759168351134E-3</v>
      </c>
      <c r="AU41" s="738">
        <v>9.3126081344574747E-3</v>
      </c>
      <c r="AV41" s="738">
        <v>1.0554564114705364E-2</v>
      </c>
      <c r="AW41" s="738">
        <v>3.9230514723259443E-3</v>
      </c>
      <c r="AX41" s="738">
        <v>3.0104804107758316E-3</v>
      </c>
      <c r="AY41" s="738">
        <v>4.6319354517382208E-3</v>
      </c>
      <c r="AZ41" s="738">
        <v>5.2264479056404051E-3</v>
      </c>
      <c r="BA41" s="738">
        <v>5.2367833562912648E-3</v>
      </c>
      <c r="BB41" s="738">
        <v>5.1861455825152804E-3</v>
      </c>
      <c r="BC41" s="738">
        <v>4.1396896888609231E-4</v>
      </c>
      <c r="BD41" s="738">
        <v>4.9534913930221608E-3</v>
      </c>
      <c r="BE41" s="738">
        <v>3.4713138108699473E-3</v>
      </c>
      <c r="BF41" s="738">
        <v>2.5645902612454253E-3</v>
      </c>
      <c r="BG41" s="738">
        <v>6.3491048082074571E-3</v>
      </c>
      <c r="BH41" s="738">
        <v>4.7204327302466393E-3</v>
      </c>
      <c r="BI41" s="738">
        <v>3.6541353383458645E-3</v>
      </c>
      <c r="BJ41" s="738">
        <v>5.6557336931822152E-3</v>
      </c>
      <c r="BK41" s="738">
        <v>1.0470696435469768E-2</v>
      </c>
      <c r="BL41" s="738">
        <v>5.2847411677905323E-3</v>
      </c>
      <c r="BM41" s="738">
        <v>2.0733225418594473E-3</v>
      </c>
      <c r="BN41" s="738">
        <v>7.2992473041134692E-4</v>
      </c>
      <c r="BO41" s="738">
        <v>4.8922399703632677E-3</v>
      </c>
      <c r="BP41" s="738">
        <v>5.802856248743578E-5</v>
      </c>
      <c r="BQ41" s="738">
        <v>9.2411743058603123E-3</v>
      </c>
      <c r="BR41" s="738">
        <v>1.0119423270173948E-2</v>
      </c>
      <c r="BS41" s="738">
        <v>1.2934652953855114E-2</v>
      </c>
      <c r="BT41" s="738">
        <v>1.369902805454049E-2</v>
      </c>
      <c r="BU41" s="738">
        <v>8.9517102299469537E-3</v>
      </c>
      <c r="BV41" s="738">
        <v>9.1126000615640787E-3</v>
      </c>
      <c r="BW41" s="739">
        <v>7.6057223974227107E-3</v>
      </c>
      <c r="BX41" s="57"/>
      <c r="BY41" s="58"/>
    </row>
  </sheetData>
  <sheetProtection sheet="1"/>
  <mergeCells count="7">
    <mergeCell ref="BO2:BW2"/>
    <mergeCell ref="A2:B4"/>
    <mergeCell ref="E2:R2"/>
    <mergeCell ref="S2:AH2"/>
    <mergeCell ref="C2:D2"/>
    <mergeCell ref="AI2:AX2"/>
    <mergeCell ref="AY2:BN2"/>
  </mergeCells>
  <phoneticPr fontId="1"/>
  <printOptions horizontalCentered="1"/>
  <pageMargins left="0.47244094488188981" right="0.31496062992125984" top="0.78740157480314965" bottom="0.47244094488188981" header="0.31496062992125984" footer="0.31496062992125984"/>
  <pageSetup paperSize="9" scale="80" fitToWidth="0" orientation="landscape" r:id="rId1"/>
  <headerFooter scaleWithDoc="0" alignWithMargins="0">
    <oddFooter>&amp;C&amp;9&amp;P／&amp;N&amp;R&amp;9&amp;F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80"/>
  <sheetViews>
    <sheetView showGridLines="0" zoomScaleNormal="100" workbookViewId="0"/>
  </sheetViews>
  <sheetFormatPr defaultRowHeight="13.5"/>
  <cols>
    <col min="1" max="1" width="4.625" style="157" customWidth="1"/>
    <col min="2" max="2" width="25.75" style="158" customWidth="1"/>
    <col min="3" max="3" width="13.25" style="32" customWidth="1"/>
    <col min="4" max="4" width="2.75" style="159" customWidth="1"/>
    <col min="5" max="5" width="13.25" style="8" customWidth="1"/>
    <col min="6" max="6" width="2.75" style="8" customWidth="1"/>
    <col min="7" max="7" width="13.25" style="8" customWidth="1"/>
    <col min="8" max="8" width="2.75" style="8" customWidth="1"/>
    <col min="9" max="9" width="13.25" customWidth="1"/>
    <col min="10" max="10" width="2.75" style="8" customWidth="1"/>
    <col min="11" max="11" width="13.25" style="8" customWidth="1"/>
    <col min="12" max="12" width="2.75" style="8" customWidth="1"/>
    <col min="13" max="13" width="13.25" style="8" customWidth="1"/>
    <col min="14" max="14" width="4.375" customWidth="1"/>
    <col min="16" max="16" width="8.875" customWidth="1"/>
  </cols>
  <sheetData>
    <row r="1" spans="1:18" ht="27" customHeight="1">
      <c r="A1" s="681" t="s">
        <v>808</v>
      </c>
      <c r="B1" s="139"/>
      <c r="C1" s="160" t="s">
        <v>42</v>
      </c>
      <c r="D1" s="338"/>
      <c r="E1" s="111" t="s">
        <v>64</v>
      </c>
      <c r="F1" s="37"/>
      <c r="G1" s="111" t="s">
        <v>70</v>
      </c>
      <c r="H1" s="39"/>
      <c r="I1" s="160" t="s">
        <v>74</v>
      </c>
      <c r="J1" s="39"/>
      <c r="K1" s="111" t="s">
        <v>77</v>
      </c>
      <c r="L1" s="39"/>
      <c r="M1" s="111" t="s">
        <v>73</v>
      </c>
    </row>
    <row r="2" spans="1:18">
      <c r="A2" s="151"/>
      <c r="B2" s="139"/>
      <c r="C2" s="363"/>
      <c r="D2" s="338"/>
      <c r="E2" s="32"/>
      <c r="F2" s="32"/>
      <c r="G2" s="32"/>
      <c r="H2" s="32"/>
      <c r="I2" s="161"/>
      <c r="J2" s="32"/>
      <c r="K2" s="339"/>
      <c r="L2" s="32"/>
      <c r="M2" s="339"/>
      <c r="O2" s="9"/>
    </row>
    <row r="3" spans="1:18" ht="20.45" customHeight="1">
      <c r="A3" s="151"/>
      <c r="B3" s="139"/>
      <c r="C3" s="895" t="s">
        <v>639</v>
      </c>
      <c r="D3" s="962"/>
      <c r="E3" s="895" t="s">
        <v>65</v>
      </c>
      <c r="F3" s="39"/>
      <c r="G3" s="895" t="s">
        <v>71</v>
      </c>
      <c r="H3" s="39"/>
      <c r="I3" s="895" t="s">
        <v>279</v>
      </c>
      <c r="J3" s="39"/>
      <c r="K3" s="895" t="s">
        <v>280</v>
      </c>
      <c r="L3" s="39"/>
      <c r="M3" s="861" t="s">
        <v>281</v>
      </c>
    </row>
    <row r="4" spans="1:18" ht="20.45" customHeight="1">
      <c r="A4" s="340"/>
      <c r="B4" s="341"/>
      <c r="C4" s="896"/>
      <c r="D4" s="962"/>
      <c r="E4" s="896"/>
      <c r="F4" s="39"/>
      <c r="G4" s="896"/>
      <c r="H4" s="39"/>
      <c r="I4" s="896"/>
      <c r="J4" s="39"/>
      <c r="K4" s="896"/>
      <c r="L4" s="39"/>
      <c r="M4" s="861"/>
    </row>
    <row r="5" spans="1:18" s="109" customFormat="1" ht="11.25">
      <c r="A5" s="675" t="s">
        <v>1</v>
      </c>
      <c r="B5" s="519" t="s">
        <v>593</v>
      </c>
      <c r="C5" s="740">
        <f>取引基本表!BG5</f>
        <v>0.26311735918861667</v>
      </c>
      <c r="D5" s="727"/>
      <c r="E5" s="740">
        <f t="array" ref="E5:E41">TRANSPOSE(取引基本表!C53:AM53)</f>
        <v>0.46281701192108543</v>
      </c>
      <c r="F5" s="741"/>
      <c r="G5" s="740">
        <f t="array" ref="G5:G41">TRANSPOSE(取引基本表!C57:AM57)</f>
        <v>0.10584673112106369</v>
      </c>
      <c r="H5" s="741"/>
      <c r="I5" s="729">
        <f>取引基本表!BI5</f>
        <v>1.2872761374360359E-2</v>
      </c>
      <c r="J5" s="741"/>
      <c r="K5" s="740">
        <v>0.243296574387</v>
      </c>
      <c r="L5" s="741"/>
      <c r="M5" s="740">
        <v>3.2201302813000002E-2</v>
      </c>
      <c r="N5" s="587"/>
      <c r="O5" s="676"/>
      <c r="P5" s="677"/>
      <c r="Q5" s="676"/>
      <c r="R5" s="678"/>
    </row>
    <row r="6" spans="1:18" s="109" customFormat="1" ht="11.25">
      <c r="A6" s="679" t="s">
        <v>2</v>
      </c>
      <c r="B6" s="144" t="s">
        <v>3</v>
      </c>
      <c r="C6" s="729">
        <f>取引基本表!BG6</f>
        <v>7.2618569554695478E-3</v>
      </c>
      <c r="D6" s="727"/>
      <c r="E6" s="729">
        <v>0.55283679927667273</v>
      </c>
      <c r="F6" s="741"/>
      <c r="G6" s="729">
        <v>0.16325723327305605</v>
      </c>
      <c r="H6" s="741"/>
      <c r="I6" s="729">
        <f>取引基本表!BI6</f>
        <v>0</v>
      </c>
      <c r="J6" s="741"/>
      <c r="K6" s="729">
        <v>3.4329792042999997E-2</v>
      </c>
      <c r="L6" s="741"/>
      <c r="M6" s="729">
        <v>3.4188517178999997E-2</v>
      </c>
      <c r="O6" s="676"/>
      <c r="P6" s="677"/>
      <c r="Q6" s="676"/>
      <c r="R6" s="678"/>
    </row>
    <row r="7" spans="1:18" s="109" customFormat="1" ht="11.25">
      <c r="A7" s="679" t="s">
        <v>89</v>
      </c>
      <c r="B7" s="144" t="s">
        <v>136</v>
      </c>
      <c r="C7" s="729">
        <f>取引基本表!BG7</f>
        <v>0.25934893128268954</v>
      </c>
      <c r="D7" s="727"/>
      <c r="E7" s="729">
        <v>0.34922257958566499</v>
      </c>
      <c r="F7" s="741"/>
      <c r="G7" s="729">
        <v>0.13501986155781542</v>
      </c>
      <c r="H7" s="741"/>
      <c r="I7" s="729">
        <f>取引基本表!BI7</f>
        <v>9.210305147759848E-2</v>
      </c>
      <c r="J7" s="741"/>
      <c r="K7" s="729">
        <v>3.5826201556999997E-2</v>
      </c>
      <c r="L7" s="741"/>
      <c r="M7" s="729">
        <v>3.4883732940000002E-2</v>
      </c>
      <c r="O7" s="676"/>
      <c r="P7" s="677"/>
      <c r="Q7" s="676"/>
      <c r="R7" s="678"/>
    </row>
    <row r="8" spans="1:18" s="109" customFormat="1" ht="11.25">
      <c r="A8" s="679" t="s">
        <v>90</v>
      </c>
      <c r="B8" s="144" t="s">
        <v>4</v>
      </c>
      <c r="C8" s="729">
        <f>取引基本表!BG8</f>
        <v>1.0061441482714373E-2</v>
      </c>
      <c r="D8" s="727"/>
      <c r="E8" s="729">
        <v>0.40653760007096446</v>
      </c>
      <c r="F8" s="741"/>
      <c r="G8" s="729">
        <v>0.27099549819262414</v>
      </c>
      <c r="H8" s="741"/>
      <c r="I8" s="729">
        <f>取引基本表!BI8</f>
        <v>1.5607346589043317E-2</v>
      </c>
      <c r="J8" s="741"/>
      <c r="K8" s="729">
        <v>0.17002638990499999</v>
      </c>
      <c r="L8" s="741"/>
      <c r="M8" s="729">
        <v>7.9635420132000007E-2</v>
      </c>
      <c r="O8" s="676"/>
      <c r="P8" s="677"/>
      <c r="Q8" s="676"/>
      <c r="R8" s="678"/>
    </row>
    <row r="9" spans="1:18" s="109" customFormat="1" ht="11.25">
      <c r="A9" s="679" t="s">
        <v>91</v>
      </c>
      <c r="B9" s="144" t="s">
        <v>5</v>
      </c>
      <c r="C9" s="729">
        <f>取引基本表!BG9</f>
        <v>0.1248086705750816</v>
      </c>
      <c r="D9" s="727"/>
      <c r="E9" s="729">
        <v>0.37140929710678661</v>
      </c>
      <c r="F9" s="741"/>
      <c r="G9" s="729">
        <v>0.16061016995821603</v>
      </c>
      <c r="H9" s="741"/>
      <c r="I9" s="729">
        <f>取引基本表!BI9</f>
        <v>1.1693525288593138E-3</v>
      </c>
      <c r="J9" s="741"/>
      <c r="K9" s="729">
        <v>5.3754706721000002E-2</v>
      </c>
      <c r="L9" s="741"/>
      <c r="M9" s="729">
        <v>4.2830296480000002E-2</v>
      </c>
      <c r="O9" s="676"/>
      <c r="P9" s="677"/>
      <c r="Q9" s="676"/>
      <c r="R9" s="678"/>
    </row>
    <row r="10" spans="1:18" s="109" customFormat="1" ht="11.25">
      <c r="A10" s="679" t="s">
        <v>92</v>
      </c>
      <c r="B10" s="144" t="s">
        <v>6</v>
      </c>
      <c r="C10" s="729">
        <f>取引基本表!BG10</f>
        <v>0.38777118358002949</v>
      </c>
      <c r="D10" s="727"/>
      <c r="E10" s="729">
        <v>0.22980642402015053</v>
      </c>
      <c r="F10" s="741"/>
      <c r="G10" s="729">
        <v>5.6966483290848427E-2</v>
      </c>
      <c r="H10" s="741"/>
      <c r="I10" s="729">
        <f>取引基本表!BI10</f>
        <v>8.2958677050273284E-3</v>
      </c>
      <c r="J10" s="741"/>
      <c r="K10" s="729">
        <v>7.9504487879999992E-3</v>
      </c>
      <c r="L10" s="741"/>
      <c r="M10" s="729">
        <v>7.9364448559999991E-3</v>
      </c>
      <c r="O10" s="676"/>
      <c r="P10" s="677"/>
      <c r="Q10" s="676"/>
      <c r="R10" s="678"/>
    </row>
    <row r="11" spans="1:18" s="109" customFormat="1" ht="11.25">
      <c r="A11" s="679" t="s">
        <v>93</v>
      </c>
      <c r="B11" s="144" t="s">
        <v>7</v>
      </c>
      <c r="C11" s="729">
        <f>取引基本表!BG11</f>
        <v>0.3867891138841193</v>
      </c>
      <c r="D11" s="727"/>
      <c r="E11" s="729">
        <v>0.30262362122035391</v>
      </c>
      <c r="F11" s="741"/>
      <c r="G11" s="729">
        <v>7.2874304439811237E-3</v>
      </c>
      <c r="H11" s="741"/>
      <c r="I11" s="729">
        <f>取引基本表!BI11</f>
        <v>1.4331224751546206E-2</v>
      </c>
      <c r="J11" s="741"/>
      <c r="K11" s="729">
        <v>9.8031114000000008E-4</v>
      </c>
      <c r="L11" s="741"/>
      <c r="M11" s="729">
        <v>9.8031114000000008E-4</v>
      </c>
      <c r="O11" s="676"/>
      <c r="P11" s="677"/>
      <c r="Q11" s="676"/>
      <c r="R11" s="678"/>
    </row>
    <row r="12" spans="1:18" s="109" customFormat="1" ht="11.25">
      <c r="A12" s="679" t="s">
        <v>94</v>
      </c>
      <c r="B12" s="144" t="s">
        <v>594</v>
      </c>
      <c r="C12" s="729">
        <f>取引基本表!BG12</f>
        <v>0.11460663461996101</v>
      </c>
      <c r="D12" s="727"/>
      <c r="E12" s="729">
        <v>0.37611473722567074</v>
      </c>
      <c r="F12" s="741"/>
      <c r="G12" s="729">
        <v>0.20646691427950417</v>
      </c>
      <c r="H12" s="741"/>
      <c r="I12" s="729">
        <f>取引基本表!BI12</f>
        <v>2.9723284611207763E-3</v>
      </c>
      <c r="J12" s="741"/>
      <c r="K12" s="729">
        <v>5.5044845198999999E-2</v>
      </c>
      <c r="L12" s="741"/>
      <c r="M12" s="729">
        <v>5.1506453489000001E-2</v>
      </c>
      <c r="O12" s="676"/>
      <c r="P12" s="677"/>
      <c r="Q12" s="676"/>
      <c r="R12" s="678"/>
    </row>
    <row r="13" spans="1:18" s="109" customFormat="1" ht="11.25">
      <c r="A13" s="679" t="s">
        <v>95</v>
      </c>
      <c r="B13" s="144" t="s">
        <v>8</v>
      </c>
      <c r="C13" s="729">
        <f>取引基本表!BG13</f>
        <v>0.39562301747812578</v>
      </c>
      <c r="D13" s="727"/>
      <c r="E13" s="729">
        <v>0.47489583756195314</v>
      </c>
      <c r="F13" s="741"/>
      <c r="G13" s="729">
        <v>0.18589443150743068</v>
      </c>
      <c r="H13" s="741"/>
      <c r="I13" s="729">
        <f>取引基本表!BI13</f>
        <v>4.5659343511290251E-4</v>
      </c>
      <c r="J13" s="741"/>
      <c r="K13" s="729">
        <v>3.8266087514999998E-2</v>
      </c>
      <c r="L13" s="741"/>
      <c r="M13" s="729">
        <v>3.6738248741999997E-2</v>
      </c>
      <c r="O13" s="676"/>
      <c r="P13" s="677"/>
      <c r="Q13" s="676"/>
      <c r="R13" s="678"/>
    </row>
    <row r="14" spans="1:18" s="109" customFormat="1" ht="11.25">
      <c r="A14" s="679" t="s">
        <v>96</v>
      </c>
      <c r="B14" s="144" t="s">
        <v>9</v>
      </c>
      <c r="C14" s="729">
        <f>取引基本表!BG14</f>
        <v>0.8751964828700195</v>
      </c>
      <c r="D14" s="727"/>
      <c r="E14" s="729">
        <v>0.22708730701380719</v>
      </c>
      <c r="F14" s="741"/>
      <c r="G14" s="729">
        <v>4.0472458559472881E-2</v>
      </c>
      <c r="H14" s="741"/>
      <c r="I14" s="729">
        <f>取引基本表!BI14</f>
        <v>0</v>
      </c>
      <c r="J14" s="741"/>
      <c r="K14" s="729">
        <v>6.3993809060000004E-3</v>
      </c>
      <c r="L14" s="741"/>
      <c r="M14" s="729">
        <v>6.3063171499999999E-3</v>
      </c>
      <c r="O14" s="676"/>
      <c r="P14" s="677"/>
      <c r="Q14" s="676"/>
      <c r="R14" s="678"/>
    </row>
    <row r="15" spans="1:18" s="109" customFormat="1" ht="11.25">
      <c r="A15" s="679" t="s">
        <v>97</v>
      </c>
      <c r="B15" s="144" t="s">
        <v>10</v>
      </c>
      <c r="C15" s="718">
        <f>取引基本表!BG15</f>
        <v>-2.014543714650685E-2</v>
      </c>
      <c r="D15" s="727"/>
      <c r="E15" s="729">
        <v>0.25977359712313403</v>
      </c>
      <c r="F15" s="741"/>
      <c r="G15" s="729">
        <v>0.12414578587699317</v>
      </c>
      <c r="H15" s="741"/>
      <c r="I15" s="729">
        <f>取引基本表!BI15</f>
        <v>5.6517809093786754E-4</v>
      </c>
      <c r="J15" s="741"/>
      <c r="K15" s="729">
        <v>2.3016084086000001E-2</v>
      </c>
      <c r="L15" s="741"/>
      <c r="M15" s="729">
        <v>2.1576494801999999E-2</v>
      </c>
      <c r="O15" s="676"/>
      <c r="P15" s="677"/>
      <c r="Q15" s="676"/>
      <c r="R15" s="678"/>
    </row>
    <row r="16" spans="1:18" s="109" customFormat="1" ht="11.25">
      <c r="A16" s="679" t="s">
        <v>98</v>
      </c>
      <c r="B16" s="144" t="s">
        <v>11</v>
      </c>
      <c r="C16" s="729">
        <f>取引基本表!BG16</f>
        <v>0.25847368262480797</v>
      </c>
      <c r="D16" s="727"/>
      <c r="E16" s="729">
        <v>0.43309022293767463</v>
      </c>
      <c r="F16" s="741"/>
      <c r="G16" s="729">
        <v>0.24059007107277366</v>
      </c>
      <c r="H16" s="741"/>
      <c r="I16" s="729">
        <f>取引基本表!BI16</f>
        <v>8.3263924318041302E-4</v>
      </c>
      <c r="J16" s="741"/>
      <c r="K16" s="729">
        <v>6.0277077512000003E-2</v>
      </c>
      <c r="L16" s="741"/>
      <c r="M16" s="729">
        <v>5.4308786902999999E-2</v>
      </c>
      <c r="O16" s="676"/>
      <c r="P16" s="677"/>
      <c r="Q16" s="676"/>
      <c r="R16" s="678"/>
    </row>
    <row r="17" spans="1:18" s="109" customFormat="1" ht="11.25">
      <c r="A17" s="679" t="s">
        <v>99</v>
      </c>
      <c r="B17" s="144" t="s">
        <v>137</v>
      </c>
      <c r="C17" s="729">
        <f>取引基本表!BG17</f>
        <v>6.4687502369991767E-2</v>
      </c>
      <c r="D17" s="727"/>
      <c r="E17" s="729">
        <v>0.41214747684971748</v>
      </c>
      <c r="F17" s="741"/>
      <c r="G17" s="729">
        <v>0.195279054757169</v>
      </c>
      <c r="H17" s="741"/>
      <c r="I17" s="729">
        <f>取引基本表!BI17</f>
        <v>4.4375153464072397E-5</v>
      </c>
      <c r="J17" s="741"/>
      <c r="K17" s="729">
        <v>3.9323647316999999E-2</v>
      </c>
      <c r="L17" s="741"/>
      <c r="M17" s="729">
        <v>3.7018498272000003E-2</v>
      </c>
      <c r="O17" s="676"/>
      <c r="P17" s="677"/>
      <c r="Q17" s="676"/>
      <c r="R17" s="678"/>
    </row>
    <row r="18" spans="1:18" s="109" customFormat="1" ht="11.25">
      <c r="A18" s="679" t="s">
        <v>100</v>
      </c>
      <c r="B18" s="144" t="s">
        <v>138</v>
      </c>
      <c r="C18" s="729">
        <f>取引基本表!BG18</f>
        <v>0.13283281923511459</v>
      </c>
      <c r="D18" s="727"/>
      <c r="E18" s="729">
        <v>0.42736400625670667</v>
      </c>
      <c r="F18" s="741"/>
      <c r="G18" s="729">
        <v>0.20831542838059833</v>
      </c>
      <c r="H18" s="741"/>
      <c r="I18" s="729">
        <f>取引基本表!BI18</f>
        <v>1.7548356142610447E-5</v>
      </c>
      <c r="J18" s="741"/>
      <c r="K18" s="729">
        <v>4.4617095934999997E-2</v>
      </c>
      <c r="L18" s="741"/>
      <c r="M18" s="729">
        <v>4.0838025453999997E-2</v>
      </c>
      <c r="O18" s="676"/>
      <c r="P18" s="677"/>
      <c r="Q18" s="676"/>
      <c r="R18" s="678"/>
    </row>
    <row r="19" spans="1:18" s="109" customFormat="1" ht="11.25">
      <c r="A19" s="679" t="s">
        <v>101</v>
      </c>
      <c r="B19" s="144" t="s">
        <v>139</v>
      </c>
      <c r="C19" s="729">
        <f>取引基本表!BG19</f>
        <v>2.7296528173022194E-2</v>
      </c>
      <c r="D19" s="727"/>
      <c r="E19" s="729">
        <v>0.3490646058149946</v>
      </c>
      <c r="F19" s="741"/>
      <c r="G19" s="729">
        <v>0.10825361670043825</v>
      </c>
      <c r="H19" s="741"/>
      <c r="I19" s="729">
        <f>取引基本表!BI19</f>
        <v>3.6891888948085641E-4</v>
      </c>
      <c r="J19" s="741"/>
      <c r="K19" s="729">
        <v>2.6595118043E-2</v>
      </c>
      <c r="L19" s="741"/>
      <c r="M19" s="729">
        <v>2.4998821922000002E-2</v>
      </c>
      <c r="O19" s="676"/>
      <c r="P19" s="677"/>
      <c r="Q19" s="676"/>
      <c r="R19" s="678"/>
    </row>
    <row r="20" spans="1:18" s="109" customFormat="1" ht="11.25">
      <c r="A20" s="679" t="s">
        <v>102</v>
      </c>
      <c r="B20" s="144" t="s">
        <v>140</v>
      </c>
      <c r="C20" s="729">
        <f>取引基本表!BG20</f>
        <v>2.768800817251349E-2</v>
      </c>
      <c r="D20" s="727"/>
      <c r="E20" s="729">
        <v>0.35459061482336141</v>
      </c>
      <c r="F20" s="741"/>
      <c r="G20" s="729">
        <v>7.1727885910185002E-2</v>
      </c>
      <c r="H20" s="741"/>
      <c r="I20" s="729">
        <f>取引基本表!BI20</f>
        <v>5.8205409627041626E-4</v>
      </c>
      <c r="J20" s="741"/>
      <c r="K20" s="729">
        <v>1.1986781102000001E-2</v>
      </c>
      <c r="L20" s="741"/>
      <c r="M20" s="729">
        <v>1.1632811064E-2</v>
      </c>
      <c r="O20" s="676"/>
      <c r="P20" s="677"/>
      <c r="Q20" s="676"/>
      <c r="R20" s="678"/>
    </row>
    <row r="21" spans="1:18" s="109" customFormat="1" ht="11.25">
      <c r="A21" s="679" t="s">
        <v>103</v>
      </c>
      <c r="B21" s="144" t="s">
        <v>12</v>
      </c>
      <c r="C21" s="729">
        <f>取引基本表!BG21</f>
        <v>1.1779069367541362E-2</v>
      </c>
      <c r="D21" s="727"/>
      <c r="E21" s="729">
        <v>0.36960928534959081</v>
      </c>
      <c r="F21" s="741"/>
      <c r="G21" s="729">
        <v>0.19809217610215502</v>
      </c>
      <c r="H21" s="741"/>
      <c r="I21" s="729">
        <f>取引基本表!BI21</f>
        <v>1.0263502350672903E-2</v>
      </c>
      <c r="J21" s="741"/>
      <c r="K21" s="729">
        <v>4.2301723309999997E-2</v>
      </c>
      <c r="L21" s="741"/>
      <c r="M21" s="729">
        <v>4.0042059074999997E-2</v>
      </c>
      <c r="O21" s="676"/>
      <c r="P21" s="677"/>
      <c r="Q21" s="676"/>
      <c r="R21" s="678"/>
    </row>
    <row r="22" spans="1:18" s="109" customFormat="1" ht="11.25">
      <c r="A22" s="679" t="s">
        <v>104</v>
      </c>
      <c r="B22" s="144" t="s">
        <v>595</v>
      </c>
      <c r="C22" s="729">
        <f>取引基本表!BG22</f>
        <v>1.6622484389904213E-2</v>
      </c>
      <c r="D22" s="727"/>
      <c r="E22" s="729">
        <v>0.3382058470164197</v>
      </c>
      <c r="F22" s="741"/>
      <c r="G22" s="729">
        <v>0.31291549859831796</v>
      </c>
      <c r="H22" s="741"/>
      <c r="I22" s="729">
        <f>取引基本表!BI22</f>
        <v>1.2921910218575869E-2</v>
      </c>
      <c r="J22" s="741"/>
      <c r="K22" s="729">
        <v>5.2082498998999999E-2</v>
      </c>
      <c r="L22" s="741"/>
      <c r="M22" s="729">
        <v>5.1261513816999997E-2</v>
      </c>
      <c r="O22" s="676"/>
      <c r="P22" s="677"/>
      <c r="Q22" s="676"/>
      <c r="R22" s="678"/>
    </row>
    <row r="23" spans="1:18" s="109" customFormat="1" ht="11.25">
      <c r="A23" s="679" t="s">
        <v>105</v>
      </c>
      <c r="B23" s="144" t="s">
        <v>39</v>
      </c>
      <c r="C23" s="729">
        <f>取引基本表!BG23</f>
        <v>2.2996098854639047E-2</v>
      </c>
      <c r="D23" s="727"/>
      <c r="E23" s="729">
        <v>0.28701210064192428</v>
      </c>
      <c r="F23" s="741"/>
      <c r="G23" s="729">
        <v>0.25461152512358887</v>
      </c>
      <c r="H23" s="741"/>
      <c r="I23" s="729">
        <f>取引基本表!BI23</f>
        <v>1.7724848230251646E-2</v>
      </c>
      <c r="J23" s="741"/>
      <c r="K23" s="729">
        <v>5.3604368037E-2</v>
      </c>
      <c r="L23" s="741"/>
      <c r="M23" s="729">
        <v>5.000737844E-2</v>
      </c>
      <c r="O23" s="676"/>
      <c r="P23" s="677"/>
      <c r="Q23" s="676"/>
      <c r="R23" s="678"/>
    </row>
    <row r="24" spans="1:18" s="109" customFormat="1" ht="11.25">
      <c r="A24" s="679" t="s">
        <v>106</v>
      </c>
      <c r="B24" s="144" t="s">
        <v>28</v>
      </c>
      <c r="C24" s="729">
        <f>取引基本表!BG24</f>
        <v>0.20912721144346758</v>
      </c>
      <c r="D24" s="727"/>
      <c r="E24" s="729">
        <v>0.44008047833602537</v>
      </c>
      <c r="F24" s="741"/>
      <c r="G24" s="729">
        <v>0.20784663776247556</v>
      </c>
      <c r="H24" s="741"/>
      <c r="I24" s="729">
        <f>取引基本表!BI24</f>
        <v>9.8508134234570281E-3</v>
      </c>
      <c r="J24" s="741"/>
      <c r="K24" s="729">
        <v>6.4535691009000001E-2</v>
      </c>
      <c r="L24" s="741"/>
      <c r="M24" s="729">
        <v>5.1962367877000003E-2</v>
      </c>
      <c r="O24" s="676"/>
      <c r="P24" s="677"/>
      <c r="Q24" s="676"/>
      <c r="R24" s="678"/>
    </row>
    <row r="25" spans="1:18" s="109" customFormat="1" ht="11.25">
      <c r="A25" s="679" t="s">
        <v>107</v>
      </c>
      <c r="B25" s="144" t="s">
        <v>29</v>
      </c>
      <c r="C25" s="729">
        <f>取引基本表!BG25</f>
        <v>1</v>
      </c>
      <c r="D25" s="727"/>
      <c r="E25" s="729">
        <v>0.45254444185422144</v>
      </c>
      <c r="F25" s="741"/>
      <c r="G25" s="729">
        <v>0.33872757555536642</v>
      </c>
      <c r="H25" s="741"/>
      <c r="I25" s="729">
        <f>取引基本表!BI25</f>
        <v>0</v>
      </c>
      <c r="J25" s="741"/>
      <c r="K25" s="729">
        <v>8.5807510249000005E-2</v>
      </c>
      <c r="L25" s="741"/>
      <c r="M25" s="729">
        <v>7.3379373519999999E-2</v>
      </c>
      <c r="O25" s="676"/>
      <c r="P25" s="677"/>
      <c r="Q25" s="676"/>
      <c r="R25" s="678"/>
    </row>
    <row r="26" spans="1:18" s="109" customFormat="1" ht="11.25">
      <c r="A26" s="679" t="s">
        <v>108</v>
      </c>
      <c r="B26" s="144" t="s">
        <v>30</v>
      </c>
      <c r="C26" s="729">
        <f>取引基本表!BG26</f>
        <v>0.99991745385670594</v>
      </c>
      <c r="D26" s="727"/>
      <c r="E26" s="729">
        <v>0.34508960617223394</v>
      </c>
      <c r="F26" s="741"/>
      <c r="G26" s="729">
        <v>2.2192717538978855E-2</v>
      </c>
      <c r="H26" s="741"/>
      <c r="I26" s="729">
        <f>取引基本表!BI26</f>
        <v>2.3468539495365755E-2</v>
      </c>
      <c r="J26" s="741"/>
      <c r="K26" s="729">
        <v>2.986490991E-3</v>
      </c>
      <c r="L26" s="741"/>
      <c r="M26" s="729">
        <v>2.986490991E-3</v>
      </c>
      <c r="O26" s="676"/>
      <c r="P26" s="677"/>
      <c r="Q26" s="676"/>
      <c r="R26" s="678"/>
    </row>
    <row r="27" spans="1:18" s="109" customFormat="1" ht="11.25">
      <c r="A27" s="679" t="s">
        <v>109</v>
      </c>
      <c r="B27" s="144" t="s">
        <v>141</v>
      </c>
      <c r="C27" s="729">
        <f>取引基本表!BG27</f>
        <v>0.99950037857911789</v>
      </c>
      <c r="D27" s="727"/>
      <c r="E27" s="729">
        <v>0.50225222914251122</v>
      </c>
      <c r="F27" s="741"/>
      <c r="G27" s="729">
        <v>0.11754173549903037</v>
      </c>
      <c r="H27" s="741"/>
      <c r="I27" s="729">
        <f>取引基本表!BI27</f>
        <v>5.429703436815295E-3</v>
      </c>
      <c r="J27" s="741"/>
      <c r="K27" s="729">
        <v>1.8069136765E-2</v>
      </c>
      <c r="L27" s="741"/>
      <c r="M27" s="729">
        <v>1.8069136765E-2</v>
      </c>
      <c r="O27" s="676"/>
      <c r="P27" s="677"/>
      <c r="Q27" s="676"/>
      <c r="R27" s="678"/>
    </row>
    <row r="28" spans="1:18" s="109" customFormat="1" ht="11.25">
      <c r="A28" s="679" t="s">
        <v>110</v>
      </c>
      <c r="B28" s="144" t="s">
        <v>142</v>
      </c>
      <c r="C28" s="729">
        <f>取引基本表!BG28</f>
        <v>0.73807809969407956</v>
      </c>
      <c r="D28" s="727"/>
      <c r="E28" s="729">
        <v>0.63869059435423037</v>
      </c>
      <c r="F28" s="741"/>
      <c r="G28" s="729">
        <v>0.47148131972843133</v>
      </c>
      <c r="H28" s="741"/>
      <c r="I28" s="729">
        <f>取引基本表!BI28</f>
        <v>9.2522194972590951E-4</v>
      </c>
      <c r="J28" s="741"/>
      <c r="K28" s="729">
        <v>9.7923531980999998E-2</v>
      </c>
      <c r="L28" s="741"/>
      <c r="M28" s="729">
        <v>9.6585540159999997E-2</v>
      </c>
      <c r="O28" s="676"/>
      <c r="P28" s="677"/>
      <c r="Q28" s="676"/>
      <c r="R28" s="678"/>
    </row>
    <row r="29" spans="1:18" s="109" customFormat="1" ht="11.25">
      <c r="A29" s="679" t="s">
        <v>111</v>
      </c>
      <c r="B29" s="144" t="s">
        <v>31</v>
      </c>
      <c r="C29" s="729">
        <f>取引基本表!BG29</f>
        <v>0.58263107321270136</v>
      </c>
      <c r="D29" s="727"/>
      <c r="E29" s="729">
        <v>0.66269133264451807</v>
      </c>
      <c r="F29" s="741"/>
      <c r="G29" s="729">
        <v>0.42785248080016192</v>
      </c>
      <c r="H29" s="741"/>
      <c r="I29" s="729">
        <f>取引基本表!BI29</f>
        <v>0.15953116440133749</v>
      </c>
      <c r="J29" s="741"/>
      <c r="K29" s="729">
        <v>0.139747392976</v>
      </c>
      <c r="L29" s="741"/>
      <c r="M29" s="729">
        <v>0.12858931786</v>
      </c>
      <c r="O29" s="676"/>
      <c r="P29" s="677"/>
      <c r="Q29" s="676"/>
      <c r="R29" s="678"/>
    </row>
    <row r="30" spans="1:18" s="109" customFormat="1" ht="11.25">
      <c r="A30" s="679" t="s">
        <v>112</v>
      </c>
      <c r="B30" s="144" t="s">
        <v>32</v>
      </c>
      <c r="C30" s="729">
        <f>取引基本表!BG30</f>
        <v>0.61899832463870763</v>
      </c>
      <c r="D30" s="727"/>
      <c r="E30" s="729">
        <v>0.64194116832376014</v>
      </c>
      <c r="F30" s="741"/>
      <c r="G30" s="729">
        <v>0.30773919730588684</v>
      </c>
      <c r="H30" s="741"/>
      <c r="I30" s="729">
        <f>取引基本表!BI30</f>
        <v>5.6097791542741207E-2</v>
      </c>
      <c r="J30" s="741"/>
      <c r="K30" s="729">
        <v>5.4439892702000003E-2</v>
      </c>
      <c r="L30" s="741"/>
      <c r="M30" s="729">
        <v>5.1839446599E-2</v>
      </c>
      <c r="O30" s="676"/>
      <c r="P30" s="677"/>
      <c r="Q30" s="676"/>
      <c r="R30" s="678"/>
    </row>
    <row r="31" spans="1:18" s="109" customFormat="1" ht="11.25">
      <c r="A31" s="679" t="s">
        <v>113</v>
      </c>
      <c r="B31" s="144" t="s">
        <v>33</v>
      </c>
      <c r="C31" s="729">
        <f>取引基本表!BG31</f>
        <v>0.98655146621074963</v>
      </c>
      <c r="D31" s="727"/>
      <c r="E31" s="729">
        <v>0.80714958301784245</v>
      </c>
      <c r="F31" s="741"/>
      <c r="G31" s="729">
        <v>5.3927218119864694E-2</v>
      </c>
      <c r="H31" s="741"/>
      <c r="I31" s="729">
        <f>取引基本表!BI31</f>
        <v>0.20584342778427867</v>
      </c>
      <c r="J31" s="741"/>
      <c r="K31" s="729">
        <v>1.0683718028E-2</v>
      </c>
      <c r="L31" s="741"/>
      <c r="M31" s="729">
        <v>7.8672854930000001E-3</v>
      </c>
      <c r="O31" s="676"/>
      <c r="P31" s="677"/>
      <c r="Q31" s="676"/>
      <c r="R31" s="678"/>
    </row>
    <row r="32" spans="1:18" s="109" customFormat="1" ht="11.25">
      <c r="A32" s="679" t="s">
        <v>114</v>
      </c>
      <c r="B32" s="144" t="s">
        <v>143</v>
      </c>
      <c r="C32" s="729">
        <f>取引基本表!BG32</f>
        <v>0.65908563791183594</v>
      </c>
      <c r="D32" s="727"/>
      <c r="E32" s="729">
        <v>0.46804220028468663</v>
      </c>
      <c r="F32" s="741"/>
      <c r="G32" s="729">
        <v>0.23910355560162574</v>
      </c>
      <c r="H32" s="741"/>
      <c r="I32" s="729">
        <f>取引基本表!BI32</f>
        <v>5.4003822179885037E-2</v>
      </c>
      <c r="J32" s="741"/>
      <c r="K32" s="729">
        <v>6.1695084514999998E-2</v>
      </c>
      <c r="L32" s="741"/>
      <c r="M32" s="729">
        <v>5.8582298616999998E-2</v>
      </c>
      <c r="O32" s="676"/>
      <c r="P32" s="677"/>
      <c r="Q32" s="676"/>
      <c r="R32" s="678"/>
    </row>
    <row r="33" spans="1:18" s="109" customFormat="1" ht="11.25">
      <c r="A33" s="679" t="s">
        <v>115</v>
      </c>
      <c r="B33" s="144" t="s">
        <v>144</v>
      </c>
      <c r="C33" s="729">
        <f>取引基本表!BG33</f>
        <v>0.58809967447800937</v>
      </c>
      <c r="D33" s="727"/>
      <c r="E33" s="729">
        <v>0.51350681958422884</v>
      </c>
      <c r="F33" s="741"/>
      <c r="G33" s="729">
        <v>0.13993914505181182</v>
      </c>
      <c r="H33" s="741"/>
      <c r="I33" s="729">
        <f>取引基本表!BI33</f>
        <v>4.4818636058389094E-2</v>
      </c>
      <c r="J33" s="741"/>
      <c r="K33" s="729">
        <v>3.3322978061999999E-2</v>
      </c>
      <c r="L33" s="741"/>
      <c r="M33" s="729">
        <v>3.0035108623999999E-2</v>
      </c>
      <c r="O33" s="676"/>
      <c r="P33" s="677"/>
      <c r="Q33" s="676"/>
      <c r="R33" s="678"/>
    </row>
    <row r="34" spans="1:18" s="109" customFormat="1" ht="11.25">
      <c r="A34" s="679" t="s">
        <v>116</v>
      </c>
      <c r="B34" s="144" t="s">
        <v>34</v>
      </c>
      <c r="C34" s="729">
        <f>取引基本表!BG34</f>
        <v>1</v>
      </c>
      <c r="D34" s="727"/>
      <c r="E34" s="729">
        <v>0.67128302433043063</v>
      </c>
      <c r="F34" s="741"/>
      <c r="G34" s="729">
        <v>0.36390342760476391</v>
      </c>
      <c r="H34" s="741"/>
      <c r="I34" s="729">
        <f>取引基本表!BI34</f>
        <v>3.610591085112351E-3</v>
      </c>
      <c r="J34" s="741"/>
      <c r="K34" s="729">
        <v>5.7346955573999998E-2</v>
      </c>
      <c r="L34" s="741"/>
      <c r="M34" s="729">
        <v>5.7346955573999998E-2</v>
      </c>
      <c r="O34" s="676"/>
      <c r="P34" s="677"/>
      <c r="Q34" s="676"/>
      <c r="R34" s="678"/>
    </row>
    <row r="35" spans="1:18" s="109" customFormat="1" ht="11.25">
      <c r="A35" s="679" t="s">
        <v>117</v>
      </c>
      <c r="B35" s="144" t="s">
        <v>35</v>
      </c>
      <c r="C35" s="729">
        <f>取引基本表!BG35</f>
        <v>0.82701631150388732</v>
      </c>
      <c r="D35" s="727"/>
      <c r="E35" s="729">
        <v>0.71788297406553381</v>
      </c>
      <c r="F35" s="741"/>
      <c r="G35" s="729">
        <v>0.52966884424368033</v>
      </c>
      <c r="H35" s="741"/>
      <c r="I35" s="729">
        <f>取引基本表!BI35</f>
        <v>3.4011605312862313E-2</v>
      </c>
      <c r="J35" s="741"/>
      <c r="K35" s="729">
        <v>8.5223878295E-2</v>
      </c>
      <c r="L35" s="741"/>
      <c r="M35" s="729">
        <v>8.5056252023999995E-2</v>
      </c>
      <c r="O35" s="676"/>
      <c r="P35" s="677"/>
      <c r="Q35" s="676"/>
      <c r="R35" s="678"/>
    </row>
    <row r="36" spans="1:18" s="109" customFormat="1" ht="11.25">
      <c r="A36" s="679" t="s">
        <v>118</v>
      </c>
      <c r="B36" s="144" t="s">
        <v>145</v>
      </c>
      <c r="C36" s="729">
        <f>取引基本表!BG36</f>
        <v>0.97605143820059237</v>
      </c>
      <c r="D36" s="727"/>
      <c r="E36" s="729">
        <v>0.5930750876211619</v>
      </c>
      <c r="F36" s="741"/>
      <c r="G36" s="729">
        <v>0.47641730689111667</v>
      </c>
      <c r="H36" s="741"/>
      <c r="I36" s="729">
        <f>取引基本表!BI36</f>
        <v>4.7048151344553701E-2</v>
      </c>
      <c r="J36" s="741"/>
      <c r="K36" s="729">
        <v>0.113985080367</v>
      </c>
      <c r="L36" s="741"/>
      <c r="M36" s="729">
        <v>0.10944414824699999</v>
      </c>
      <c r="O36" s="676"/>
      <c r="P36" s="677"/>
      <c r="Q36" s="676"/>
      <c r="R36" s="678"/>
    </row>
    <row r="37" spans="1:18" s="109" customFormat="1" ht="11.25">
      <c r="A37" s="679" t="s">
        <v>119</v>
      </c>
      <c r="B37" s="144" t="s">
        <v>596</v>
      </c>
      <c r="C37" s="729">
        <f>取引基本表!BG37</f>
        <v>0.69784562971432573</v>
      </c>
      <c r="D37" s="727"/>
      <c r="E37" s="729">
        <v>0.58308705773580549</v>
      </c>
      <c r="F37" s="741"/>
      <c r="G37" s="729">
        <v>0.47478082847661346</v>
      </c>
      <c r="H37" s="741"/>
      <c r="I37" s="729">
        <f>取引基本表!BI37</f>
        <v>8.1117780532324341E-3</v>
      </c>
      <c r="J37" s="741"/>
      <c r="K37" s="729">
        <v>0.12879525829999999</v>
      </c>
      <c r="L37" s="741"/>
      <c r="M37" s="729">
        <v>0.119202892569</v>
      </c>
      <c r="O37" s="676"/>
      <c r="P37" s="677"/>
      <c r="Q37" s="676"/>
      <c r="R37" s="678"/>
    </row>
    <row r="38" spans="1:18" s="109" customFormat="1" ht="11.25">
      <c r="A38" s="679" t="s">
        <v>120</v>
      </c>
      <c r="B38" s="144" t="s">
        <v>36</v>
      </c>
      <c r="C38" s="729">
        <f>取引基本表!BG38</f>
        <v>0.48865575760539726</v>
      </c>
      <c r="D38" s="727"/>
      <c r="E38" s="729">
        <v>0.60825880705367585</v>
      </c>
      <c r="F38" s="741"/>
      <c r="G38" s="729">
        <v>0.35965210692297156</v>
      </c>
      <c r="H38" s="741"/>
      <c r="I38" s="729">
        <f>取引基本表!BI38</f>
        <v>1.3823801595192638E-2</v>
      </c>
      <c r="J38" s="741"/>
      <c r="K38" s="729">
        <v>0.128032607838</v>
      </c>
      <c r="L38" s="741"/>
      <c r="M38" s="729">
        <v>0.11191596213299999</v>
      </c>
      <c r="O38" s="676"/>
      <c r="P38" s="677"/>
      <c r="Q38" s="676"/>
      <c r="R38" s="678"/>
    </row>
    <row r="39" spans="1:18" s="109" customFormat="1" ht="11.25">
      <c r="A39" s="679" t="s">
        <v>121</v>
      </c>
      <c r="B39" s="144" t="s">
        <v>37</v>
      </c>
      <c r="C39" s="729">
        <f>取引基本表!BG39</f>
        <v>0.73158082934247126</v>
      </c>
      <c r="D39" s="727"/>
      <c r="E39" s="729">
        <v>0.55311513246883914</v>
      </c>
      <c r="F39" s="741"/>
      <c r="G39" s="729">
        <v>0.25933765762950345</v>
      </c>
      <c r="H39" s="741"/>
      <c r="I39" s="729">
        <f>取引基本表!BI39</f>
        <v>0.14226506112879095</v>
      </c>
      <c r="J39" s="741"/>
      <c r="K39" s="729">
        <v>0.15020023022199999</v>
      </c>
      <c r="L39" s="741"/>
      <c r="M39" s="729">
        <v>0.12762892296299999</v>
      </c>
      <c r="O39" s="676"/>
      <c r="P39" s="677"/>
      <c r="Q39" s="676"/>
      <c r="R39" s="678"/>
    </row>
    <row r="40" spans="1:18" s="109" customFormat="1" ht="11.25">
      <c r="A40" s="679" t="s">
        <v>122</v>
      </c>
      <c r="B40" s="144" t="s">
        <v>38</v>
      </c>
      <c r="C40" s="729">
        <f>取引基本表!BG40</f>
        <v>1</v>
      </c>
      <c r="D40" s="727"/>
      <c r="E40" s="729">
        <v>0</v>
      </c>
      <c r="F40" s="741"/>
      <c r="G40" s="729">
        <v>0</v>
      </c>
      <c r="H40" s="741"/>
      <c r="I40" s="729">
        <f>取引基本表!BI40</f>
        <v>0</v>
      </c>
      <c r="J40" s="741"/>
      <c r="K40" s="729">
        <v>0</v>
      </c>
      <c r="L40" s="741"/>
      <c r="M40" s="729">
        <v>0</v>
      </c>
      <c r="O40" s="676"/>
      <c r="P40" s="677"/>
      <c r="Q40" s="676"/>
      <c r="R40" s="678"/>
    </row>
    <row r="41" spans="1:18" s="109" customFormat="1" ht="11.25">
      <c r="A41" s="680" t="s">
        <v>123</v>
      </c>
      <c r="B41" s="146" t="s">
        <v>13</v>
      </c>
      <c r="C41" s="730">
        <f>取引基本表!BG41</f>
        <v>0.98393082853675362</v>
      </c>
      <c r="D41" s="742"/>
      <c r="E41" s="730">
        <v>0.38543615857337138</v>
      </c>
      <c r="F41" s="741"/>
      <c r="G41" s="730">
        <v>1.2081147683466773E-2</v>
      </c>
      <c r="H41" s="741"/>
      <c r="I41" s="730">
        <f>取引基本表!BI41</f>
        <v>3.0390256614788974E-5</v>
      </c>
      <c r="J41" s="741"/>
      <c r="K41" s="730">
        <v>2.1984314450000002E-3</v>
      </c>
      <c r="L41" s="741"/>
      <c r="M41" s="730">
        <v>2.188206182E-3</v>
      </c>
      <c r="O41" s="676"/>
      <c r="P41" s="677"/>
      <c r="Q41" s="676"/>
      <c r="R41" s="678"/>
    </row>
    <row r="42" spans="1:18">
      <c r="R42" s="162"/>
    </row>
    <row r="43" spans="1:18">
      <c r="R43" s="162"/>
    </row>
    <row r="44" spans="1:18">
      <c r="R44" s="162"/>
    </row>
    <row r="45" spans="1:18">
      <c r="R45" s="162"/>
    </row>
    <row r="46" spans="1:18">
      <c r="R46" s="162"/>
    </row>
    <row r="47" spans="1:18">
      <c r="R47" s="162"/>
    </row>
    <row r="48" spans="1:18">
      <c r="R48" s="162"/>
    </row>
    <row r="49" spans="18:18">
      <c r="R49" s="162"/>
    </row>
    <row r="50" spans="18:18">
      <c r="R50" s="162"/>
    </row>
    <row r="51" spans="18:18">
      <c r="R51" s="162"/>
    </row>
    <row r="52" spans="18:18">
      <c r="R52" s="162"/>
    </row>
    <row r="53" spans="18:18">
      <c r="R53" s="162"/>
    </row>
    <row r="54" spans="18:18">
      <c r="R54" s="162"/>
    </row>
    <row r="55" spans="18:18">
      <c r="R55" s="162"/>
    </row>
    <row r="56" spans="18:18">
      <c r="R56" s="162"/>
    </row>
    <row r="57" spans="18:18">
      <c r="R57" s="162"/>
    </row>
    <row r="58" spans="18:18">
      <c r="R58" s="162"/>
    </row>
    <row r="59" spans="18:18">
      <c r="R59" s="162"/>
    </row>
    <row r="60" spans="18:18">
      <c r="R60" s="162"/>
    </row>
    <row r="61" spans="18:18">
      <c r="R61" s="162"/>
    </row>
    <row r="62" spans="18:18">
      <c r="R62" s="162"/>
    </row>
    <row r="63" spans="18:18">
      <c r="R63" s="162"/>
    </row>
    <row r="64" spans="18:18">
      <c r="R64" s="162"/>
    </row>
    <row r="65" spans="9:18">
      <c r="R65" s="162"/>
    </row>
    <row r="66" spans="9:18">
      <c r="R66" s="162"/>
    </row>
    <row r="67" spans="9:18">
      <c r="R67" s="162"/>
    </row>
    <row r="68" spans="9:18">
      <c r="R68" s="162"/>
    </row>
    <row r="69" spans="9:18">
      <c r="R69" s="162"/>
    </row>
    <row r="70" spans="9:18">
      <c r="R70" s="162"/>
    </row>
    <row r="71" spans="9:18">
      <c r="R71" s="162"/>
    </row>
    <row r="72" spans="9:18">
      <c r="R72" s="162"/>
    </row>
    <row r="73" spans="9:18">
      <c r="R73" s="162"/>
    </row>
    <row r="74" spans="9:18">
      <c r="R74" s="162"/>
    </row>
    <row r="75" spans="9:18">
      <c r="R75" s="162"/>
    </row>
    <row r="76" spans="9:18">
      <c r="R76" s="162"/>
    </row>
    <row r="77" spans="9:18">
      <c r="R77" s="162"/>
    </row>
    <row r="78" spans="9:18">
      <c r="R78" s="162"/>
    </row>
    <row r="79" spans="9:18">
      <c r="R79" s="162"/>
    </row>
    <row r="80" spans="9:18">
      <c r="I80" s="4"/>
    </row>
  </sheetData>
  <sheetProtection sheet="1"/>
  <mergeCells count="7">
    <mergeCell ref="I3:I4"/>
    <mergeCell ref="K3:K4"/>
    <mergeCell ref="M3:M4"/>
    <mergeCell ref="C3:C4"/>
    <mergeCell ref="D3:D4"/>
    <mergeCell ref="E3:E4"/>
    <mergeCell ref="G3:G4"/>
  </mergeCells>
  <phoneticPr fontId="1"/>
  <conditionalFormatting sqref="I1:I2">
    <cfRule type="cellIs" dxfId="0" priority="1" operator="equal">
      <formula>"NO"</formula>
    </cfRule>
  </conditionalFormatting>
  <printOptions horizontalCentered="1" verticalCentered="1"/>
  <pageMargins left="0.70866141732283472" right="0.70866141732283472" top="0.74803149606299213" bottom="0.62992125984251968" header="0.31496062992125984" footer="0.31496062992125984"/>
  <pageSetup paperSize="9" orientation="landscape" horizontalDpi="1200" verticalDpi="1200" r:id="rId1"/>
  <headerFooter scaleWithDoc="0" alignWithMargins="0">
    <oddFooter>&amp;C&amp;9&amp;P／&amp;N&amp;R&amp;9&amp;F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72"/>
  <sheetViews>
    <sheetView showGridLines="0" zoomScaleNormal="100" workbookViewId="0"/>
  </sheetViews>
  <sheetFormatPr defaultColWidth="12.625" defaultRowHeight="13.5"/>
  <cols>
    <col min="1" max="8" width="2.125" style="164" customWidth="1"/>
    <col min="9" max="9" width="23.625" style="164" customWidth="1"/>
    <col min="10" max="10" width="0.875" style="164" customWidth="1"/>
    <col min="11" max="12" width="7.75" style="166" customWidth="1"/>
    <col min="13" max="13" width="12.625" style="166" customWidth="1"/>
    <col min="14" max="14" width="7.125" style="166" customWidth="1"/>
    <col min="15" max="15" width="13.625" style="166" customWidth="1"/>
    <col min="16" max="16" width="5.5" style="166" customWidth="1"/>
    <col min="17" max="17" width="7.375" style="166" customWidth="1"/>
    <col min="18" max="19" width="10.625" style="166" customWidth="1"/>
    <col min="20" max="20" width="14.5" style="166" customWidth="1"/>
    <col min="21" max="21" width="3.625" style="167" customWidth="1"/>
    <col min="22" max="185" width="8.875" style="164" customWidth="1"/>
    <col min="186" max="191" width="0" style="164" hidden="1" customWidth="1"/>
    <col min="192" max="199" width="2.125" style="164" customWidth="1"/>
    <col min="200" max="200" width="23.625" style="164" customWidth="1"/>
    <col min="201" max="201" width="0.875" style="164" customWidth="1"/>
    <col min="202" max="220" width="12.625" style="164" customWidth="1"/>
    <col min="221" max="237" width="13.625" style="164" customWidth="1"/>
    <col min="238" max="253" width="14.125" style="164" customWidth="1"/>
    <col min="254" max="16384" width="12.625" style="164"/>
  </cols>
  <sheetData>
    <row r="1" spans="1:21" ht="17.25">
      <c r="A1" s="163"/>
      <c r="B1" s="163" t="s">
        <v>831</v>
      </c>
      <c r="K1" s="165"/>
    </row>
    <row r="2" spans="1:21" ht="33" customHeight="1">
      <c r="A2" s="163"/>
      <c r="D2" s="963" t="s">
        <v>620</v>
      </c>
      <c r="E2" s="963"/>
      <c r="F2" s="963"/>
      <c r="G2" s="963"/>
      <c r="H2" s="963"/>
      <c r="I2" s="963"/>
      <c r="J2" s="963"/>
      <c r="K2" s="963"/>
      <c r="L2" s="963"/>
      <c r="M2" s="963"/>
      <c r="N2" s="963"/>
      <c r="O2" s="963"/>
    </row>
    <row r="3" spans="1:21" ht="24">
      <c r="A3" s="168"/>
      <c r="B3" s="168"/>
      <c r="C3" s="168"/>
      <c r="D3" s="168"/>
      <c r="E3" s="168"/>
      <c r="F3" s="168"/>
      <c r="G3" s="168"/>
      <c r="H3" s="168"/>
      <c r="I3" s="169" t="s">
        <v>282</v>
      </c>
      <c r="J3" s="168"/>
      <c r="K3" s="170"/>
      <c r="L3" s="171"/>
      <c r="M3" s="171"/>
      <c r="N3" s="172"/>
      <c r="O3" s="172"/>
      <c r="P3" s="172"/>
      <c r="Q3" s="172"/>
      <c r="R3" s="172"/>
      <c r="S3" s="172"/>
      <c r="T3" s="172"/>
      <c r="U3" s="173"/>
    </row>
    <row r="4" spans="1:21" s="174" customFormat="1" ht="27" customHeight="1">
      <c r="B4" s="171"/>
      <c r="C4" s="171"/>
      <c r="D4" s="171"/>
      <c r="E4" s="171"/>
      <c r="F4" s="171"/>
      <c r="G4" s="171"/>
      <c r="H4" s="171"/>
      <c r="I4" s="171"/>
      <c r="J4" s="171"/>
      <c r="K4" s="172"/>
      <c r="L4" s="172"/>
      <c r="M4" s="172"/>
      <c r="N4" s="170"/>
      <c r="O4" s="175" t="s">
        <v>283</v>
      </c>
      <c r="P4" s="170"/>
      <c r="R4" s="170"/>
      <c r="S4" s="170"/>
      <c r="T4" s="170"/>
      <c r="U4" s="176"/>
    </row>
    <row r="5" spans="1:21" ht="16.899999999999999" customHeight="1">
      <c r="A5" s="168"/>
      <c r="B5" s="168"/>
      <c r="C5" s="168"/>
      <c r="D5" s="168"/>
      <c r="E5" s="168"/>
      <c r="F5" s="168"/>
      <c r="G5" s="168"/>
      <c r="H5" s="168"/>
      <c r="I5" s="168"/>
      <c r="J5" s="168"/>
      <c r="K5" s="177"/>
      <c r="L5" s="178"/>
      <c r="M5" s="178"/>
      <c r="N5" s="172"/>
      <c r="O5" s="172"/>
      <c r="P5" s="172"/>
      <c r="Q5" s="172"/>
      <c r="R5" s="172"/>
      <c r="S5" s="172"/>
      <c r="T5" s="172"/>
      <c r="U5" s="173"/>
    </row>
    <row r="6" spans="1:21" s="179" customFormat="1" ht="17.45" customHeight="1">
      <c r="B6" s="178"/>
      <c r="C6" s="178"/>
      <c r="D6" s="178"/>
      <c r="E6" s="178"/>
      <c r="F6" s="178"/>
      <c r="G6" s="178"/>
      <c r="H6" s="178"/>
      <c r="I6" s="178"/>
      <c r="J6" s="178"/>
      <c r="K6" s="172"/>
      <c r="L6" s="180" t="s">
        <v>284</v>
      </c>
      <c r="M6" s="180">
        <f>M64</f>
        <v>285208</v>
      </c>
      <c r="N6" s="180"/>
      <c r="O6" s="180">
        <f>O64</f>
        <v>238629</v>
      </c>
      <c r="P6" s="177"/>
      <c r="Q6" s="177"/>
      <c r="R6" s="177"/>
      <c r="S6" s="177"/>
      <c r="T6" s="177"/>
      <c r="U6" s="181"/>
    </row>
    <row r="7" spans="1:21" ht="15" customHeight="1">
      <c r="A7" s="168"/>
      <c r="B7" s="168"/>
      <c r="C7" s="168"/>
      <c r="D7" s="168"/>
      <c r="E7" s="168"/>
      <c r="F7" s="168"/>
      <c r="G7" s="168"/>
      <c r="H7" s="168"/>
      <c r="I7" s="168"/>
      <c r="J7" s="168"/>
      <c r="L7" s="182" t="s">
        <v>285</v>
      </c>
      <c r="M7" s="182">
        <f>M24</f>
        <v>482708</v>
      </c>
      <c r="N7" s="183"/>
      <c r="O7" s="182">
        <f>O24</f>
        <v>460793</v>
      </c>
      <c r="P7" s="172"/>
      <c r="Q7" s="172"/>
      <c r="R7" s="172"/>
      <c r="S7" s="172"/>
      <c r="T7" s="172"/>
      <c r="U7" s="173"/>
    </row>
    <row r="8" spans="1:21" s="189" customFormat="1" ht="15.75" customHeight="1">
      <c r="A8" s="184"/>
      <c r="B8" s="185"/>
      <c r="C8" s="964" t="s">
        <v>621</v>
      </c>
      <c r="D8" s="965"/>
      <c r="E8" s="965"/>
      <c r="F8" s="965"/>
      <c r="G8" s="965"/>
      <c r="H8" s="965"/>
      <c r="I8" s="966"/>
      <c r="J8" s="185"/>
      <c r="K8" s="186"/>
      <c r="L8" s="187" t="s">
        <v>286</v>
      </c>
      <c r="M8" s="334">
        <f>M6/M7</f>
        <v>0.59084995483812164</v>
      </c>
      <c r="N8" s="334"/>
      <c r="O8" s="334">
        <f>O6/O7</f>
        <v>0.51786593980377305</v>
      </c>
      <c r="P8" s="188"/>
      <c r="Q8" s="188"/>
      <c r="R8" s="188"/>
      <c r="S8" s="188"/>
      <c r="U8" s="190"/>
    </row>
    <row r="9" spans="1:21" s="189" customFormat="1" ht="15.75" customHeight="1">
      <c r="A9" s="368"/>
      <c r="B9" s="369"/>
      <c r="C9" s="967" t="s">
        <v>622</v>
      </c>
      <c r="D9" s="968"/>
      <c r="E9" s="968"/>
      <c r="F9" s="968"/>
      <c r="G9" s="968"/>
      <c r="H9" s="968"/>
      <c r="I9" s="969"/>
      <c r="J9" s="369"/>
      <c r="K9" s="187"/>
      <c r="L9" s="187"/>
      <c r="M9" s="187"/>
      <c r="N9" s="187"/>
      <c r="O9" s="187"/>
      <c r="P9" s="191"/>
      <c r="Q9" s="191"/>
      <c r="R9" s="191"/>
      <c r="S9" s="191"/>
      <c r="T9" s="192"/>
      <c r="U9" s="190"/>
    </row>
    <row r="10" spans="1:21" s="194" customFormat="1" ht="17.25" customHeight="1">
      <c r="A10" s="370"/>
      <c r="B10" s="970" t="s">
        <v>287</v>
      </c>
      <c r="C10" s="970"/>
      <c r="D10" s="970"/>
      <c r="E10" s="970"/>
      <c r="F10" s="970"/>
      <c r="G10" s="970"/>
      <c r="H10" s="970"/>
      <c r="I10" s="970"/>
      <c r="J10" s="971"/>
      <c r="K10" s="976" t="s">
        <v>288</v>
      </c>
      <c r="L10" s="977"/>
      <c r="M10" s="977"/>
      <c r="N10" s="978" t="s">
        <v>289</v>
      </c>
      <c r="O10" s="979"/>
      <c r="P10" s="193"/>
    </row>
    <row r="11" spans="1:21" ht="13.5" customHeight="1">
      <c r="A11" s="371"/>
      <c r="B11" s="972"/>
      <c r="C11" s="972"/>
      <c r="D11" s="972"/>
      <c r="E11" s="972"/>
      <c r="F11" s="972"/>
      <c r="G11" s="972"/>
      <c r="H11" s="972"/>
      <c r="I11" s="972"/>
      <c r="J11" s="973"/>
      <c r="K11" s="372"/>
      <c r="L11" s="373"/>
      <c r="M11" s="374" t="s">
        <v>290</v>
      </c>
      <c r="N11" s="375"/>
      <c r="O11" s="376" t="s">
        <v>291</v>
      </c>
      <c r="P11" s="193"/>
      <c r="Q11" s="164"/>
      <c r="R11" s="164"/>
      <c r="S11" s="164"/>
      <c r="T11" s="164"/>
      <c r="U11" s="164"/>
    </row>
    <row r="12" spans="1:21" ht="13.5" customHeight="1">
      <c r="A12" s="371"/>
      <c r="B12" s="972"/>
      <c r="C12" s="972"/>
      <c r="D12" s="972"/>
      <c r="E12" s="972"/>
      <c r="F12" s="972"/>
      <c r="G12" s="972"/>
      <c r="H12" s="972"/>
      <c r="I12" s="972"/>
      <c r="J12" s="973"/>
      <c r="K12" s="377"/>
      <c r="L12" s="378"/>
      <c r="M12" s="379"/>
      <c r="N12" s="380"/>
      <c r="O12" s="381"/>
      <c r="P12" s="193"/>
      <c r="Q12" s="164"/>
      <c r="R12" s="164"/>
      <c r="S12" s="164"/>
      <c r="T12" s="164"/>
      <c r="U12" s="164"/>
    </row>
    <row r="13" spans="1:21" ht="13.5" customHeight="1">
      <c r="A13" s="371"/>
      <c r="B13" s="972"/>
      <c r="C13" s="972"/>
      <c r="D13" s="972"/>
      <c r="E13" s="972"/>
      <c r="F13" s="972"/>
      <c r="G13" s="972"/>
      <c r="H13" s="972"/>
      <c r="I13" s="972"/>
      <c r="J13" s="973"/>
      <c r="K13" s="382"/>
      <c r="L13" s="383"/>
      <c r="M13" s="379"/>
      <c r="N13" s="380"/>
      <c r="O13" s="381"/>
      <c r="P13" s="193"/>
      <c r="Q13" s="164"/>
      <c r="R13" s="164"/>
      <c r="S13" s="164"/>
      <c r="T13" s="164"/>
      <c r="U13" s="164"/>
    </row>
    <row r="14" spans="1:21" ht="15" customHeight="1">
      <c r="A14" s="371"/>
      <c r="B14" s="972"/>
      <c r="C14" s="972"/>
      <c r="D14" s="972"/>
      <c r="E14" s="972"/>
      <c r="F14" s="972"/>
      <c r="G14" s="972"/>
      <c r="H14" s="972"/>
      <c r="I14" s="972"/>
      <c r="J14" s="973"/>
      <c r="K14" s="382"/>
      <c r="L14" s="383"/>
      <c r="M14" s="379"/>
      <c r="N14" s="384"/>
      <c r="O14" s="385"/>
      <c r="P14" s="193"/>
      <c r="Q14" s="164"/>
      <c r="R14" s="164"/>
      <c r="S14" s="164"/>
      <c r="T14" s="164"/>
      <c r="U14" s="164"/>
    </row>
    <row r="15" spans="1:21" s="194" customFormat="1" ht="15" customHeight="1">
      <c r="A15" s="370"/>
      <c r="B15" s="974"/>
      <c r="C15" s="974"/>
      <c r="D15" s="974"/>
      <c r="E15" s="974"/>
      <c r="F15" s="974"/>
      <c r="G15" s="974"/>
      <c r="H15" s="974"/>
      <c r="I15" s="974"/>
      <c r="J15" s="975"/>
      <c r="K15" s="386"/>
      <c r="L15" s="387"/>
      <c r="M15" s="388" t="s">
        <v>292</v>
      </c>
      <c r="N15" s="389"/>
      <c r="O15" s="390" t="s">
        <v>623</v>
      </c>
      <c r="P15" s="193"/>
    </row>
    <row r="16" spans="1:21" s="198" customFormat="1" ht="15" customHeight="1">
      <c r="A16" s="391"/>
      <c r="B16" s="980" t="s">
        <v>624</v>
      </c>
      <c r="C16" s="980"/>
      <c r="D16" s="980"/>
      <c r="E16" s="980"/>
      <c r="F16" s="980"/>
      <c r="G16" s="980"/>
      <c r="H16" s="980"/>
      <c r="I16" s="981"/>
      <c r="J16" s="393"/>
      <c r="K16" s="394"/>
      <c r="L16" s="394"/>
      <c r="M16" s="395">
        <v>3881</v>
      </c>
      <c r="N16" s="394"/>
      <c r="O16" s="395">
        <v>155</v>
      </c>
      <c r="P16" s="195"/>
      <c r="Q16" s="196"/>
      <c r="R16" s="196"/>
      <c r="S16" s="196"/>
      <c r="T16" s="196"/>
      <c r="U16" s="197"/>
    </row>
    <row r="17" spans="1:21" s="202" customFormat="1" ht="15" customHeight="1">
      <c r="A17" s="370"/>
      <c r="B17" s="982" t="s">
        <v>293</v>
      </c>
      <c r="C17" s="982"/>
      <c r="D17" s="982"/>
      <c r="E17" s="982"/>
      <c r="F17" s="982"/>
      <c r="G17" s="982"/>
      <c r="H17" s="982"/>
      <c r="I17" s="983"/>
      <c r="J17" s="397"/>
      <c r="K17" s="398"/>
      <c r="L17" s="398"/>
      <c r="M17" s="399">
        <v>1098</v>
      </c>
      <c r="N17" s="398"/>
      <c r="O17" s="399">
        <v>56</v>
      </c>
      <c r="P17" s="199"/>
      <c r="Q17" s="200"/>
      <c r="R17" s="200"/>
      <c r="S17" s="200"/>
      <c r="T17" s="200"/>
      <c r="U17" s="201"/>
    </row>
    <row r="18" spans="1:21" s="198" customFormat="1" ht="15" customHeight="1">
      <c r="A18" s="391"/>
      <c r="B18" s="980" t="s">
        <v>294</v>
      </c>
      <c r="C18" s="980"/>
      <c r="D18" s="980"/>
      <c r="E18" s="980"/>
      <c r="F18" s="980"/>
      <c r="G18" s="980"/>
      <c r="H18" s="980"/>
      <c r="I18" s="980"/>
      <c r="J18" s="393"/>
      <c r="K18" s="400"/>
      <c r="L18" s="400"/>
      <c r="M18" s="401">
        <v>2.58</v>
      </c>
      <c r="N18" s="400"/>
      <c r="O18" s="401">
        <v>2.04</v>
      </c>
      <c r="P18" s="195"/>
      <c r="Q18" s="196"/>
      <c r="R18" s="196"/>
      <c r="S18" s="196"/>
      <c r="T18" s="196"/>
      <c r="U18" s="197"/>
    </row>
    <row r="19" spans="1:21" s="202" customFormat="1" ht="15" customHeight="1">
      <c r="A19" s="370"/>
      <c r="B19" s="982" t="s">
        <v>295</v>
      </c>
      <c r="C19" s="982"/>
      <c r="D19" s="982"/>
      <c r="E19" s="982"/>
      <c r="F19" s="982"/>
      <c r="G19" s="982"/>
      <c r="H19" s="982"/>
      <c r="I19" s="982"/>
      <c r="J19" s="397"/>
      <c r="K19" s="402"/>
      <c r="L19" s="402"/>
      <c r="M19" s="403">
        <v>1.46</v>
      </c>
      <c r="N19" s="402"/>
      <c r="O19" s="403">
        <v>1.31</v>
      </c>
      <c r="P19" s="199"/>
      <c r="Q19" s="200"/>
      <c r="R19" s="200"/>
      <c r="S19" s="200"/>
      <c r="T19" s="200"/>
      <c r="U19" s="201"/>
    </row>
    <row r="20" spans="1:21" s="202" customFormat="1" ht="15" customHeight="1">
      <c r="A20" s="370"/>
      <c r="B20" s="982" t="s">
        <v>296</v>
      </c>
      <c r="C20" s="982"/>
      <c r="D20" s="982"/>
      <c r="E20" s="982"/>
      <c r="F20" s="982"/>
      <c r="G20" s="982"/>
      <c r="H20" s="982"/>
      <c r="I20" s="982"/>
      <c r="J20" s="397"/>
      <c r="K20" s="404"/>
      <c r="L20" s="404"/>
      <c r="M20" s="405">
        <v>46.2</v>
      </c>
      <c r="N20" s="404"/>
      <c r="O20" s="405">
        <v>43.7</v>
      </c>
      <c r="P20" s="199"/>
      <c r="Q20" s="200"/>
      <c r="R20" s="200"/>
      <c r="S20" s="200"/>
      <c r="T20" s="200"/>
      <c r="U20" s="201"/>
    </row>
    <row r="21" spans="1:21" s="202" customFormat="1" ht="15" customHeight="1">
      <c r="A21" s="370"/>
      <c r="B21" s="982" t="s">
        <v>297</v>
      </c>
      <c r="C21" s="982"/>
      <c r="D21" s="982"/>
      <c r="E21" s="982"/>
      <c r="F21" s="982"/>
      <c r="G21" s="982"/>
      <c r="H21" s="982"/>
      <c r="I21" s="982"/>
      <c r="J21" s="397"/>
      <c r="K21" s="404"/>
      <c r="L21" s="404"/>
      <c r="M21" s="405">
        <v>59</v>
      </c>
      <c r="N21" s="404"/>
      <c r="O21" s="405">
        <v>46.9</v>
      </c>
      <c r="P21" s="199"/>
      <c r="Q21" s="200"/>
      <c r="R21" s="200"/>
      <c r="S21" s="200"/>
      <c r="T21" s="200"/>
      <c r="U21" s="201"/>
    </row>
    <row r="22" spans="1:21" s="202" customFormat="1" ht="15" customHeight="1">
      <c r="A22" s="370"/>
      <c r="B22" s="984" t="s">
        <v>298</v>
      </c>
      <c r="C22" s="984"/>
      <c r="D22" s="984"/>
      <c r="E22" s="984"/>
      <c r="F22" s="984"/>
      <c r="G22" s="984"/>
      <c r="H22" s="984"/>
      <c r="I22" s="984"/>
      <c r="J22" s="397"/>
      <c r="K22" s="404"/>
      <c r="L22" s="404"/>
      <c r="M22" s="405">
        <v>36</v>
      </c>
      <c r="N22" s="404"/>
      <c r="O22" s="405">
        <v>53.9</v>
      </c>
      <c r="P22" s="199"/>
      <c r="Q22" s="200"/>
      <c r="R22" s="200"/>
      <c r="S22" s="200"/>
      <c r="T22" s="200"/>
      <c r="U22" s="201"/>
    </row>
    <row r="23" spans="1:21" s="198" customFormat="1" ht="15" customHeight="1">
      <c r="A23" s="391"/>
      <c r="B23" s="980" t="s">
        <v>625</v>
      </c>
      <c r="C23" s="980"/>
      <c r="D23" s="980"/>
      <c r="E23" s="980"/>
      <c r="F23" s="980"/>
      <c r="G23" s="980"/>
      <c r="H23" s="980"/>
      <c r="I23" s="981"/>
      <c r="J23" s="393"/>
      <c r="K23" s="394"/>
      <c r="L23" s="394"/>
      <c r="M23" s="395">
        <v>917332</v>
      </c>
      <c r="N23" s="394"/>
      <c r="O23" s="395">
        <v>847052</v>
      </c>
      <c r="P23" s="195"/>
      <c r="Q23" s="203"/>
      <c r="R23" s="203"/>
      <c r="S23" s="203"/>
      <c r="T23" s="203"/>
      <c r="U23" s="197"/>
    </row>
    <row r="24" spans="1:21" s="198" customFormat="1" ht="15" customHeight="1">
      <c r="A24" s="391"/>
      <c r="B24" s="406"/>
      <c r="C24" s="980" t="s">
        <v>299</v>
      </c>
      <c r="D24" s="980"/>
      <c r="E24" s="980"/>
      <c r="F24" s="980"/>
      <c r="G24" s="980"/>
      <c r="H24" s="980"/>
      <c r="I24" s="981"/>
      <c r="J24" s="393"/>
      <c r="K24" s="394"/>
      <c r="L24" s="394"/>
      <c r="M24" s="407">
        <v>482708</v>
      </c>
      <c r="N24" s="394"/>
      <c r="O24" s="407">
        <v>460793</v>
      </c>
      <c r="P24" s="195"/>
      <c r="Q24" s="196"/>
      <c r="R24" s="196"/>
      <c r="S24" s="196"/>
      <c r="T24" s="196"/>
      <c r="U24" s="197"/>
    </row>
    <row r="25" spans="1:21" s="198" customFormat="1" ht="15" customHeight="1">
      <c r="A25" s="391"/>
      <c r="B25" s="406"/>
      <c r="C25" s="406"/>
      <c r="D25" s="980" t="s">
        <v>300</v>
      </c>
      <c r="E25" s="980"/>
      <c r="F25" s="980"/>
      <c r="G25" s="980"/>
      <c r="H25" s="980"/>
      <c r="I25" s="981"/>
      <c r="J25" s="393"/>
      <c r="K25" s="394"/>
      <c r="L25" s="394"/>
      <c r="M25" s="395">
        <v>476613</v>
      </c>
      <c r="N25" s="394"/>
      <c r="O25" s="395">
        <v>457161</v>
      </c>
      <c r="P25" s="195"/>
      <c r="Q25" s="196"/>
      <c r="R25" s="196"/>
      <c r="S25" s="196"/>
      <c r="T25" s="196"/>
      <c r="U25" s="197"/>
    </row>
    <row r="26" spans="1:21" s="198" customFormat="1" ht="15" customHeight="1">
      <c r="A26" s="391"/>
      <c r="B26" s="406"/>
      <c r="C26" s="406"/>
      <c r="D26" s="406"/>
      <c r="E26" s="980" t="s">
        <v>301</v>
      </c>
      <c r="F26" s="980"/>
      <c r="G26" s="980"/>
      <c r="H26" s="980"/>
      <c r="I26" s="981"/>
      <c r="J26" s="393"/>
      <c r="K26" s="394"/>
      <c r="L26" s="394"/>
      <c r="M26" s="395">
        <v>454799</v>
      </c>
      <c r="N26" s="394"/>
      <c r="O26" s="395">
        <v>448872</v>
      </c>
      <c r="P26" s="195"/>
      <c r="Q26" s="196"/>
      <c r="R26" s="196"/>
      <c r="S26" s="196"/>
      <c r="T26" s="196"/>
      <c r="U26" s="197"/>
    </row>
    <row r="27" spans="1:21" s="202" customFormat="1" ht="15" customHeight="1">
      <c r="A27" s="370"/>
      <c r="B27" s="408"/>
      <c r="C27" s="408"/>
      <c r="D27" s="408"/>
      <c r="E27" s="408"/>
      <c r="F27" s="982" t="s">
        <v>302</v>
      </c>
      <c r="G27" s="982"/>
      <c r="H27" s="982"/>
      <c r="I27" s="983"/>
      <c r="J27" s="397"/>
      <c r="K27" s="398"/>
      <c r="L27" s="398"/>
      <c r="M27" s="399">
        <v>409351</v>
      </c>
      <c r="N27" s="398"/>
      <c r="O27" s="399">
        <v>411355</v>
      </c>
      <c r="P27" s="199"/>
      <c r="Q27" s="200"/>
      <c r="R27" s="200"/>
      <c r="S27" s="200"/>
      <c r="T27" s="200"/>
      <c r="U27" s="201"/>
    </row>
    <row r="28" spans="1:21" s="202" customFormat="1" ht="15" customHeight="1">
      <c r="A28" s="370"/>
      <c r="B28" s="408"/>
      <c r="C28" s="408"/>
      <c r="D28" s="408"/>
      <c r="E28" s="408"/>
      <c r="F28" s="408"/>
      <c r="G28" s="408"/>
      <c r="H28" s="982" t="s">
        <v>303</v>
      </c>
      <c r="I28" s="983"/>
      <c r="J28" s="397"/>
      <c r="K28" s="398"/>
      <c r="L28" s="398"/>
      <c r="M28" s="399">
        <v>366846</v>
      </c>
      <c r="N28" s="398"/>
      <c r="O28" s="399">
        <v>371993</v>
      </c>
      <c r="P28" s="199"/>
      <c r="Q28" s="200"/>
      <c r="R28" s="200"/>
      <c r="S28" s="200"/>
      <c r="T28" s="200"/>
      <c r="U28" s="201"/>
    </row>
    <row r="29" spans="1:21" s="202" customFormat="1" ht="15" customHeight="1">
      <c r="A29" s="370"/>
      <c r="B29" s="408"/>
      <c r="C29" s="408"/>
      <c r="D29" s="408"/>
      <c r="E29" s="408"/>
      <c r="F29" s="408"/>
      <c r="G29" s="982" t="s">
        <v>304</v>
      </c>
      <c r="H29" s="982"/>
      <c r="I29" s="983"/>
      <c r="J29" s="397"/>
      <c r="K29" s="398"/>
      <c r="L29" s="398"/>
      <c r="M29" s="399">
        <v>349609</v>
      </c>
      <c r="N29" s="398"/>
      <c r="O29" s="399">
        <v>346416</v>
      </c>
      <c r="P29" s="199"/>
      <c r="Q29" s="200"/>
      <c r="R29" s="200"/>
      <c r="S29" s="200"/>
      <c r="T29" s="200"/>
      <c r="U29" s="201"/>
    </row>
    <row r="30" spans="1:21" s="202" customFormat="1" ht="15" customHeight="1">
      <c r="A30" s="370"/>
      <c r="B30" s="408"/>
      <c r="C30" s="408"/>
      <c r="D30" s="408"/>
      <c r="E30" s="408"/>
      <c r="F30" s="408"/>
      <c r="G30" s="982" t="s">
        <v>305</v>
      </c>
      <c r="H30" s="982"/>
      <c r="I30" s="983"/>
      <c r="J30" s="397"/>
      <c r="K30" s="398"/>
      <c r="L30" s="398"/>
      <c r="M30" s="399">
        <v>3530</v>
      </c>
      <c r="N30" s="398"/>
      <c r="O30" s="399">
        <v>3541</v>
      </c>
      <c r="P30" s="199"/>
      <c r="Q30" s="200"/>
      <c r="R30" s="200"/>
      <c r="S30" s="200"/>
      <c r="T30" s="200"/>
      <c r="U30" s="201"/>
    </row>
    <row r="31" spans="1:21" s="202" customFormat="1" ht="15" customHeight="1">
      <c r="A31" s="370"/>
      <c r="B31" s="408"/>
      <c r="C31" s="408"/>
      <c r="D31" s="408"/>
      <c r="E31" s="408"/>
      <c r="F31" s="408"/>
      <c r="G31" s="982" t="s">
        <v>306</v>
      </c>
      <c r="H31" s="982"/>
      <c r="I31" s="983"/>
      <c r="J31" s="397"/>
      <c r="K31" s="398"/>
      <c r="L31" s="398"/>
      <c r="M31" s="399">
        <v>56211</v>
      </c>
      <c r="N31" s="398"/>
      <c r="O31" s="399">
        <v>61398</v>
      </c>
      <c r="P31" s="199"/>
      <c r="Q31" s="200"/>
      <c r="R31" s="200"/>
      <c r="S31" s="200"/>
      <c r="T31" s="200"/>
      <c r="U31" s="201"/>
    </row>
    <row r="32" spans="1:21" s="198" customFormat="1" ht="15" customHeight="1">
      <c r="A32" s="391"/>
      <c r="B32" s="406"/>
      <c r="C32" s="406"/>
      <c r="D32" s="406"/>
      <c r="E32" s="406"/>
      <c r="F32" s="980" t="s">
        <v>307</v>
      </c>
      <c r="G32" s="980"/>
      <c r="H32" s="980"/>
      <c r="I32" s="981"/>
      <c r="J32" s="393"/>
      <c r="K32" s="394"/>
      <c r="L32" s="394"/>
      <c r="M32" s="395">
        <v>40586</v>
      </c>
      <c r="N32" s="394"/>
      <c r="O32" s="395">
        <v>31797</v>
      </c>
      <c r="P32" s="195"/>
      <c r="Q32" s="196"/>
      <c r="R32" s="196"/>
      <c r="S32" s="196"/>
      <c r="T32" s="196"/>
      <c r="U32" s="197"/>
    </row>
    <row r="33" spans="1:21" s="202" customFormat="1" ht="15" customHeight="1">
      <c r="A33" s="370"/>
      <c r="B33" s="408"/>
      <c r="C33" s="408"/>
      <c r="D33" s="408"/>
      <c r="E33" s="408"/>
      <c r="F33" s="408"/>
      <c r="G33" s="396"/>
      <c r="H33" s="982" t="s">
        <v>308</v>
      </c>
      <c r="I33" s="983"/>
      <c r="J33" s="397"/>
      <c r="K33" s="398"/>
      <c r="L33" s="398"/>
      <c r="M33" s="399">
        <v>40016</v>
      </c>
      <c r="N33" s="398"/>
      <c r="O33" s="399">
        <v>31623</v>
      </c>
      <c r="P33" s="199"/>
      <c r="Q33" s="200"/>
      <c r="R33" s="200"/>
      <c r="S33" s="200"/>
      <c r="T33" s="200"/>
      <c r="U33" s="201"/>
    </row>
    <row r="34" spans="1:21" s="198" customFormat="1" ht="15" customHeight="1">
      <c r="A34" s="391"/>
      <c r="B34" s="406"/>
      <c r="C34" s="406"/>
      <c r="D34" s="406"/>
      <c r="E34" s="406"/>
      <c r="F34" s="980" t="s">
        <v>309</v>
      </c>
      <c r="G34" s="980"/>
      <c r="H34" s="980"/>
      <c r="I34" s="981"/>
      <c r="J34" s="393"/>
      <c r="K34" s="394"/>
      <c r="L34" s="394"/>
      <c r="M34" s="395">
        <v>4862</v>
      </c>
      <c r="N34" s="394"/>
      <c r="O34" s="395">
        <v>5721</v>
      </c>
      <c r="P34" s="195"/>
      <c r="Q34" s="196"/>
      <c r="R34" s="196"/>
      <c r="S34" s="196"/>
      <c r="T34" s="196"/>
      <c r="U34" s="197"/>
    </row>
    <row r="35" spans="1:21" s="198" customFormat="1" ht="15" customHeight="1">
      <c r="A35" s="391"/>
      <c r="B35" s="406"/>
      <c r="C35" s="406"/>
      <c r="D35" s="406"/>
      <c r="E35" s="980" t="s">
        <v>310</v>
      </c>
      <c r="F35" s="980"/>
      <c r="G35" s="980"/>
      <c r="H35" s="980"/>
      <c r="I35" s="981"/>
      <c r="J35" s="393"/>
      <c r="K35" s="394"/>
      <c r="L35" s="394"/>
      <c r="M35" s="395">
        <v>2940</v>
      </c>
      <c r="N35" s="394"/>
      <c r="O35" s="395">
        <v>597</v>
      </c>
      <c r="P35" s="195"/>
      <c r="Q35" s="196"/>
      <c r="R35" s="196"/>
      <c r="S35" s="196"/>
      <c r="T35" s="196"/>
      <c r="U35" s="197"/>
    </row>
    <row r="36" spans="1:21" s="202" customFormat="1" ht="15" customHeight="1">
      <c r="A36" s="370"/>
      <c r="B36" s="408"/>
      <c r="C36" s="408"/>
      <c r="D36" s="408"/>
      <c r="E36" s="408"/>
      <c r="F36" s="982" t="s">
        <v>311</v>
      </c>
      <c r="G36" s="982"/>
      <c r="H36" s="982"/>
      <c r="I36" s="983"/>
      <c r="J36" s="397"/>
      <c r="K36" s="398"/>
      <c r="L36" s="398"/>
      <c r="M36" s="399">
        <v>827</v>
      </c>
      <c r="N36" s="398"/>
      <c r="O36" s="399">
        <v>256</v>
      </c>
      <c r="P36" s="199"/>
      <c r="Q36" s="200"/>
      <c r="R36" s="200"/>
      <c r="S36" s="200"/>
      <c r="T36" s="200"/>
      <c r="U36" s="201"/>
    </row>
    <row r="37" spans="1:21" s="202" customFormat="1" ht="15" customHeight="1">
      <c r="A37" s="370"/>
      <c r="B37" s="408"/>
      <c r="C37" s="408"/>
      <c r="D37" s="408"/>
      <c r="E37" s="408"/>
      <c r="F37" s="982" t="s">
        <v>312</v>
      </c>
      <c r="G37" s="982"/>
      <c r="H37" s="982"/>
      <c r="I37" s="983"/>
      <c r="J37" s="397"/>
      <c r="K37" s="398"/>
      <c r="L37" s="398"/>
      <c r="M37" s="399">
        <v>1675</v>
      </c>
      <c r="N37" s="398"/>
      <c r="O37" s="399">
        <v>92</v>
      </c>
      <c r="P37" s="199"/>
      <c r="Q37" s="200"/>
      <c r="R37" s="200"/>
      <c r="S37" s="200"/>
      <c r="T37" s="200"/>
      <c r="U37" s="201"/>
    </row>
    <row r="38" spans="1:21" s="202" customFormat="1" ht="15" customHeight="1">
      <c r="A38" s="370"/>
      <c r="B38" s="408"/>
      <c r="C38" s="408"/>
      <c r="D38" s="408"/>
      <c r="E38" s="408"/>
      <c r="F38" s="982" t="s">
        <v>313</v>
      </c>
      <c r="G38" s="982"/>
      <c r="H38" s="982"/>
      <c r="I38" s="983"/>
      <c r="J38" s="397"/>
      <c r="K38" s="398"/>
      <c r="L38" s="398"/>
      <c r="M38" s="399">
        <v>438</v>
      </c>
      <c r="N38" s="398"/>
      <c r="O38" s="399">
        <v>249</v>
      </c>
      <c r="P38" s="199"/>
      <c r="Q38" s="200"/>
      <c r="R38" s="200"/>
      <c r="S38" s="200"/>
      <c r="T38" s="200"/>
      <c r="U38" s="201"/>
    </row>
    <row r="39" spans="1:21" s="198" customFormat="1" ht="15" customHeight="1">
      <c r="A39" s="391"/>
      <c r="B39" s="406"/>
      <c r="C39" s="406"/>
      <c r="D39" s="406"/>
      <c r="E39" s="980" t="s">
        <v>314</v>
      </c>
      <c r="F39" s="980"/>
      <c r="G39" s="980"/>
      <c r="H39" s="980"/>
      <c r="I39" s="981"/>
      <c r="J39" s="393"/>
      <c r="K39" s="394"/>
      <c r="L39" s="394"/>
      <c r="M39" s="395">
        <v>0</v>
      </c>
      <c r="N39" s="394"/>
      <c r="O39" s="395">
        <v>0</v>
      </c>
      <c r="P39" s="195"/>
      <c r="Q39" s="203"/>
      <c r="R39" s="203"/>
      <c r="S39" s="203"/>
      <c r="T39" s="203"/>
      <c r="U39" s="197"/>
    </row>
    <row r="40" spans="1:21" s="198" customFormat="1" ht="15" customHeight="1">
      <c r="A40" s="391"/>
      <c r="B40" s="406"/>
      <c r="C40" s="406"/>
      <c r="D40" s="406"/>
      <c r="E40" s="980" t="s">
        <v>315</v>
      </c>
      <c r="F40" s="980"/>
      <c r="G40" s="980"/>
      <c r="H40" s="980"/>
      <c r="I40" s="981"/>
      <c r="J40" s="393"/>
      <c r="K40" s="394"/>
      <c r="L40" s="394"/>
      <c r="M40" s="395">
        <v>18875</v>
      </c>
      <c r="N40" s="394"/>
      <c r="O40" s="395">
        <v>7693</v>
      </c>
      <c r="P40" s="195"/>
      <c r="Q40" s="196"/>
      <c r="R40" s="196"/>
      <c r="S40" s="196"/>
      <c r="T40" s="196"/>
      <c r="U40" s="197"/>
    </row>
    <row r="41" spans="1:21" s="202" customFormat="1" ht="15" customHeight="1">
      <c r="A41" s="370"/>
      <c r="B41" s="408"/>
      <c r="C41" s="408"/>
      <c r="D41" s="408"/>
      <c r="E41" s="408"/>
      <c r="F41" s="982" t="s">
        <v>316</v>
      </c>
      <c r="G41" s="982"/>
      <c r="H41" s="982"/>
      <c r="I41" s="983"/>
      <c r="J41" s="397"/>
      <c r="K41" s="398"/>
      <c r="L41" s="398"/>
      <c r="M41" s="399">
        <v>975</v>
      </c>
      <c r="N41" s="398"/>
      <c r="O41" s="399">
        <v>165</v>
      </c>
      <c r="P41" s="199"/>
      <c r="Q41" s="200"/>
      <c r="R41" s="200"/>
      <c r="S41" s="200"/>
      <c r="T41" s="200"/>
      <c r="U41" s="201"/>
    </row>
    <row r="42" spans="1:21" s="202" customFormat="1" ht="15" customHeight="1">
      <c r="A42" s="370"/>
      <c r="B42" s="408"/>
      <c r="C42" s="408"/>
      <c r="D42" s="408"/>
      <c r="E42" s="408"/>
      <c r="F42" s="982" t="s">
        <v>317</v>
      </c>
      <c r="G42" s="982"/>
      <c r="H42" s="982"/>
      <c r="I42" s="983"/>
      <c r="J42" s="397"/>
      <c r="K42" s="398"/>
      <c r="L42" s="398"/>
      <c r="M42" s="399">
        <v>17558</v>
      </c>
      <c r="N42" s="398"/>
      <c r="O42" s="399">
        <v>7528</v>
      </c>
      <c r="P42" s="199"/>
      <c r="Q42" s="200"/>
      <c r="R42" s="200"/>
      <c r="S42" s="200"/>
      <c r="T42" s="200"/>
      <c r="U42" s="201"/>
    </row>
    <row r="43" spans="1:21" s="202" customFormat="1" ht="15" customHeight="1">
      <c r="A43" s="370"/>
      <c r="B43" s="408"/>
      <c r="C43" s="408"/>
      <c r="D43" s="408"/>
      <c r="E43" s="408"/>
      <c r="F43" s="408"/>
      <c r="G43" s="982" t="s">
        <v>318</v>
      </c>
      <c r="H43" s="982"/>
      <c r="I43" s="983"/>
      <c r="J43" s="397"/>
      <c r="K43" s="398"/>
      <c r="L43" s="398"/>
      <c r="M43" s="399">
        <v>12693</v>
      </c>
      <c r="N43" s="398"/>
      <c r="O43" s="399">
        <v>5444</v>
      </c>
      <c r="P43" s="199"/>
      <c r="Q43" s="200"/>
      <c r="R43" s="200"/>
      <c r="S43" s="200"/>
      <c r="T43" s="200"/>
      <c r="U43" s="201"/>
    </row>
    <row r="44" spans="1:21" s="202" customFormat="1" ht="15" customHeight="1">
      <c r="A44" s="370"/>
      <c r="B44" s="408"/>
      <c r="C44" s="408"/>
      <c r="D44" s="408"/>
      <c r="E44" s="408"/>
      <c r="F44" s="408"/>
      <c r="G44" s="982" t="s">
        <v>319</v>
      </c>
      <c r="H44" s="982"/>
      <c r="I44" s="983"/>
      <c r="J44" s="397"/>
      <c r="K44" s="398"/>
      <c r="L44" s="398"/>
      <c r="M44" s="399">
        <v>4864</v>
      </c>
      <c r="N44" s="398"/>
      <c r="O44" s="399">
        <v>2084</v>
      </c>
      <c r="P44" s="199"/>
      <c r="Q44" s="200"/>
      <c r="R44" s="200"/>
      <c r="S44" s="200"/>
      <c r="T44" s="200"/>
      <c r="U44" s="201"/>
    </row>
    <row r="45" spans="1:21" s="202" customFormat="1" ht="15" customHeight="1">
      <c r="A45" s="370"/>
      <c r="B45" s="408"/>
      <c r="C45" s="408"/>
      <c r="D45" s="408"/>
      <c r="E45" s="408"/>
      <c r="F45" s="982" t="s">
        <v>320</v>
      </c>
      <c r="G45" s="982"/>
      <c r="H45" s="982"/>
      <c r="I45" s="983"/>
      <c r="J45" s="397"/>
      <c r="K45" s="398"/>
      <c r="L45" s="398"/>
      <c r="M45" s="399">
        <v>342</v>
      </c>
      <c r="N45" s="398"/>
      <c r="O45" s="399">
        <v>0</v>
      </c>
      <c r="P45" s="199"/>
      <c r="Q45" s="200"/>
      <c r="R45" s="200"/>
      <c r="S45" s="200"/>
      <c r="T45" s="200"/>
      <c r="U45" s="201"/>
    </row>
    <row r="46" spans="1:21" s="198" customFormat="1" ht="15" customHeight="1">
      <c r="A46" s="391"/>
      <c r="B46" s="406"/>
      <c r="C46" s="406"/>
      <c r="D46" s="980" t="s">
        <v>321</v>
      </c>
      <c r="E46" s="980"/>
      <c r="F46" s="980"/>
      <c r="G46" s="980"/>
      <c r="H46" s="980"/>
      <c r="I46" s="981"/>
      <c r="J46" s="393"/>
      <c r="K46" s="394"/>
      <c r="L46" s="394"/>
      <c r="M46" s="395">
        <v>6095</v>
      </c>
      <c r="N46" s="394"/>
      <c r="O46" s="395">
        <v>3632</v>
      </c>
      <c r="P46" s="195"/>
      <c r="Q46" s="196"/>
      <c r="R46" s="196"/>
      <c r="S46" s="196"/>
      <c r="T46" s="196"/>
      <c r="U46" s="197"/>
    </row>
    <row r="47" spans="1:21" s="202" customFormat="1" ht="15" customHeight="1">
      <c r="A47" s="370"/>
      <c r="B47" s="408"/>
      <c r="C47" s="408"/>
      <c r="D47" s="408"/>
      <c r="E47" s="982" t="s">
        <v>322</v>
      </c>
      <c r="F47" s="982"/>
      <c r="G47" s="982"/>
      <c r="H47" s="982"/>
      <c r="I47" s="983"/>
      <c r="J47" s="397"/>
      <c r="K47" s="398"/>
      <c r="L47" s="398"/>
      <c r="M47" s="399">
        <v>2573</v>
      </c>
      <c r="N47" s="398"/>
      <c r="O47" s="399">
        <v>2002</v>
      </c>
      <c r="P47" s="199"/>
      <c r="Q47" s="200"/>
      <c r="R47" s="200"/>
      <c r="S47" s="200"/>
      <c r="T47" s="200"/>
      <c r="U47" s="201"/>
    </row>
    <row r="48" spans="1:21" s="202" customFormat="1" ht="15" customHeight="1">
      <c r="A48" s="370"/>
      <c r="B48" s="408"/>
      <c r="C48" s="408"/>
      <c r="D48" s="408"/>
      <c r="E48" s="985" t="s">
        <v>323</v>
      </c>
      <c r="F48" s="982"/>
      <c r="G48" s="982"/>
      <c r="H48" s="982"/>
      <c r="I48" s="983"/>
      <c r="J48" s="397"/>
      <c r="K48" s="398"/>
      <c r="L48" s="398"/>
      <c r="M48" s="399">
        <v>3522</v>
      </c>
      <c r="N48" s="398"/>
      <c r="O48" s="399">
        <v>1630</v>
      </c>
      <c r="P48" s="199"/>
      <c r="Q48" s="196"/>
      <c r="R48" s="200"/>
      <c r="S48" s="200"/>
      <c r="T48" s="200"/>
      <c r="U48" s="201"/>
    </row>
    <row r="49" spans="1:21" s="198" customFormat="1" ht="15" customHeight="1">
      <c r="A49" s="391"/>
      <c r="B49" s="406"/>
      <c r="C49" s="980" t="s">
        <v>626</v>
      </c>
      <c r="D49" s="980"/>
      <c r="E49" s="980"/>
      <c r="F49" s="980"/>
      <c r="G49" s="980"/>
      <c r="H49" s="980"/>
      <c r="I49" s="981"/>
      <c r="J49" s="393"/>
      <c r="K49" s="394"/>
      <c r="L49" s="394"/>
      <c r="M49" s="395">
        <v>369929</v>
      </c>
      <c r="N49" s="394"/>
      <c r="O49" s="395">
        <v>324666</v>
      </c>
      <c r="P49" s="195"/>
      <c r="Q49" s="196"/>
      <c r="R49" s="196"/>
      <c r="S49" s="196"/>
      <c r="T49" s="196"/>
      <c r="U49" s="197"/>
    </row>
    <row r="50" spans="1:21" s="198" customFormat="1" ht="15" customHeight="1">
      <c r="A50" s="391"/>
      <c r="B50" s="406"/>
      <c r="C50" s="406"/>
      <c r="D50" s="980" t="s">
        <v>324</v>
      </c>
      <c r="E50" s="980"/>
      <c r="F50" s="980"/>
      <c r="G50" s="980"/>
      <c r="H50" s="980"/>
      <c r="I50" s="981"/>
      <c r="J50" s="393"/>
      <c r="K50" s="394"/>
      <c r="L50" s="394"/>
      <c r="M50" s="395">
        <v>303318</v>
      </c>
      <c r="N50" s="394"/>
      <c r="O50" s="395">
        <v>278761</v>
      </c>
      <c r="P50" s="195"/>
      <c r="Q50" s="196"/>
      <c r="R50" s="196"/>
      <c r="S50" s="196"/>
      <c r="T50" s="196"/>
      <c r="U50" s="197"/>
    </row>
    <row r="51" spans="1:21" s="198" customFormat="1" ht="15" customHeight="1">
      <c r="A51" s="391"/>
      <c r="B51" s="406"/>
      <c r="C51" s="406"/>
      <c r="D51" s="986" t="s">
        <v>627</v>
      </c>
      <c r="E51" s="980"/>
      <c r="F51" s="980"/>
      <c r="G51" s="980"/>
      <c r="H51" s="980"/>
      <c r="I51" s="981"/>
      <c r="J51" s="393"/>
      <c r="K51" s="394"/>
      <c r="L51" s="394"/>
      <c r="M51" s="395">
        <v>3332</v>
      </c>
      <c r="N51" s="394"/>
      <c r="O51" s="395">
        <v>1559</v>
      </c>
      <c r="P51" s="195"/>
      <c r="Q51" s="196"/>
      <c r="R51" s="196"/>
      <c r="S51" s="196"/>
      <c r="T51" s="196"/>
      <c r="U51" s="197"/>
    </row>
    <row r="52" spans="1:21" s="202" customFormat="1" ht="15" customHeight="1">
      <c r="A52" s="370"/>
      <c r="B52" s="408"/>
      <c r="C52" s="408"/>
      <c r="D52" s="408"/>
      <c r="E52" s="982" t="s">
        <v>325</v>
      </c>
      <c r="F52" s="982"/>
      <c r="G52" s="982"/>
      <c r="H52" s="982"/>
      <c r="I52" s="983"/>
      <c r="J52" s="397"/>
      <c r="K52" s="398"/>
      <c r="L52" s="398"/>
      <c r="M52" s="399">
        <v>2364</v>
      </c>
      <c r="N52" s="398"/>
      <c r="O52" s="399">
        <v>1459</v>
      </c>
      <c r="P52" s="199"/>
      <c r="Q52" s="204"/>
      <c r="R52" s="200"/>
      <c r="S52" s="200"/>
      <c r="T52" s="200"/>
      <c r="U52" s="201"/>
    </row>
    <row r="53" spans="1:21" s="202" customFormat="1" ht="15" customHeight="1">
      <c r="A53" s="370"/>
      <c r="B53" s="408"/>
      <c r="C53" s="408"/>
      <c r="D53" s="408"/>
      <c r="E53" s="982" t="s">
        <v>326</v>
      </c>
      <c r="F53" s="982"/>
      <c r="G53" s="982"/>
      <c r="H53" s="982"/>
      <c r="I53" s="983"/>
      <c r="J53" s="397"/>
      <c r="K53" s="398"/>
      <c r="L53" s="398"/>
      <c r="M53" s="399">
        <v>969</v>
      </c>
      <c r="N53" s="398"/>
      <c r="O53" s="399">
        <v>99</v>
      </c>
      <c r="P53" s="199"/>
      <c r="Q53" s="200"/>
      <c r="R53" s="200"/>
      <c r="S53" s="200"/>
      <c r="T53" s="200"/>
      <c r="U53" s="201"/>
    </row>
    <row r="54" spans="1:21" s="198" customFormat="1" ht="15" customHeight="1">
      <c r="A54" s="391"/>
      <c r="B54" s="406"/>
      <c r="C54" s="406"/>
      <c r="D54" s="980" t="s">
        <v>327</v>
      </c>
      <c r="E54" s="980"/>
      <c r="F54" s="980"/>
      <c r="G54" s="980"/>
      <c r="H54" s="980"/>
      <c r="I54" s="981"/>
      <c r="J54" s="393"/>
      <c r="K54" s="394"/>
      <c r="L54" s="394"/>
      <c r="M54" s="395">
        <v>333</v>
      </c>
      <c r="N54" s="394"/>
      <c r="O54" s="395">
        <v>3340</v>
      </c>
      <c r="P54" s="195"/>
      <c r="Q54" s="196"/>
      <c r="R54" s="196"/>
      <c r="S54" s="196"/>
      <c r="T54" s="196"/>
      <c r="U54" s="197"/>
    </row>
    <row r="55" spans="1:21" s="202" customFormat="1" ht="15" customHeight="1">
      <c r="A55" s="370"/>
      <c r="B55" s="408"/>
      <c r="C55" s="408"/>
      <c r="D55" s="982" t="s">
        <v>328</v>
      </c>
      <c r="E55" s="982"/>
      <c r="F55" s="982"/>
      <c r="G55" s="982"/>
      <c r="H55" s="982"/>
      <c r="I55" s="983"/>
      <c r="J55" s="397"/>
      <c r="K55" s="398"/>
      <c r="L55" s="398"/>
      <c r="M55" s="399">
        <v>13286</v>
      </c>
      <c r="N55" s="398"/>
      <c r="O55" s="399">
        <v>0</v>
      </c>
      <c r="P55" s="199"/>
      <c r="Q55" s="200"/>
      <c r="R55" s="200"/>
      <c r="S55" s="200"/>
      <c r="T55" s="200"/>
      <c r="U55" s="201"/>
    </row>
    <row r="56" spans="1:21" s="202" customFormat="1" ht="15" customHeight="1">
      <c r="A56" s="370"/>
      <c r="B56" s="408"/>
      <c r="C56" s="408"/>
      <c r="D56" s="982" t="s">
        <v>329</v>
      </c>
      <c r="E56" s="982"/>
      <c r="F56" s="982"/>
      <c r="G56" s="982"/>
      <c r="H56" s="982"/>
      <c r="I56" s="983"/>
      <c r="J56" s="397"/>
      <c r="K56" s="398"/>
      <c r="L56" s="398"/>
      <c r="M56" s="399">
        <v>801</v>
      </c>
      <c r="N56" s="398"/>
      <c r="O56" s="399">
        <v>66</v>
      </c>
      <c r="P56" s="199"/>
      <c r="Q56" s="200"/>
      <c r="R56" s="200"/>
      <c r="S56" s="200"/>
      <c r="T56" s="200"/>
      <c r="U56" s="201"/>
    </row>
    <row r="57" spans="1:21" s="202" customFormat="1" ht="15" customHeight="1">
      <c r="A57" s="370"/>
      <c r="B57" s="408"/>
      <c r="C57" s="408"/>
      <c r="D57" s="982" t="s">
        <v>330</v>
      </c>
      <c r="E57" s="982"/>
      <c r="F57" s="982"/>
      <c r="G57" s="982"/>
      <c r="H57" s="982"/>
      <c r="I57" s="983"/>
      <c r="J57" s="397"/>
      <c r="K57" s="398"/>
      <c r="L57" s="398"/>
      <c r="M57" s="399">
        <v>3340</v>
      </c>
      <c r="N57" s="398"/>
      <c r="O57" s="399">
        <v>1990</v>
      </c>
      <c r="P57" s="199"/>
      <c r="Q57" s="200"/>
      <c r="R57" s="200"/>
      <c r="S57" s="200"/>
      <c r="T57" s="200"/>
      <c r="U57" s="201"/>
    </row>
    <row r="58" spans="1:21" s="202" customFormat="1" ht="15" customHeight="1">
      <c r="A58" s="370"/>
      <c r="B58" s="408"/>
      <c r="C58" s="408"/>
      <c r="D58" s="982" t="s">
        <v>331</v>
      </c>
      <c r="E58" s="982"/>
      <c r="F58" s="982"/>
      <c r="G58" s="982"/>
      <c r="H58" s="982"/>
      <c r="I58" s="983"/>
      <c r="J58" s="397"/>
      <c r="K58" s="398"/>
      <c r="L58" s="398"/>
      <c r="M58" s="399">
        <v>45033</v>
      </c>
      <c r="N58" s="398"/>
      <c r="O58" s="399">
        <v>38805</v>
      </c>
      <c r="P58" s="199"/>
      <c r="Q58" s="200"/>
      <c r="R58" s="200"/>
      <c r="S58" s="200"/>
      <c r="T58" s="200"/>
      <c r="U58" s="201"/>
    </row>
    <row r="59" spans="1:21" s="198" customFormat="1" ht="15" customHeight="1">
      <c r="A59" s="391"/>
      <c r="B59" s="406"/>
      <c r="C59" s="406"/>
      <c r="D59" s="980" t="s">
        <v>332</v>
      </c>
      <c r="E59" s="980"/>
      <c r="F59" s="980"/>
      <c r="G59" s="980"/>
      <c r="H59" s="980"/>
      <c r="I59" s="981"/>
      <c r="J59" s="393"/>
      <c r="K59" s="394"/>
      <c r="L59" s="394"/>
      <c r="M59" s="395">
        <v>0</v>
      </c>
      <c r="N59" s="394"/>
      <c r="O59" s="395">
        <v>0</v>
      </c>
      <c r="P59" s="195"/>
      <c r="Q59" s="196"/>
      <c r="R59" s="196"/>
      <c r="S59" s="196"/>
      <c r="T59" s="196"/>
      <c r="U59" s="197"/>
    </row>
    <row r="60" spans="1:21" s="202" customFormat="1" ht="15" customHeight="1">
      <c r="A60" s="370"/>
      <c r="B60" s="408"/>
      <c r="C60" s="408"/>
      <c r="D60" s="985" t="s">
        <v>333</v>
      </c>
      <c r="E60" s="982"/>
      <c r="F60" s="982"/>
      <c r="G60" s="982"/>
      <c r="H60" s="982"/>
      <c r="I60" s="983"/>
      <c r="J60" s="397"/>
      <c r="K60" s="398"/>
      <c r="L60" s="398"/>
      <c r="M60" s="399">
        <v>486</v>
      </c>
      <c r="N60" s="398"/>
      <c r="O60" s="399">
        <v>144</v>
      </c>
      <c r="P60" s="199"/>
      <c r="Q60" s="200"/>
      <c r="R60" s="200"/>
      <c r="S60" s="200"/>
      <c r="T60" s="200"/>
      <c r="U60" s="201"/>
    </row>
    <row r="61" spans="1:21" s="198" customFormat="1" ht="15" customHeight="1">
      <c r="A61" s="391"/>
      <c r="B61" s="406"/>
      <c r="C61" s="980" t="s">
        <v>334</v>
      </c>
      <c r="D61" s="980"/>
      <c r="E61" s="980"/>
      <c r="F61" s="980"/>
      <c r="G61" s="980"/>
      <c r="H61" s="980"/>
      <c r="I61" s="981"/>
      <c r="J61" s="393"/>
      <c r="K61" s="394"/>
      <c r="L61" s="394"/>
      <c r="M61" s="395">
        <v>64696</v>
      </c>
      <c r="N61" s="394"/>
      <c r="O61" s="395">
        <v>61592</v>
      </c>
      <c r="P61" s="195"/>
      <c r="Q61" s="196"/>
      <c r="R61" s="196"/>
      <c r="S61" s="196"/>
      <c r="T61" s="196"/>
      <c r="U61" s="197"/>
    </row>
    <row r="62" spans="1:21" s="198" customFormat="1" ht="15" customHeight="1">
      <c r="A62" s="391"/>
      <c r="B62" s="980" t="s">
        <v>628</v>
      </c>
      <c r="C62" s="980"/>
      <c r="D62" s="980"/>
      <c r="E62" s="980"/>
      <c r="F62" s="980"/>
      <c r="G62" s="980"/>
      <c r="H62" s="980"/>
      <c r="I62" s="981"/>
      <c r="J62" s="393"/>
      <c r="K62" s="394"/>
      <c r="L62" s="394"/>
      <c r="M62" s="395">
        <v>917332</v>
      </c>
      <c r="N62" s="394"/>
      <c r="O62" s="395">
        <v>847052</v>
      </c>
      <c r="P62" s="195"/>
      <c r="Q62" s="196"/>
      <c r="R62" s="196"/>
      <c r="S62" s="196"/>
      <c r="T62" s="196"/>
      <c r="U62" s="197"/>
    </row>
    <row r="63" spans="1:21" s="198" customFormat="1" ht="15" customHeight="1">
      <c r="A63" s="391"/>
      <c r="B63" s="406"/>
      <c r="C63" s="980" t="s">
        <v>335</v>
      </c>
      <c r="D63" s="980"/>
      <c r="E63" s="980"/>
      <c r="F63" s="980"/>
      <c r="G63" s="980"/>
      <c r="H63" s="980"/>
      <c r="I63" s="981"/>
      <c r="J63" s="393"/>
      <c r="K63" s="394"/>
      <c r="L63" s="394"/>
      <c r="M63" s="395">
        <v>378461</v>
      </c>
      <c r="N63" s="394"/>
      <c r="O63" s="395">
        <v>328993</v>
      </c>
      <c r="P63" s="195"/>
      <c r="Q63" s="196"/>
      <c r="R63" s="196"/>
      <c r="S63" s="196"/>
      <c r="T63" s="196"/>
      <c r="U63" s="197"/>
    </row>
    <row r="64" spans="1:21" s="198" customFormat="1" ht="15" customHeight="1">
      <c r="A64" s="391"/>
      <c r="B64" s="406"/>
      <c r="C64" s="406"/>
      <c r="D64" s="980" t="s">
        <v>336</v>
      </c>
      <c r="E64" s="980"/>
      <c r="F64" s="980"/>
      <c r="G64" s="980"/>
      <c r="H64" s="980"/>
      <c r="I64" s="981"/>
      <c r="J64" s="393"/>
      <c r="K64" s="394"/>
      <c r="L64" s="394"/>
      <c r="M64" s="407">
        <v>285208</v>
      </c>
      <c r="N64" s="394"/>
      <c r="O64" s="407">
        <v>238629</v>
      </c>
      <c r="P64" s="195"/>
      <c r="Q64" s="196"/>
      <c r="R64" s="196"/>
      <c r="S64" s="196"/>
      <c r="T64" s="196"/>
      <c r="U64" s="197"/>
    </row>
    <row r="65" spans="1:21" s="198" customFormat="1" ht="15" customHeight="1">
      <c r="A65" s="391"/>
      <c r="B65" s="406"/>
      <c r="C65" s="406"/>
      <c r="D65" s="406"/>
      <c r="E65" s="980" t="s">
        <v>337</v>
      </c>
      <c r="F65" s="980"/>
      <c r="G65" s="980"/>
      <c r="H65" s="980"/>
      <c r="I65" s="981"/>
      <c r="J65" s="393"/>
      <c r="K65" s="394"/>
      <c r="L65" s="394"/>
      <c r="M65" s="395">
        <v>69367</v>
      </c>
      <c r="N65" s="394"/>
      <c r="O65" s="395">
        <v>61272</v>
      </c>
      <c r="P65" s="195"/>
      <c r="Q65" s="196"/>
      <c r="R65" s="196"/>
      <c r="S65" s="196"/>
      <c r="T65" s="196"/>
      <c r="U65" s="197"/>
    </row>
    <row r="66" spans="1:21" s="198" customFormat="1" ht="15" customHeight="1">
      <c r="A66" s="391"/>
      <c r="B66" s="406"/>
      <c r="C66" s="406"/>
      <c r="D66" s="406"/>
      <c r="E66" s="406"/>
      <c r="F66" s="980" t="s">
        <v>338</v>
      </c>
      <c r="G66" s="980"/>
      <c r="H66" s="980"/>
      <c r="I66" s="981"/>
      <c r="J66" s="393"/>
      <c r="K66" s="394"/>
      <c r="L66" s="394"/>
      <c r="M66" s="395">
        <v>5058</v>
      </c>
      <c r="N66" s="394"/>
      <c r="O66" s="395">
        <v>4623</v>
      </c>
      <c r="P66" s="195"/>
      <c r="Q66" s="196"/>
      <c r="R66" s="196"/>
      <c r="S66" s="196"/>
      <c r="T66" s="196"/>
      <c r="U66" s="197"/>
    </row>
    <row r="67" spans="1:21" s="202" customFormat="1" ht="15" customHeight="1">
      <c r="A67" s="370"/>
      <c r="B67" s="408"/>
      <c r="C67" s="408"/>
      <c r="D67" s="408"/>
      <c r="E67" s="408"/>
      <c r="F67" s="408"/>
      <c r="G67" s="987" t="s">
        <v>579</v>
      </c>
      <c r="H67" s="987"/>
      <c r="I67" s="988"/>
      <c r="J67" s="397"/>
      <c r="K67" s="398"/>
      <c r="L67" s="398"/>
      <c r="M67" s="399">
        <v>1255</v>
      </c>
      <c r="N67" s="398"/>
      <c r="O67" s="399">
        <v>735</v>
      </c>
      <c r="P67" s="199"/>
      <c r="Q67" s="200"/>
      <c r="R67" s="200"/>
      <c r="S67" s="200"/>
      <c r="T67" s="200"/>
      <c r="U67" s="201"/>
    </row>
    <row r="68" spans="1:21" s="202" customFormat="1" ht="15" customHeight="1">
      <c r="A68" s="370"/>
      <c r="B68" s="408"/>
      <c r="C68" s="408"/>
      <c r="D68" s="408"/>
      <c r="E68" s="408"/>
      <c r="F68" s="408"/>
      <c r="G68" s="982" t="s">
        <v>339</v>
      </c>
      <c r="H68" s="982"/>
      <c r="I68" s="983"/>
      <c r="J68" s="397"/>
      <c r="K68" s="398"/>
      <c r="L68" s="398"/>
      <c r="M68" s="399">
        <v>2237</v>
      </c>
      <c r="N68" s="398"/>
      <c r="O68" s="399">
        <v>2388</v>
      </c>
      <c r="P68" s="199"/>
      <c r="Q68" s="200"/>
      <c r="R68" s="200"/>
      <c r="S68" s="200"/>
      <c r="T68" s="200"/>
      <c r="U68" s="201"/>
    </row>
    <row r="69" spans="1:21" s="202" customFormat="1" ht="15" customHeight="1">
      <c r="A69" s="370"/>
      <c r="B69" s="408"/>
      <c r="C69" s="408"/>
      <c r="D69" s="408"/>
      <c r="E69" s="408"/>
      <c r="F69" s="408"/>
      <c r="G69" s="989" t="s">
        <v>629</v>
      </c>
      <c r="H69" s="982"/>
      <c r="I69" s="983"/>
      <c r="J69" s="397"/>
      <c r="K69" s="398"/>
      <c r="L69" s="398"/>
      <c r="M69" s="399">
        <v>1205</v>
      </c>
      <c r="N69" s="398"/>
      <c r="O69" s="399">
        <v>1130</v>
      </c>
      <c r="P69" s="199"/>
      <c r="Q69" s="200"/>
      <c r="R69" s="200"/>
      <c r="S69" s="200"/>
      <c r="T69" s="200"/>
      <c r="U69" s="201"/>
    </row>
    <row r="70" spans="1:21" s="202" customFormat="1" ht="15" customHeight="1">
      <c r="A70" s="370"/>
      <c r="B70" s="408"/>
      <c r="C70" s="408"/>
      <c r="D70" s="408"/>
      <c r="E70" s="408"/>
      <c r="F70" s="408"/>
      <c r="G70" s="982" t="s">
        <v>340</v>
      </c>
      <c r="H70" s="982"/>
      <c r="I70" s="983"/>
      <c r="J70" s="397"/>
      <c r="K70" s="398"/>
      <c r="L70" s="398"/>
      <c r="M70" s="399">
        <v>361</v>
      </c>
      <c r="N70" s="398"/>
      <c r="O70" s="399">
        <v>370</v>
      </c>
      <c r="P70" s="199"/>
      <c r="Q70" s="200"/>
      <c r="R70" s="200"/>
      <c r="S70" s="200"/>
      <c r="T70" s="200"/>
      <c r="U70" s="201"/>
    </row>
    <row r="71" spans="1:21" s="198" customFormat="1" ht="15" customHeight="1">
      <c r="A71" s="391"/>
      <c r="B71" s="406"/>
      <c r="C71" s="406"/>
      <c r="D71" s="406"/>
      <c r="E71" s="406"/>
      <c r="F71" s="980" t="s">
        <v>341</v>
      </c>
      <c r="G71" s="980"/>
      <c r="H71" s="980"/>
      <c r="I71" s="981"/>
      <c r="J71" s="393"/>
      <c r="K71" s="394"/>
      <c r="L71" s="394"/>
      <c r="M71" s="395">
        <v>4067</v>
      </c>
      <c r="N71" s="394"/>
      <c r="O71" s="395">
        <v>2777</v>
      </c>
      <c r="P71" s="195"/>
      <c r="Q71" s="196"/>
      <c r="R71" s="196"/>
      <c r="S71" s="196"/>
      <c r="T71" s="196"/>
      <c r="U71" s="197"/>
    </row>
    <row r="72" spans="1:21" s="202" customFormat="1" ht="15" customHeight="1">
      <c r="A72" s="370"/>
      <c r="B72" s="408"/>
      <c r="C72" s="408"/>
      <c r="D72" s="408"/>
      <c r="E72" s="408"/>
      <c r="F72" s="408"/>
      <c r="G72" s="982" t="s">
        <v>342</v>
      </c>
      <c r="H72" s="982"/>
      <c r="I72" s="983"/>
      <c r="J72" s="397"/>
      <c r="K72" s="398"/>
      <c r="L72" s="398"/>
      <c r="M72" s="399">
        <v>2341</v>
      </c>
      <c r="N72" s="398"/>
      <c r="O72" s="399">
        <v>1567</v>
      </c>
      <c r="P72" s="199"/>
      <c r="Q72" s="200"/>
      <c r="R72" s="200"/>
      <c r="S72" s="200"/>
      <c r="T72" s="200"/>
      <c r="U72" s="201"/>
    </row>
    <row r="73" spans="1:21" s="202" customFormat="1" ht="15" customHeight="1">
      <c r="A73" s="370"/>
      <c r="B73" s="408"/>
      <c r="C73" s="408"/>
      <c r="D73" s="408"/>
      <c r="E73" s="408"/>
      <c r="F73" s="408"/>
      <c r="G73" s="982" t="s">
        <v>343</v>
      </c>
      <c r="H73" s="982"/>
      <c r="I73" s="983"/>
      <c r="J73" s="397"/>
      <c r="K73" s="398"/>
      <c r="L73" s="398"/>
      <c r="M73" s="399">
        <v>737</v>
      </c>
      <c r="N73" s="398"/>
      <c r="O73" s="399">
        <v>517</v>
      </c>
      <c r="P73" s="199"/>
      <c r="Q73" s="200"/>
      <c r="R73" s="200"/>
      <c r="S73" s="200"/>
      <c r="T73" s="200"/>
      <c r="U73" s="201"/>
    </row>
    <row r="74" spans="1:21" s="202" customFormat="1" ht="15" customHeight="1">
      <c r="A74" s="370"/>
      <c r="B74" s="408"/>
      <c r="C74" s="408"/>
      <c r="D74" s="408"/>
      <c r="E74" s="408"/>
      <c r="F74" s="408"/>
      <c r="G74" s="982" t="s">
        <v>344</v>
      </c>
      <c r="H74" s="982"/>
      <c r="I74" s="983"/>
      <c r="J74" s="397"/>
      <c r="K74" s="398"/>
      <c r="L74" s="398"/>
      <c r="M74" s="399">
        <v>390</v>
      </c>
      <c r="N74" s="398"/>
      <c r="O74" s="399">
        <v>252</v>
      </c>
      <c r="P74" s="199"/>
      <c r="Q74" s="200"/>
      <c r="R74" s="200"/>
      <c r="S74" s="200"/>
      <c r="T74" s="200"/>
      <c r="U74" s="201"/>
    </row>
    <row r="75" spans="1:21" s="202" customFormat="1" ht="15" customHeight="1">
      <c r="A75" s="370"/>
      <c r="B75" s="408"/>
      <c r="C75" s="408"/>
      <c r="D75" s="408"/>
      <c r="E75" s="408"/>
      <c r="F75" s="408"/>
      <c r="G75" s="982" t="s">
        <v>345</v>
      </c>
      <c r="H75" s="982"/>
      <c r="I75" s="983"/>
      <c r="J75" s="397"/>
      <c r="K75" s="398"/>
      <c r="L75" s="398"/>
      <c r="M75" s="399">
        <v>598</v>
      </c>
      <c r="N75" s="398"/>
      <c r="O75" s="399">
        <v>440</v>
      </c>
      <c r="P75" s="199"/>
      <c r="Q75" s="200"/>
      <c r="R75" s="200"/>
      <c r="S75" s="200"/>
      <c r="T75" s="200"/>
      <c r="U75" s="201"/>
    </row>
    <row r="76" spans="1:21" s="198" customFormat="1" ht="15" customHeight="1">
      <c r="A76" s="391"/>
      <c r="B76" s="406"/>
      <c r="C76" s="406"/>
      <c r="D76" s="406"/>
      <c r="E76" s="406"/>
      <c r="F76" s="980" t="s">
        <v>346</v>
      </c>
      <c r="G76" s="980"/>
      <c r="H76" s="980"/>
      <c r="I76" s="981"/>
      <c r="J76" s="393"/>
      <c r="K76" s="394"/>
      <c r="L76" s="394"/>
      <c r="M76" s="395">
        <v>5269</v>
      </c>
      <c r="N76" s="394"/>
      <c r="O76" s="395">
        <v>3231</v>
      </c>
      <c r="P76" s="195"/>
      <c r="Q76" s="196"/>
      <c r="R76" s="196"/>
      <c r="S76" s="196"/>
      <c r="T76" s="196"/>
      <c r="U76" s="205"/>
    </row>
    <row r="77" spans="1:21" s="202" customFormat="1" ht="15" customHeight="1">
      <c r="A77" s="370"/>
      <c r="B77" s="408"/>
      <c r="C77" s="408"/>
      <c r="D77" s="408"/>
      <c r="E77" s="408"/>
      <c r="F77" s="408"/>
      <c r="G77" s="982" t="s">
        <v>347</v>
      </c>
      <c r="H77" s="982"/>
      <c r="I77" s="983"/>
      <c r="J77" s="397"/>
      <c r="K77" s="398"/>
      <c r="L77" s="398"/>
      <c r="M77" s="399">
        <v>4132</v>
      </c>
      <c r="N77" s="398"/>
      <c r="O77" s="399">
        <v>2511</v>
      </c>
      <c r="P77" s="199"/>
      <c r="Q77" s="200"/>
      <c r="R77" s="200"/>
      <c r="S77" s="200"/>
      <c r="T77" s="200"/>
      <c r="U77" s="206"/>
    </row>
    <row r="78" spans="1:21" s="202" customFormat="1" ht="15" customHeight="1">
      <c r="A78" s="370"/>
      <c r="B78" s="408"/>
      <c r="C78" s="408"/>
      <c r="D78" s="408"/>
      <c r="E78" s="408"/>
      <c r="F78" s="408"/>
      <c r="G78" s="982" t="s">
        <v>348</v>
      </c>
      <c r="H78" s="982"/>
      <c r="I78" s="983"/>
      <c r="J78" s="397"/>
      <c r="K78" s="398"/>
      <c r="L78" s="398"/>
      <c r="M78" s="399">
        <v>1137</v>
      </c>
      <c r="N78" s="398"/>
      <c r="O78" s="399">
        <v>720</v>
      </c>
      <c r="P78" s="199"/>
      <c r="Q78" s="200"/>
      <c r="R78" s="200"/>
      <c r="S78" s="200"/>
      <c r="T78" s="200"/>
      <c r="U78" s="207"/>
    </row>
    <row r="79" spans="1:21" s="198" customFormat="1" ht="15" customHeight="1">
      <c r="A79" s="391"/>
      <c r="B79" s="406"/>
      <c r="C79" s="406"/>
      <c r="D79" s="406"/>
      <c r="E79" s="406"/>
      <c r="F79" s="980" t="s">
        <v>349</v>
      </c>
      <c r="G79" s="980"/>
      <c r="H79" s="980"/>
      <c r="I79" s="981"/>
      <c r="J79" s="393"/>
      <c r="K79" s="394"/>
      <c r="L79" s="394"/>
      <c r="M79" s="395">
        <v>2940</v>
      </c>
      <c r="N79" s="394"/>
      <c r="O79" s="395">
        <v>2145</v>
      </c>
      <c r="P79" s="195"/>
      <c r="Q79" s="196"/>
      <c r="R79" s="196"/>
      <c r="S79" s="196"/>
      <c r="T79" s="196"/>
      <c r="U79" s="208"/>
    </row>
    <row r="80" spans="1:21" s="202" customFormat="1" ht="15" customHeight="1">
      <c r="A80" s="370"/>
      <c r="B80" s="408"/>
      <c r="C80" s="408"/>
      <c r="D80" s="408"/>
      <c r="E80" s="408"/>
      <c r="F80" s="408"/>
      <c r="G80" s="982" t="s">
        <v>350</v>
      </c>
      <c r="H80" s="982"/>
      <c r="I80" s="983"/>
      <c r="J80" s="397"/>
      <c r="K80" s="398"/>
      <c r="L80" s="398"/>
      <c r="M80" s="399">
        <v>942</v>
      </c>
      <c r="N80" s="398"/>
      <c r="O80" s="399">
        <v>540</v>
      </c>
      <c r="P80" s="199"/>
      <c r="Q80" s="200"/>
      <c r="R80" s="200"/>
      <c r="S80" s="200"/>
      <c r="T80" s="200"/>
      <c r="U80" s="193"/>
    </row>
    <row r="81" spans="1:21" s="202" customFormat="1" ht="15" customHeight="1">
      <c r="A81" s="370"/>
      <c r="B81" s="408"/>
      <c r="C81" s="408"/>
      <c r="D81" s="408"/>
      <c r="E81" s="408"/>
      <c r="F81" s="408"/>
      <c r="G81" s="982" t="s">
        <v>351</v>
      </c>
      <c r="H81" s="982"/>
      <c r="I81" s="983"/>
      <c r="J81" s="397"/>
      <c r="K81" s="398"/>
      <c r="L81" s="398"/>
      <c r="M81" s="399">
        <v>1441</v>
      </c>
      <c r="N81" s="398"/>
      <c r="O81" s="399">
        <v>1194</v>
      </c>
      <c r="P81" s="199"/>
      <c r="Q81" s="200"/>
      <c r="R81" s="200"/>
      <c r="S81" s="200"/>
      <c r="T81" s="200"/>
      <c r="U81" s="193"/>
    </row>
    <row r="82" spans="1:21" s="202" customFormat="1" ht="15" customHeight="1">
      <c r="A82" s="370"/>
      <c r="B82" s="408"/>
      <c r="C82" s="408"/>
      <c r="D82" s="408"/>
      <c r="E82" s="408"/>
      <c r="F82" s="408"/>
      <c r="G82" s="987" t="s">
        <v>352</v>
      </c>
      <c r="H82" s="987"/>
      <c r="I82" s="988"/>
      <c r="J82" s="397"/>
      <c r="K82" s="398"/>
      <c r="L82" s="398"/>
      <c r="M82" s="399">
        <v>557</v>
      </c>
      <c r="N82" s="398"/>
      <c r="O82" s="399">
        <v>411</v>
      </c>
      <c r="P82" s="199"/>
      <c r="Q82" s="200"/>
      <c r="R82" s="200"/>
      <c r="S82" s="200"/>
      <c r="T82" s="200"/>
      <c r="U82" s="193"/>
    </row>
    <row r="83" spans="1:21" s="198" customFormat="1" ht="15" customHeight="1">
      <c r="A83" s="391"/>
      <c r="B83" s="406"/>
      <c r="C83" s="406"/>
      <c r="D83" s="406"/>
      <c r="E83" s="406"/>
      <c r="F83" s="980" t="s">
        <v>353</v>
      </c>
      <c r="G83" s="980"/>
      <c r="H83" s="980"/>
      <c r="I83" s="981"/>
      <c r="J83" s="393"/>
      <c r="K83" s="394"/>
      <c r="L83" s="394"/>
      <c r="M83" s="395">
        <v>6532</v>
      </c>
      <c r="N83" s="394"/>
      <c r="O83" s="395">
        <v>4273</v>
      </c>
      <c r="P83" s="195"/>
      <c r="Q83" s="196"/>
      <c r="R83" s="196"/>
      <c r="S83" s="196"/>
      <c r="T83" s="196"/>
      <c r="U83" s="193"/>
    </row>
    <row r="84" spans="1:21" s="202" customFormat="1" ht="15" customHeight="1">
      <c r="A84" s="370"/>
      <c r="B84" s="408"/>
      <c r="C84" s="408"/>
      <c r="D84" s="408"/>
      <c r="E84" s="408"/>
      <c r="F84" s="408"/>
      <c r="G84" s="982" t="s">
        <v>354</v>
      </c>
      <c r="H84" s="982"/>
      <c r="I84" s="983"/>
      <c r="J84" s="397"/>
      <c r="K84" s="398"/>
      <c r="L84" s="398"/>
      <c r="M84" s="399">
        <v>4521</v>
      </c>
      <c r="N84" s="398"/>
      <c r="O84" s="399">
        <v>2867</v>
      </c>
      <c r="P84" s="199"/>
      <c r="Q84" s="200"/>
      <c r="R84" s="200"/>
      <c r="S84" s="200"/>
      <c r="T84" s="200"/>
      <c r="U84" s="193"/>
    </row>
    <row r="85" spans="1:21" s="202" customFormat="1" ht="15" customHeight="1">
      <c r="A85" s="370"/>
      <c r="B85" s="408"/>
      <c r="C85" s="408"/>
      <c r="D85" s="408"/>
      <c r="E85" s="408"/>
      <c r="F85" s="408"/>
      <c r="G85" s="982" t="s">
        <v>355</v>
      </c>
      <c r="H85" s="982"/>
      <c r="I85" s="983"/>
      <c r="J85" s="397"/>
      <c r="K85" s="398"/>
      <c r="L85" s="398"/>
      <c r="M85" s="399">
        <v>472</v>
      </c>
      <c r="N85" s="398"/>
      <c r="O85" s="399">
        <v>348</v>
      </c>
      <c r="P85" s="199"/>
      <c r="Q85" s="200"/>
      <c r="R85" s="200"/>
      <c r="S85" s="200"/>
      <c r="T85" s="200"/>
      <c r="U85" s="193"/>
    </row>
    <row r="86" spans="1:21" s="202" customFormat="1" ht="15" customHeight="1">
      <c r="A86" s="370"/>
      <c r="B86" s="408"/>
      <c r="C86" s="408"/>
      <c r="D86" s="408"/>
      <c r="E86" s="408"/>
      <c r="F86" s="408"/>
      <c r="G86" s="982" t="s">
        <v>356</v>
      </c>
      <c r="H86" s="982"/>
      <c r="I86" s="983"/>
      <c r="J86" s="397"/>
      <c r="K86" s="398"/>
      <c r="L86" s="398"/>
      <c r="M86" s="399">
        <v>780</v>
      </c>
      <c r="N86" s="398"/>
      <c r="O86" s="399">
        <v>563</v>
      </c>
      <c r="P86" s="199"/>
      <c r="Q86" s="200"/>
      <c r="R86" s="200"/>
      <c r="S86" s="200"/>
      <c r="T86" s="200"/>
      <c r="U86" s="201"/>
    </row>
    <row r="87" spans="1:21" s="202" customFormat="1" ht="15" customHeight="1">
      <c r="A87" s="370"/>
      <c r="B87" s="408"/>
      <c r="C87" s="408"/>
      <c r="D87" s="408"/>
      <c r="E87" s="408"/>
      <c r="F87" s="408"/>
      <c r="G87" s="982" t="s">
        <v>357</v>
      </c>
      <c r="H87" s="982"/>
      <c r="I87" s="983"/>
      <c r="J87" s="397"/>
      <c r="K87" s="398"/>
      <c r="L87" s="398"/>
      <c r="M87" s="399">
        <v>759</v>
      </c>
      <c r="N87" s="398"/>
      <c r="O87" s="399">
        <v>496</v>
      </c>
      <c r="P87" s="199"/>
      <c r="Q87" s="200"/>
      <c r="R87" s="200"/>
      <c r="S87" s="200"/>
      <c r="T87" s="200"/>
      <c r="U87" s="201"/>
    </row>
    <row r="88" spans="1:21" s="198" customFormat="1" ht="15" customHeight="1">
      <c r="A88" s="391"/>
      <c r="B88" s="406"/>
      <c r="C88" s="406"/>
      <c r="D88" s="406"/>
      <c r="E88" s="406"/>
      <c r="F88" s="980" t="s">
        <v>358</v>
      </c>
      <c r="G88" s="980"/>
      <c r="H88" s="980"/>
      <c r="I88" s="981"/>
      <c r="J88" s="393"/>
      <c r="K88" s="394"/>
      <c r="L88" s="394"/>
      <c r="M88" s="395">
        <v>1979</v>
      </c>
      <c r="N88" s="394"/>
      <c r="O88" s="395">
        <v>1435</v>
      </c>
      <c r="P88" s="195"/>
      <c r="Q88" s="196"/>
      <c r="R88" s="196"/>
      <c r="S88" s="196"/>
      <c r="T88" s="196"/>
      <c r="U88" s="197"/>
    </row>
    <row r="89" spans="1:21" s="202" customFormat="1" ht="15" customHeight="1">
      <c r="A89" s="370"/>
      <c r="B89" s="408"/>
      <c r="C89" s="408"/>
      <c r="D89" s="408"/>
      <c r="E89" s="408"/>
      <c r="F89" s="408"/>
      <c r="G89" s="982" t="s">
        <v>359</v>
      </c>
      <c r="H89" s="982"/>
      <c r="I89" s="983"/>
      <c r="J89" s="397"/>
      <c r="K89" s="398"/>
      <c r="L89" s="398"/>
      <c r="M89" s="399">
        <v>1793</v>
      </c>
      <c r="N89" s="398"/>
      <c r="O89" s="399">
        <v>1202</v>
      </c>
      <c r="P89" s="199"/>
      <c r="Q89" s="200"/>
      <c r="R89" s="200"/>
      <c r="S89" s="200"/>
      <c r="T89" s="200"/>
      <c r="U89" s="201"/>
    </row>
    <row r="90" spans="1:21" s="202" customFormat="1" ht="15" customHeight="1">
      <c r="A90" s="370"/>
      <c r="B90" s="408"/>
      <c r="C90" s="408"/>
      <c r="D90" s="408"/>
      <c r="E90" s="408"/>
      <c r="F90" s="408"/>
      <c r="G90" s="982" t="s">
        <v>360</v>
      </c>
      <c r="H90" s="982"/>
      <c r="I90" s="983"/>
      <c r="J90" s="397"/>
      <c r="K90" s="398"/>
      <c r="L90" s="398"/>
      <c r="M90" s="399">
        <v>187</v>
      </c>
      <c r="N90" s="398"/>
      <c r="O90" s="399">
        <v>233</v>
      </c>
      <c r="P90" s="199"/>
      <c r="Q90" s="200"/>
      <c r="R90" s="200"/>
      <c r="S90" s="200"/>
      <c r="T90" s="200"/>
      <c r="U90" s="201"/>
    </row>
    <row r="91" spans="1:21" s="198" customFormat="1" ht="15" customHeight="1">
      <c r="A91" s="391"/>
      <c r="B91" s="406"/>
      <c r="C91" s="406"/>
      <c r="D91" s="406"/>
      <c r="E91" s="406"/>
      <c r="F91" s="980" t="s">
        <v>361</v>
      </c>
      <c r="G91" s="980"/>
      <c r="H91" s="980"/>
      <c r="I91" s="981"/>
      <c r="J91" s="393"/>
      <c r="K91" s="394"/>
      <c r="L91" s="394"/>
      <c r="M91" s="395">
        <v>2596</v>
      </c>
      <c r="N91" s="394"/>
      <c r="O91" s="395">
        <v>1792</v>
      </c>
      <c r="P91" s="195"/>
      <c r="Q91" s="196"/>
      <c r="R91" s="196"/>
      <c r="S91" s="196"/>
      <c r="T91" s="196"/>
      <c r="U91" s="197"/>
    </row>
    <row r="92" spans="1:21" s="202" customFormat="1" ht="15" customHeight="1">
      <c r="A92" s="370"/>
      <c r="B92" s="408"/>
      <c r="C92" s="408"/>
      <c r="D92" s="408"/>
      <c r="E92" s="408"/>
      <c r="F92" s="408"/>
      <c r="G92" s="982" t="s">
        <v>362</v>
      </c>
      <c r="H92" s="982"/>
      <c r="I92" s="983"/>
      <c r="J92" s="397"/>
      <c r="K92" s="398"/>
      <c r="L92" s="398"/>
      <c r="M92" s="399">
        <v>272</v>
      </c>
      <c r="N92" s="398"/>
      <c r="O92" s="399">
        <v>200</v>
      </c>
      <c r="P92" s="199"/>
      <c r="Q92" s="200"/>
      <c r="R92" s="200"/>
      <c r="S92" s="200"/>
      <c r="T92" s="200"/>
      <c r="U92" s="201"/>
    </row>
    <row r="93" spans="1:21" s="202" customFormat="1" ht="15" customHeight="1">
      <c r="A93" s="370"/>
      <c r="B93" s="408"/>
      <c r="C93" s="408"/>
      <c r="D93" s="408"/>
      <c r="E93" s="408"/>
      <c r="F93" s="408"/>
      <c r="G93" s="982" t="s">
        <v>363</v>
      </c>
      <c r="H93" s="982"/>
      <c r="I93" s="983"/>
      <c r="J93" s="397"/>
      <c r="K93" s="398"/>
      <c r="L93" s="398"/>
      <c r="M93" s="399">
        <v>2324</v>
      </c>
      <c r="N93" s="398"/>
      <c r="O93" s="399">
        <v>1592</v>
      </c>
      <c r="P93" s="199"/>
      <c r="Q93" s="200"/>
      <c r="R93" s="200"/>
      <c r="S93" s="200"/>
      <c r="T93" s="200"/>
      <c r="U93" s="201"/>
    </row>
    <row r="94" spans="1:21" s="198" customFormat="1" ht="15" customHeight="1">
      <c r="A94" s="391"/>
      <c r="B94" s="406"/>
      <c r="C94" s="406"/>
      <c r="D94" s="406"/>
      <c r="E94" s="406"/>
      <c r="F94" s="980" t="s">
        <v>364</v>
      </c>
      <c r="G94" s="980"/>
      <c r="H94" s="980"/>
      <c r="I94" s="981"/>
      <c r="J94" s="393"/>
      <c r="K94" s="394"/>
      <c r="L94" s="394"/>
      <c r="M94" s="395">
        <v>5102</v>
      </c>
      <c r="N94" s="394"/>
      <c r="O94" s="395">
        <v>5426</v>
      </c>
      <c r="P94" s="195"/>
      <c r="Q94" s="196"/>
      <c r="R94" s="196"/>
      <c r="S94" s="196"/>
      <c r="T94" s="196"/>
      <c r="U94" s="197"/>
    </row>
    <row r="95" spans="1:21" s="198" customFormat="1" ht="15" customHeight="1">
      <c r="A95" s="391"/>
      <c r="B95" s="406"/>
      <c r="C95" s="406"/>
      <c r="D95" s="406"/>
      <c r="E95" s="406"/>
      <c r="F95" s="980" t="s">
        <v>365</v>
      </c>
      <c r="G95" s="980"/>
      <c r="H95" s="980"/>
      <c r="I95" s="981"/>
      <c r="J95" s="393"/>
      <c r="K95" s="394"/>
      <c r="L95" s="394"/>
      <c r="M95" s="395">
        <v>9423</v>
      </c>
      <c r="N95" s="394"/>
      <c r="O95" s="395">
        <v>9627</v>
      </c>
      <c r="P95" s="195"/>
      <c r="Q95" s="196"/>
      <c r="R95" s="196"/>
      <c r="S95" s="196"/>
      <c r="T95" s="196"/>
      <c r="U95" s="197"/>
    </row>
    <row r="96" spans="1:21" s="202" customFormat="1" ht="15" customHeight="1">
      <c r="A96" s="370"/>
      <c r="B96" s="408"/>
      <c r="C96" s="408"/>
      <c r="D96" s="408"/>
      <c r="E96" s="408"/>
      <c r="F96" s="408"/>
      <c r="G96" s="982" t="s">
        <v>366</v>
      </c>
      <c r="H96" s="982"/>
      <c r="I96" s="983"/>
      <c r="J96" s="397"/>
      <c r="K96" s="398"/>
      <c r="L96" s="398"/>
      <c r="M96" s="399">
        <v>4660</v>
      </c>
      <c r="N96" s="398"/>
      <c r="O96" s="399">
        <v>5483</v>
      </c>
      <c r="P96" s="199"/>
      <c r="Q96" s="200"/>
      <c r="R96" s="200"/>
      <c r="S96" s="200"/>
      <c r="T96" s="200"/>
      <c r="U96" s="201"/>
    </row>
    <row r="97" spans="1:21" s="202" customFormat="1" ht="15" customHeight="1">
      <c r="A97" s="370"/>
      <c r="B97" s="408"/>
      <c r="C97" s="408"/>
      <c r="D97" s="408"/>
      <c r="E97" s="408"/>
      <c r="F97" s="408"/>
      <c r="G97" s="982" t="s">
        <v>367</v>
      </c>
      <c r="H97" s="982"/>
      <c r="I97" s="983"/>
      <c r="J97" s="397"/>
      <c r="K97" s="398"/>
      <c r="L97" s="398"/>
      <c r="M97" s="399">
        <v>4763</v>
      </c>
      <c r="N97" s="398"/>
      <c r="O97" s="399">
        <v>4144</v>
      </c>
      <c r="P97" s="199"/>
      <c r="Q97" s="200"/>
      <c r="R97" s="200"/>
      <c r="S97" s="200"/>
      <c r="T97" s="200"/>
      <c r="U97" s="201"/>
    </row>
    <row r="98" spans="1:21" s="198" customFormat="1" ht="15" customHeight="1">
      <c r="A98" s="391"/>
      <c r="B98" s="406"/>
      <c r="C98" s="406"/>
      <c r="D98" s="406"/>
      <c r="E98" s="406"/>
      <c r="F98" s="980" t="s">
        <v>368</v>
      </c>
      <c r="G98" s="980"/>
      <c r="H98" s="980"/>
      <c r="I98" s="981"/>
      <c r="J98" s="393"/>
      <c r="K98" s="394"/>
      <c r="L98" s="394"/>
      <c r="M98" s="395">
        <v>4676</v>
      </c>
      <c r="N98" s="394"/>
      <c r="O98" s="395">
        <v>4845</v>
      </c>
      <c r="P98" s="195"/>
      <c r="Q98" s="196"/>
      <c r="R98" s="196"/>
      <c r="S98" s="196"/>
      <c r="T98" s="196"/>
      <c r="U98" s="197"/>
    </row>
    <row r="99" spans="1:21" s="202" customFormat="1" ht="15" customHeight="1">
      <c r="A99" s="370"/>
      <c r="B99" s="408"/>
      <c r="C99" s="408"/>
      <c r="D99" s="408"/>
      <c r="E99" s="408"/>
      <c r="F99" s="408"/>
      <c r="G99" s="982" t="s">
        <v>369</v>
      </c>
      <c r="H99" s="982"/>
      <c r="I99" s="983"/>
      <c r="J99" s="397"/>
      <c r="K99" s="398"/>
      <c r="L99" s="398"/>
      <c r="M99" s="399">
        <v>1088</v>
      </c>
      <c r="N99" s="398"/>
      <c r="O99" s="399">
        <v>1010</v>
      </c>
      <c r="P99" s="199"/>
      <c r="Q99" s="200"/>
      <c r="R99" s="200"/>
      <c r="S99" s="200"/>
      <c r="T99" s="200"/>
      <c r="U99" s="201"/>
    </row>
    <row r="100" spans="1:21" s="202" customFormat="1" ht="15" customHeight="1">
      <c r="A100" s="370"/>
      <c r="B100" s="408"/>
      <c r="C100" s="408"/>
      <c r="D100" s="408"/>
      <c r="E100" s="408"/>
      <c r="F100" s="408"/>
      <c r="G100" s="982" t="s">
        <v>370</v>
      </c>
      <c r="H100" s="982"/>
      <c r="I100" s="983"/>
      <c r="J100" s="397"/>
      <c r="K100" s="398"/>
      <c r="L100" s="398"/>
      <c r="M100" s="399">
        <v>1073</v>
      </c>
      <c r="N100" s="398"/>
      <c r="O100" s="399">
        <v>992</v>
      </c>
      <c r="P100" s="199"/>
      <c r="Q100" s="200"/>
      <c r="R100" s="200"/>
      <c r="S100" s="200"/>
      <c r="T100" s="200"/>
      <c r="U100" s="201"/>
    </row>
    <row r="101" spans="1:21" s="202" customFormat="1" ht="15" customHeight="1">
      <c r="A101" s="370"/>
      <c r="B101" s="408"/>
      <c r="C101" s="408"/>
      <c r="D101" s="408"/>
      <c r="E101" s="408"/>
      <c r="F101" s="408"/>
      <c r="G101" s="982" t="s">
        <v>371</v>
      </c>
      <c r="H101" s="982"/>
      <c r="I101" s="983"/>
      <c r="J101" s="397"/>
      <c r="K101" s="398"/>
      <c r="L101" s="398"/>
      <c r="M101" s="399">
        <v>2515</v>
      </c>
      <c r="N101" s="398"/>
      <c r="O101" s="399">
        <v>2842</v>
      </c>
      <c r="P101" s="199"/>
      <c r="Q101" s="200"/>
      <c r="R101" s="200"/>
      <c r="S101" s="200"/>
      <c r="T101" s="200"/>
      <c r="U101" s="201"/>
    </row>
    <row r="102" spans="1:21" s="198" customFormat="1" ht="15" customHeight="1">
      <c r="A102" s="391"/>
      <c r="B102" s="406"/>
      <c r="C102" s="406"/>
      <c r="D102" s="406"/>
      <c r="E102" s="406"/>
      <c r="F102" s="980" t="s">
        <v>372</v>
      </c>
      <c r="G102" s="980"/>
      <c r="H102" s="980"/>
      <c r="I102" s="981"/>
      <c r="J102" s="393"/>
      <c r="K102" s="394"/>
      <c r="L102" s="394"/>
      <c r="M102" s="395">
        <v>2792</v>
      </c>
      <c r="N102" s="394"/>
      <c r="O102" s="395">
        <v>2686</v>
      </c>
      <c r="P102" s="195"/>
      <c r="Q102" s="196"/>
      <c r="R102" s="196"/>
      <c r="S102" s="196"/>
      <c r="T102" s="196"/>
      <c r="U102" s="197"/>
    </row>
    <row r="103" spans="1:21" s="198" customFormat="1" ht="15" customHeight="1">
      <c r="A103" s="391"/>
      <c r="B103" s="406"/>
      <c r="C103" s="406"/>
      <c r="D103" s="406"/>
      <c r="E103" s="406"/>
      <c r="F103" s="980" t="s">
        <v>373</v>
      </c>
      <c r="G103" s="980"/>
      <c r="H103" s="980"/>
      <c r="I103" s="981"/>
      <c r="J103" s="393"/>
      <c r="K103" s="394"/>
      <c r="L103" s="394"/>
      <c r="M103" s="395">
        <v>18792</v>
      </c>
      <c r="N103" s="394"/>
      <c r="O103" s="395">
        <v>17957</v>
      </c>
      <c r="P103" s="195"/>
      <c r="Q103" s="196"/>
      <c r="R103" s="196"/>
      <c r="S103" s="196"/>
      <c r="T103" s="196"/>
      <c r="U103" s="197"/>
    </row>
    <row r="104" spans="1:21" s="202" customFormat="1" ht="15" customHeight="1">
      <c r="A104" s="370"/>
      <c r="B104" s="408"/>
      <c r="C104" s="408"/>
      <c r="D104" s="408"/>
      <c r="E104" s="408"/>
      <c r="F104" s="408"/>
      <c r="G104" s="982" t="s">
        <v>374</v>
      </c>
      <c r="H104" s="982"/>
      <c r="I104" s="983"/>
      <c r="J104" s="397"/>
      <c r="K104" s="398"/>
      <c r="L104" s="398"/>
      <c r="M104" s="399">
        <v>17781</v>
      </c>
      <c r="N104" s="398"/>
      <c r="O104" s="399">
        <v>17352</v>
      </c>
      <c r="P104" s="199"/>
      <c r="Q104" s="200"/>
      <c r="R104" s="200"/>
      <c r="S104" s="200"/>
      <c r="T104" s="200"/>
      <c r="U104" s="201"/>
    </row>
    <row r="105" spans="1:21" s="202" customFormat="1" ht="15" customHeight="1">
      <c r="A105" s="370"/>
      <c r="B105" s="408"/>
      <c r="C105" s="408"/>
      <c r="D105" s="408"/>
      <c r="E105" s="408"/>
      <c r="F105" s="408"/>
      <c r="G105" s="982" t="s">
        <v>375</v>
      </c>
      <c r="H105" s="982"/>
      <c r="I105" s="983"/>
      <c r="J105" s="397"/>
      <c r="K105" s="398"/>
      <c r="L105" s="398"/>
      <c r="M105" s="399">
        <v>1011</v>
      </c>
      <c r="N105" s="398"/>
      <c r="O105" s="399">
        <v>605</v>
      </c>
      <c r="P105" s="199"/>
      <c r="Q105" s="200"/>
      <c r="R105" s="200"/>
      <c r="S105" s="200"/>
      <c r="T105" s="200"/>
      <c r="U105" s="201"/>
    </row>
    <row r="106" spans="1:21" s="202" customFormat="1" ht="15" customHeight="1">
      <c r="A106" s="370"/>
      <c r="B106" s="408"/>
      <c r="C106" s="408"/>
      <c r="D106" s="408"/>
      <c r="E106" s="408"/>
      <c r="F106" s="990" t="s">
        <v>580</v>
      </c>
      <c r="G106" s="990"/>
      <c r="H106" s="990"/>
      <c r="I106" s="990"/>
      <c r="J106" s="397"/>
      <c r="K106" s="398"/>
      <c r="L106" s="398"/>
      <c r="M106" s="399">
        <v>139</v>
      </c>
      <c r="N106" s="398"/>
      <c r="O106" s="399">
        <v>455</v>
      </c>
      <c r="P106" s="199"/>
      <c r="Q106" s="200"/>
      <c r="R106" s="200"/>
      <c r="S106" s="200"/>
      <c r="T106" s="200"/>
      <c r="U106" s="201"/>
    </row>
    <row r="107" spans="1:21" s="198" customFormat="1" ht="15" customHeight="1">
      <c r="A107" s="391"/>
      <c r="B107" s="406"/>
      <c r="C107" s="406"/>
      <c r="D107" s="406"/>
      <c r="E107" s="980" t="s">
        <v>376</v>
      </c>
      <c r="F107" s="980"/>
      <c r="G107" s="980"/>
      <c r="H107" s="980"/>
      <c r="I107" s="981"/>
      <c r="J107" s="393"/>
      <c r="K107" s="394"/>
      <c r="L107" s="394"/>
      <c r="M107" s="395">
        <v>26071</v>
      </c>
      <c r="N107" s="394"/>
      <c r="O107" s="395">
        <v>25939</v>
      </c>
      <c r="P107" s="195"/>
      <c r="Q107" s="196"/>
      <c r="R107" s="196"/>
      <c r="S107" s="196"/>
      <c r="T107" s="196"/>
      <c r="U107" s="197"/>
    </row>
    <row r="108" spans="1:21" s="198" customFormat="1" ht="15" customHeight="1">
      <c r="A108" s="391"/>
      <c r="B108" s="406"/>
      <c r="C108" s="406"/>
      <c r="D108" s="406"/>
      <c r="E108" s="406"/>
      <c r="F108" s="980" t="s">
        <v>377</v>
      </c>
      <c r="G108" s="980"/>
      <c r="H108" s="980"/>
      <c r="I108" s="980"/>
      <c r="J108" s="393"/>
      <c r="K108" s="394"/>
      <c r="L108" s="394"/>
      <c r="M108" s="395">
        <v>21093</v>
      </c>
      <c r="N108" s="394"/>
      <c r="O108" s="395">
        <v>23434</v>
      </c>
      <c r="P108" s="195"/>
      <c r="Q108" s="196"/>
      <c r="R108" s="196"/>
      <c r="S108" s="196"/>
      <c r="T108" s="196"/>
      <c r="U108" s="197"/>
    </row>
    <row r="109" spans="1:21" s="202" customFormat="1" ht="15" customHeight="1">
      <c r="A109" s="370"/>
      <c r="B109" s="408"/>
      <c r="C109" s="408"/>
      <c r="D109" s="408"/>
      <c r="E109" s="408"/>
      <c r="F109" s="982" t="s">
        <v>378</v>
      </c>
      <c r="G109" s="982"/>
      <c r="H109" s="982"/>
      <c r="I109" s="982"/>
      <c r="J109" s="397"/>
      <c r="K109" s="398"/>
      <c r="L109" s="398"/>
      <c r="M109" s="399">
        <v>4978</v>
      </c>
      <c r="N109" s="398"/>
      <c r="O109" s="399">
        <v>2505</v>
      </c>
      <c r="P109" s="199"/>
      <c r="Q109" s="200"/>
      <c r="R109" s="200"/>
      <c r="S109" s="200"/>
      <c r="T109" s="200"/>
      <c r="U109" s="201"/>
    </row>
    <row r="110" spans="1:21" s="202" customFormat="1" ht="15" customHeight="1">
      <c r="A110" s="370"/>
      <c r="B110" s="408"/>
      <c r="C110" s="408"/>
      <c r="D110" s="408"/>
      <c r="E110" s="408"/>
      <c r="F110" s="408"/>
      <c r="G110" s="982" t="s">
        <v>379</v>
      </c>
      <c r="H110" s="982"/>
      <c r="I110" s="982"/>
      <c r="J110" s="397"/>
      <c r="K110" s="398"/>
      <c r="L110" s="398"/>
      <c r="M110" s="399">
        <v>1492</v>
      </c>
      <c r="N110" s="398"/>
      <c r="O110" s="399">
        <v>835</v>
      </c>
      <c r="P110" s="199"/>
      <c r="Q110" s="200"/>
      <c r="R110" s="200"/>
      <c r="S110" s="200"/>
      <c r="T110" s="200"/>
      <c r="U110" s="201"/>
    </row>
    <row r="111" spans="1:21" s="202" customFormat="1" ht="15" customHeight="1">
      <c r="A111" s="370"/>
      <c r="B111" s="408"/>
      <c r="C111" s="408"/>
      <c r="D111" s="408"/>
      <c r="E111" s="408"/>
      <c r="F111" s="408"/>
      <c r="G111" s="982" t="s">
        <v>380</v>
      </c>
      <c r="H111" s="982"/>
      <c r="I111" s="982"/>
      <c r="J111" s="397"/>
      <c r="K111" s="398"/>
      <c r="L111" s="398"/>
      <c r="M111" s="399">
        <v>3486</v>
      </c>
      <c r="N111" s="398"/>
      <c r="O111" s="399">
        <v>1670</v>
      </c>
      <c r="P111" s="199"/>
      <c r="Q111" s="200"/>
      <c r="R111" s="200"/>
      <c r="S111" s="200"/>
      <c r="T111" s="200"/>
      <c r="U111" s="201"/>
    </row>
    <row r="112" spans="1:21" s="198" customFormat="1" ht="15" customHeight="1">
      <c r="A112" s="391"/>
      <c r="B112" s="406"/>
      <c r="C112" s="406"/>
      <c r="D112" s="406"/>
      <c r="E112" s="980" t="s">
        <v>381</v>
      </c>
      <c r="F112" s="980"/>
      <c r="G112" s="980"/>
      <c r="H112" s="980"/>
      <c r="I112" s="980"/>
      <c r="J112" s="393"/>
      <c r="K112" s="394"/>
      <c r="L112" s="394"/>
      <c r="M112" s="395">
        <v>18198</v>
      </c>
      <c r="N112" s="394"/>
      <c r="O112" s="395">
        <v>11861</v>
      </c>
      <c r="P112" s="195"/>
      <c r="Q112" s="196"/>
      <c r="R112" s="196"/>
      <c r="S112" s="196"/>
      <c r="T112" s="196"/>
      <c r="U112" s="197"/>
    </row>
    <row r="113" spans="1:21" s="198" customFormat="1" ht="15" customHeight="1">
      <c r="A113" s="391"/>
      <c r="B113" s="406"/>
      <c r="C113" s="406"/>
      <c r="D113" s="406"/>
      <c r="E113" s="406"/>
      <c r="F113" s="980" t="s">
        <v>382</v>
      </c>
      <c r="G113" s="980"/>
      <c r="H113" s="980"/>
      <c r="I113" s="980"/>
      <c r="J113" s="393"/>
      <c r="K113" s="394"/>
      <c r="L113" s="394"/>
      <c r="M113" s="395">
        <v>8434</v>
      </c>
      <c r="N113" s="394"/>
      <c r="O113" s="395">
        <v>5520</v>
      </c>
      <c r="P113" s="195"/>
      <c r="Q113" s="196"/>
      <c r="R113" s="196"/>
      <c r="S113" s="196"/>
      <c r="T113" s="196"/>
      <c r="U113" s="197"/>
    </row>
    <row r="114" spans="1:21" s="202" customFormat="1" ht="15" customHeight="1">
      <c r="A114" s="370"/>
      <c r="B114" s="408"/>
      <c r="C114" s="408"/>
      <c r="D114" s="408"/>
      <c r="E114" s="408"/>
      <c r="F114" s="982" t="s">
        <v>383</v>
      </c>
      <c r="G114" s="982"/>
      <c r="H114" s="982"/>
      <c r="I114" s="982"/>
      <c r="J114" s="397"/>
      <c r="K114" s="398"/>
      <c r="L114" s="398"/>
      <c r="M114" s="399">
        <v>5169</v>
      </c>
      <c r="N114" s="398"/>
      <c r="O114" s="399">
        <v>3457</v>
      </c>
      <c r="P114" s="199"/>
      <c r="Q114" s="200"/>
      <c r="R114" s="200"/>
      <c r="S114" s="200"/>
      <c r="T114" s="200"/>
      <c r="U114" s="201"/>
    </row>
    <row r="115" spans="1:21" s="202" customFormat="1" ht="15" customHeight="1">
      <c r="A115" s="370"/>
      <c r="B115" s="408"/>
      <c r="C115" s="408"/>
      <c r="D115" s="408"/>
      <c r="E115" s="408"/>
      <c r="F115" s="982" t="s">
        <v>384</v>
      </c>
      <c r="G115" s="982"/>
      <c r="H115" s="982"/>
      <c r="I115" s="982"/>
      <c r="J115" s="397"/>
      <c r="K115" s="398"/>
      <c r="L115" s="398"/>
      <c r="M115" s="399">
        <v>487</v>
      </c>
      <c r="N115" s="398"/>
      <c r="O115" s="399">
        <v>169</v>
      </c>
      <c r="P115" s="199"/>
      <c r="Q115" s="200"/>
      <c r="R115" s="200"/>
      <c r="S115" s="200"/>
      <c r="T115" s="200"/>
      <c r="U115" s="201"/>
    </row>
    <row r="116" spans="1:21" s="202" customFormat="1" ht="15" customHeight="1">
      <c r="A116" s="370"/>
      <c r="B116" s="408"/>
      <c r="C116" s="408"/>
      <c r="D116" s="408"/>
      <c r="E116" s="408"/>
      <c r="F116" s="982" t="s">
        <v>385</v>
      </c>
      <c r="G116" s="982"/>
      <c r="H116" s="982"/>
      <c r="I116" s="982"/>
      <c r="J116" s="397"/>
      <c r="K116" s="398"/>
      <c r="L116" s="398"/>
      <c r="M116" s="399">
        <v>4109</v>
      </c>
      <c r="N116" s="398"/>
      <c r="O116" s="399">
        <v>2716</v>
      </c>
      <c r="P116" s="199"/>
      <c r="Q116" s="200"/>
      <c r="R116" s="200"/>
      <c r="S116" s="200"/>
      <c r="T116" s="200"/>
      <c r="U116" s="201"/>
    </row>
    <row r="117" spans="1:21" s="198" customFormat="1" ht="15" customHeight="1">
      <c r="A117" s="391"/>
      <c r="B117" s="406"/>
      <c r="C117" s="406"/>
      <c r="D117" s="406"/>
      <c r="E117" s="980" t="s">
        <v>386</v>
      </c>
      <c r="F117" s="980"/>
      <c r="G117" s="980"/>
      <c r="H117" s="980"/>
      <c r="I117" s="980"/>
      <c r="J117" s="393"/>
      <c r="K117" s="394"/>
      <c r="L117" s="394"/>
      <c r="M117" s="395">
        <v>9311</v>
      </c>
      <c r="N117" s="394"/>
      <c r="O117" s="395">
        <v>6091</v>
      </c>
      <c r="P117" s="195"/>
      <c r="Q117" s="196"/>
      <c r="R117" s="196"/>
      <c r="S117" s="196"/>
      <c r="T117" s="196"/>
      <c r="U117" s="197"/>
    </row>
    <row r="118" spans="1:21" s="198" customFormat="1" ht="15" customHeight="1">
      <c r="A118" s="391"/>
      <c r="B118" s="406"/>
      <c r="C118" s="406"/>
      <c r="D118" s="406"/>
      <c r="E118" s="406"/>
      <c r="F118" s="980" t="s">
        <v>387</v>
      </c>
      <c r="G118" s="980"/>
      <c r="H118" s="980"/>
      <c r="I118" s="980"/>
      <c r="J118" s="393"/>
      <c r="K118" s="394"/>
      <c r="L118" s="394"/>
      <c r="M118" s="395">
        <v>3039</v>
      </c>
      <c r="N118" s="394"/>
      <c r="O118" s="395">
        <v>1368</v>
      </c>
      <c r="P118" s="195"/>
      <c r="Q118" s="196"/>
      <c r="R118" s="196"/>
      <c r="S118" s="196"/>
      <c r="T118" s="196"/>
      <c r="U118" s="197"/>
    </row>
    <row r="119" spans="1:21" s="202" customFormat="1" ht="15" customHeight="1">
      <c r="A119" s="370"/>
      <c r="B119" s="408"/>
      <c r="C119" s="408"/>
      <c r="D119" s="408"/>
      <c r="E119" s="408"/>
      <c r="F119" s="408"/>
      <c r="G119" s="982" t="s">
        <v>388</v>
      </c>
      <c r="H119" s="982"/>
      <c r="I119" s="982"/>
      <c r="J119" s="397"/>
      <c r="K119" s="398"/>
      <c r="L119" s="398"/>
      <c r="M119" s="399">
        <v>1568</v>
      </c>
      <c r="N119" s="398"/>
      <c r="O119" s="399">
        <v>850</v>
      </c>
      <c r="P119" s="199"/>
      <c r="Q119" s="200"/>
      <c r="R119" s="200"/>
      <c r="S119" s="200"/>
      <c r="T119" s="200"/>
      <c r="U119" s="201"/>
    </row>
    <row r="120" spans="1:21" s="202" customFormat="1" ht="15" customHeight="1">
      <c r="A120" s="370"/>
      <c r="B120" s="408"/>
      <c r="C120" s="408"/>
      <c r="D120" s="408"/>
      <c r="E120" s="408"/>
      <c r="F120" s="408"/>
      <c r="G120" s="982" t="s">
        <v>389</v>
      </c>
      <c r="H120" s="982"/>
      <c r="I120" s="982"/>
      <c r="J120" s="397"/>
      <c r="K120" s="398"/>
      <c r="L120" s="398"/>
      <c r="M120" s="399">
        <v>983</v>
      </c>
      <c r="N120" s="398"/>
      <c r="O120" s="399">
        <v>176</v>
      </c>
      <c r="P120" s="199"/>
      <c r="Q120" s="200"/>
      <c r="R120" s="200"/>
      <c r="S120" s="200"/>
      <c r="T120" s="200"/>
      <c r="U120" s="201"/>
    </row>
    <row r="121" spans="1:21" s="202" customFormat="1" ht="15" customHeight="1">
      <c r="A121" s="370"/>
      <c r="B121" s="408"/>
      <c r="C121" s="408"/>
      <c r="D121" s="408"/>
      <c r="E121" s="408"/>
      <c r="F121" s="408"/>
      <c r="G121" s="982" t="s">
        <v>390</v>
      </c>
      <c r="H121" s="982"/>
      <c r="I121" s="982"/>
      <c r="J121" s="397"/>
      <c r="K121" s="398"/>
      <c r="L121" s="398"/>
      <c r="M121" s="399">
        <v>488</v>
      </c>
      <c r="N121" s="398"/>
      <c r="O121" s="399">
        <v>341</v>
      </c>
      <c r="P121" s="199"/>
      <c r="Q121" s="200"/>
      <c r="R121" s="200"/>
      <c r="S121" s="200"/>
      <c r="T121" s="200"/>
      <c r="U121" s="201"/>
    </row>
    <row r="122" spans="1:21" s="198" customFormat="1" ht="15" customHeight="1">
      <c r="A122" s="391"/>
      <c r="B122" s="406"/>
      <c r="C122" s="406"/>
      <c r="D122" s="406"/>
      <c r="E122" s="406"/>
      <c r="F122" s="980" t="s">
        <v>391</v>
      </c>
      <c r="G122" s="980"/>
      <c r="H122" s="980"/>
      <c r="I122" s="980"/>
      <c r="J122" s="393"/>
      <c r="K122" s="394"/>
      <c r="L122" s="394"/>
      <c r="M122" s="395">
        <v>758</v>
      </c>
      <c r="N122" s="394"/>
      <c r="O122" s="395">
        <v>315</v>
      </c>
      <c r="P122" s="195"/>
      <c r="Q122" s="196"/>
      <c r="R122" s="196"/>
      <c r="S122" s="196"/>
      <c r="T122" s="196"/>
      <c r="U122" s="197"/>
    </row>
    <row r="123" spans="1:21" s="202" customFormat="1" ht="15" customHeight="1">
      <c r="A123" s="370"/>
      <c r="B123" s="408"/>
      <c r="C123" s="408"/>
      <c r="D123" s="408"/>
      <c r="E123" s="408"/>
      <c r="F123" s="982" t="s">
        <v>392</v>
      </c>
      <c r="G123" s="982"/>
      <c r="H123" s="982"/>
      <c r="I123" s="982"/>
      <c r="J123" s="397"/>
      <c r="K123" s="398"/>
      <c r="L123" s="398"/>
      <c r="M123" s="399">
        <v>680</v>
      </c>
      <c r="N123" s="398"/>
      <c r="O123" s="399">
        <v>389</v>
      </c>
      <c r="P123" s="199"/>
      <c r="Q123" s="200"/>
      <c r="R123" s="200"/>
      <c r="S123" s="200"/>
      <c r="T123" s="200"/>
      <c r="U123" s="201"/>
    </row>
    <row r="124" spans="1:21" s="202" customFormat="1" ht="15" customHeight="1">
      <c r="A124" s="370"/>
      <c r="B124" s="408"/>
      <c r="C124" s="408"/>
      <c r="D124" s="408"/>
      <c r="E124" s="408"/>
      <c r="F124" s="982" t="s">
        <v>393</v>
      </c>
      <c r="G124" s="982"/>
      <c r="H124" s="982"/>
      <c r="I124" s="982"/>
      <c r="J124" s="397"/>
      <c r="K124" s="398"/>
      <c r="L124" s="398"/>
      <c r="M124" s="399">
        <v>2101</v>
      </c>
      <c r="N124" s="398"/>
      <c r="O124" s="399">
        <v>1756</v>
      </c>
      <c r="P124" s="199"/>
      <c r="Q124" s="200"/>
      <c r="R124" s="200"/>
      <c r="S124" s="200"/>
      <c r="T124" s="200"/>
      <c r="U124" s="201"/>
    </row>
    <row r="125" spans="1:21" s="202" customFormat="1" ht="15" customHeight="1">
      <c r="A125" s="370"/>
      <c r="B125" s="408"/>
      <c r="C125" s="408"/>
      <c r="D125" s="408"/>
      <c r="E125" s="408"/>
      <c r="F125" s="982" t="s">
        <v>394</v>
      </c>
      <c r="G125" s="982"/>
      <c r="H125" s="982"/>
      <c r="I125" s="982"/>
      <c r="J125" s="397"/>
      <c r="K125" s="398"/>
      <c r="L125" s="398"/>
      <c r="M125" s="399">
        <v>2252</v>
      </c>
      <c r="N125" s="398"/>
      <c r="O125" s="399">
        <v>2030</v>
      </c>
      <c r="P125" s="199"/>
      <c r="Q125" s="200"/>
      <c r="R125" s="200"/>
      <c r="S125" s="200"/>
      <c r="T125" s="200"/>
      <c r="U125" s="201"/>
    </row>
    <row r="126" spans="1:21" s="202" customFormat="1" ht="15" customHeight="1">
      <c r="A126" s="370"/>
      <c r="B126" s="408"/>
      <c r="C126" s="408"/>
      <c r="D126" s="408"/>
      <c r="E126" s="408"/>
      <c r="F126" s="982" t="s">
        <v>395</v>
      </c>
      <c r="G126" s="982"/>
      <c r="H126" s="982"/>
      <c r="I126" s="982"/>
      <c r="J126" s="397"/>
      <c r="K126" s="398"/>
      <c r="L126" s="398"/>
      <c r="M126" s="399">
        <v>482</v>
      </c>
      <c r="N126" s="398"/>
      <c r="O126" s="399">
        <v>233</v>
      </c>
      <c r="P126" s="199"/>
      <c r="Q126" s="200"/>
      <c r="R126" s="200"/>
      <c r="S126" s="200"/>
      <c r="T126" s="200"/>
      <c r="U126" s="201"/>
    </row>
    <row r="127" spans="1:21" s="198" customFormat="1" ht="15" customHeight="1">
      <c r="A127" s="391"/>
      <c r="B127" s="406"/>
      <c r="C127" s="406"/>
      <c r="D127" s="406"/>
      <c r="E127" s="980" t="s">
        <v>396</v>
      </c>
      <c r="F127" s="980"/>
      <c r="G127" s="980"/>
      <c r="H127" s="980"/>
      <c r="I127" s="980"/>
      <c r="J127" s="393"/>
      <c r="K127" s="394"/>
      <c r="L127" s="394"/>
      <c r="M127" s="395">
        <v>13445</v>
      </c>
      <c r="N127" s="394"/>
      <c r="O127" s="395">
        <v>11626</v>
      </c>
      <c r="P127" s="195"/>
      <c r="Q127" s="196"/>
      <c r="R127" s="196"/>
      <c r="S127" s="196"/>
      <c r="T127" s="196"/>
      <c r="U127" s="197"/>
    </row>
    <row r="128" spans="1:21" s="198" customFormat="1" ht="15" customHeight="1">
      <c r="A128" s="391"/>
      <c r="B128" s="406"/>
      <c r="C128" s="406"/>
      <c r="D128" s="406"/>
      <c r="E128" s="406"/>
      <c r="F128" s="980" t="s">
        <v>397</v>
      </c>
      <c r="G128" s="980"/>
      <c r="H128" s="980"/>
      <c r="I128" s="980"/>
      <c r="J128" s="393"/>
      <c r="K128" s="394"/>
      <c r="L128" s="394"/>
      <c r="M128" s="395">
        <v>140</v>
      </c>
      <c r="N128" s="394"/>
      <c r="O128" s="395">
        <v>141</v>
      </c>
      <c r="P128" s="195"/>
      <c r="Q128" s="196"/>
      <c r="R128" s="196"/>
      <c r="S128" s="196"/>
      <c r="T128" s="196"/>
      <c r="U128" s="197"/>
    </row>
    <row r="129" spans="1:21" s="202" customFormat="1" ht="15" customHeight="1">
      <c r="A129" s="370"/>
      <c r="B129" s="408"/>
      <c r="C129" s="408"/>
      <c r="D129" s="408"/>
      <c r="E129" s="408"/>
      <c r="F129" s="982" t="s">
        <v>398</v>
      </c>
      <c r="G129" s="982"/>
      <c r="H129" s="982"/>
      <c r="I129" s="982"/>
      <c r="J129" s="397"/>
      <c r="K129" s="398"/>
      <c r="L129" s="398"/>
      <c r="M129" s="399">
        <v>5809</v>
      </c>
      <c r="N129" s="398"/>
      <c r="O129" s="399">
        <v>5786</v>
      </c>
      <c r="P129" s="199"/>
      <c r="Q129" s="200"/>
      <c r="R129" s="200"/>
      <c r="S129" s="200"/>
      <c r="T129" s="200"/>
      <c r="U129" s="201"/>
    </row>
    <row r="130" spans="1:21" s="202" customFormat="1" ht="15" customHeight="1">
      <c r="A130" s="370"/>
      <c r="B130" s="408"/>
      <c r="C130" s="408"/>
      <c r="D130" s="408"/>
      <c r="E130" s="408"/>
      <c r="F130" s="982" t="s">
        <v>399</v>
      </c>
      <c r="G130" s="982"/>
      <c r="H130" s="982"/>
      <c r="I130" s="982"/>
      <c r="J130" s="397"/>
      <c r="K130" s="398"/>
      <c r="L130" s="398"/>
      <c r="M130" s="399">
        <v>2595</v>
      </c>
      <c r="N130" s="398"/>
      <c r="O130" s="399">
        <v>2261</v>
      </c>
      <c r="P130" s="199"/>
      <c r="Q130" s="200"/>
      <c r="R130" s="200"/>
      <c r="S130" s="200"/>
      <c r="T130" s="200"/>
      <c r="U130" s="201"/>
    </row>
    <row r="131" spans="1:21" s="202" customFormat="1" ht="15" customHeight="1">
      <c r="A131" s="370"/>
      <c r="B131" s="408"/>
      <c r="C131" s="408"/>
      <c r="D131" s="408"/>
      <c r="E131" s="408"/>
      <c r="F131" s="982" t="s">
        <v>400</v>
      </c>
      <c r="G131" s="982"/>
      <c r="H131" s="982"/>
      <c r="I131" s="982"/>
      <c r="J131" s="397"/>
      <c r="K131" s="398"/>
      <c r="L131" s="398"/>
      <c r="M131" s="399">
        <v>929</v>
      </c>
      <c r="N131" s="398"/>
      <c r="O131" s="399">
        <v>530</v>
      </c>
      <c r="P131" s="199"/>
      <c r="Q131" s="200"/>
      <c r="R131" s="200"/>
      <c r="S131" s="200"/>
      <c r="T131" s="200"/>
      <c r="U131" s="201"/>
    </row>
    <row r="132" spans="1:21" s="198" customFormat="1" ht="15" customHeight="1">
      <c r="A132" s="391"/>
      <c r="B132" s="406"/>
      <c r="C132" s="406"/>
      <c r="D132" s="406"/>
      <c r="E132" s="406"/>
      <c r="F132" s="980" t="s">
        <v>401</v>
      </c>
      <c r="G132" s="980"/>
      <c r="H132" s="980"/>
      <c r="I132" s="980"/>
      <c r="J132" s="393"/>
      <c r="K132" s="394"/>
      <c r="L132" s="394"/>
      <c r="M132" s="395">
        <v>90</v>
      </c>
      <c r="N132" s="394"/>
      <c r="O132" s="395">
        <v>48</v>
      </c>
      <c r="P132" s="195"/>
      <c r="Q132" s="196"/>
      <c r="R132" s="196"/>
      <c r="S132" s="196"/>
      <c r="T132" s="196"/>
      <c r="U132" s="197"/>
    </row>
    <row r="133" spans="1:21" s="202" customFormat="1" ht="15" customHeight="1">
      <c r="A133" s="370"/>
      <c r="B133" s="408"/>
      <c r="C133" s="408"/>
      <c r="D133" s="408"/>
      <c r="E133" s="408"/>
      <c r="F133" s="982" t="s">
        <v>402</v>
      </c>
      <c r="G133" s="982"/>
      <c r="H133" s="982"/>
      <c r="I133" s="982"/>
      <c r="J133" s="397"/>
      <c r="K133" s="398"/>
      <c r="L133" s="398"/>
      <c r="M133" s="399">
        <v>989</v>
      </c>
      <c r="N133" s="398"/>
      <c r="O133" s="399">
        <v>907</v>
      </c>
      <c r="P133" s="199"/>
      <c r="Q133" s="200"/>
      <c r="R133" s="200"/>
      <c r="S133" s="200"/>
      <c r="T133" s="200"/>
      <c r="U133" s="201"/>
    </row>
    <row r="134" spans="1:21" s="202" customFormat="1" ht="15" customHeight="1">
      <c r="A134" s="370"/>
      <c r="B134" s="408"/>
      <c r="C134" s="408"/>
      <c r="D134" s="408"/>
      <c r="E134" s="408"/>
      <c r="F134" s="982" t="s">
        <v>403</v>
      </c>
      <c r="G134" s="982"/>
      <c r="H134" s="982"/>
      <c r="I134" s="982"/>
      <c r="J134" s="397"/>
      <c r="K134" s="398"/>
      <c r="L134" s="398"/>
      <c r="M134" s="399">
        <v>2069</v>
      </c>
      <c r="N134" s="398"/>
      <c r="O134" s="399">
        <v>1418</v>
      </c>
      <c r="P134" s="199"/>
      <c r="Q134" s="200"/>
      <c r="R134" s="200"/>
      <c r="S134" s="200"/>
      <c r="T134" s="200"/>
      <c r="U134" s="201"/>
    </row>
    <row r="135" spans="1:21" s="202" customFormat="1" ht="15" customHeight="1">
      <c r="A135" s="370"/>
      <c r="B135" s="408"/>
      <c r="C135" s="408"/>
      <c r="D135" s="408"/>
      <c r="E135" s="408"/>
      <c r="F135" s="982" t="s">
        <v>404</v>
      </c>
      <c r="G135" s="982"/>
      <c r="H135" s="982"/>
      <c r="I135" s="982"/>
      <c r="J135" s="397"/>
      <c r="K135" s="398"/>
      <c r="L135" s="398"/>
      <c r="M135" s="399">
        <v>823</v>
      </c>
      <c r="N135" s="398"/>
      <c r="O135" s="399">
        <v>536</v>
      </c>
      <c r="P135" s="199"/>
      <c r="Q135" s="200"/>
      <c r="R135" s="200"/>
      <c r="S135" s="200"/>
      <c r="T135" s="200"/>
      <c r="U135" s="201"/>
    </row>
    <row r="136" spans="1:21" s="198" customFormat="1" ht="15" customHeight="1">
      <c r="A136" s="391"/>
      <c r="B136" s="406"/>
      <c r="C136" s="406"/>
      <c r="D136" s="406"/>
      <c r="E136" s="980" t="s">
        <v>405</v>
      </c>
      <c r="F136" s="980"/>
      <c r="G136" s="980"/>
      <c r="H136" s="980"/>
      <c r="I136" s="980"/>
      <c r="J136" s="393"/>
      <c r="K136" s="394"/>
      <c r="L136" s="394"/>
      <c r="M136" s="395">
        <v>10143</v>
      </c>
      <c r="N136" s="394"/>
      <c r="O136" s="395">
        <v>6110</v>
      </c>
      <c r="P136" s="195"/>
      <c r="Q136" s="196"/>
      <c r="R136" s="196"/>
      <c r="S136" s="196"/>
      <c r="T136" s="196"/>
      <c r="U136" s="197"/>
    </row>
    <row r="137" spans="1:21" s="198" customFormat="1" ht="15" customHeight="1">
      <c r="A137" s="391"/>
      <c r="B137" s="406"/>
      <c r="C137" s="406"/>
      <c r="D137" s="406"/>
      <c r="E137" s="406"/>
      <c r="F137" s="980" t="s">
        <v>406</v>
      </c>
      <c r="G137" s="980"/>
      <c r="H137" s="980"/>
      <c r="I137" s="980"/>
      <c r="J137" s="393"/>
      <c r="K137" s="394"/>
      <c r="L137" s="394"/>
      <c r="M137" s="395">
        <v>1712</v>
      </c>
      <c r="N137" s="394"/>
      <c r="O137" s="395">
        <v>1030</v>
      </c>
      <c r="P137" s="195"/>
      <c r="Q137" s="196"/>
      <c r="R137" s="196"/>
      <c r="S137" s="196"/>
      <c r="T137" s="196"/>
      <c r="U137" s="197"/>
    </row>
    <row r="138" spans="1:21" s="202" customFormat="1" ht="15" customHeight="1">
      <c r="A138" s="370"/>
      <c r="B138" s="408"/>
      <c r="C138" s="408"/>
      <c r="D138" s="408"/>
      <c r="E138" s="408"/>
      <c r="F138" s="982" t="s">
        <v>407</v>
      </c>
      <c r="G138" s="982"/>
      <c r="H138" s="982"/>
      <c r="I138" s="982"/>
      <c r="J138" s="397"/>
      <c r="K138" s="398"/>
      <c r="L138" s="398"/>
      <c r="M138" s="399">
        <v>811</v>
      </c>
      <c r="N138" s="398"/>
      <c r="O138" s="399">
        <v>617</v>
      </c>
      <c r="P138" s="199"/>
      <c r="Q138" s="200"/>
      <c r="R138" s="200"/>
      <c r="S138" s="200"/>
      <c r="T138" s="200"/>
      <c r="U138" s="201"/>
    </row>
    <row r="139" spans="1:21" s="202" customFormat="1" ht="15" customHeight="1">
      <c r="A139" s="370"/>
      <c r="B139" s="408"/>
      <c r="C139" s="408"/>
      <c r="D139" s="408"/>
      <c r="E139" s="408"/>
      <c r="F139" s="982" t="s">
        <v>408</v>
      </c>
      <c r="G139" s="982"/>
      <c r="H139" s="982"/>
      <c r="I139" s="982"/>
      <c r="J139" s="397"/>
      <c r="K139" s="398"/>
      <c r="L139" s="398"/>
      <c r="M139" s="399">
        <v>1867</v>
      </c>
      <c r="N139" s="398"/>
      <c r="O139" s="399">
        <v>1261</v>
      </c>
      <c r="P139" s="199"/>
      <c r="Q139" s="200"/>
      <c r="R139" s="200"/>
      <c r="S139" s="200"/>
      <c r="T139" s="200"/>
      <c r="U139" s="201"/>
    </row>
    <row r="140" spans="1:21" s="202" customFormat="1" ht="15" customHeight="1">
      <c r="A140" s="370"/>
      <c r="B140" s="408"/>
      <c r="C140" s="408"/>
      <c r="D140" s="408"/>
      <c r="E140" s="408"/>
      <c r="F140" s="982" t="s">
        <v>409</v>
      </c>
      <c r="G140" s="982"/>
      <c r="H140" s="982"/>
      <c r="I140" s="982"/>
      <c r="J140" s="397"/>
      <c r="K140" s="398"/>
      <c r="L140" s="398"/>
      <c r="M140" s="399">
        <v>5753</v>
      </c>
      <c r="N140" s="398"/>
      <c r="O140" s="399">
        <v>3202</v>
      </c>
      <c r="P140" s="199"/>
      <c r="Q140" s="200"/>
      <c r="R140" s="200"/>
      <c r="S140" s="200"/>
      <c r="T140" s="200"/>
      <c r="U140" s="201"/>
    </row>
    <row r="141" spans="1:21" s="198" customFormat="1" ht="15" customHeight="1">
      <c r="A141" s="391"/>
      <c r="B141" s="406"/>
      <c r="C141" s="406"/>
      <c r="D141" s="406"/>
      <c r="E141" s="980" t="s">
        <v>410</v>
      </c>
      <c r="F141" s="980"/>
      <c r="G141" s="980"/>
      <c r="H141" s="980"/>
      <c r="I141" s="980"/>
      <c r="J141" s="393"/>
      <c r="K141" s="394"/>
      <c r="L141" s="394"/>
      <c r="M141" s="395">
        <v>42474</v>
      </c>
      <c r="N141" s="394"/>
      <c r="O141" s="395">
        <v>39045</v>
      </c>
      <c r="P141" s="195"/>
      <c r="Q141" s="196"/>
      <c r="R141" s="196"/>
      <c r="S141" s="196"/>
      <c r="T141" s="196"/>
      <c r="U141" s="197"/>
    </row>
    <row r="142" spans="1:21" s="198" customFormat="1" ht="15" customHeight="1">
      <c r="A142" s="391"/>
      <c r="B142" s="406"/>
      <c r="C142" s="406"/>
      <c r="D142" s="406"/>
      <c r="E142" s="406"/>
      <c r="F142" s="980" t="s">
        <v>411</v>
      </c>
      <c r="G142" s="980"/>
      <c r="H142" s="980"/>
      <c r="I142" s="980"/>
      <c r="J142" s="393"/>
      <c r="K142" s="394"/>
      <c r="L142" s="394"/>
      <c r="M142" s="395">
        <v>9802</v>
      </c>
      <c r="N142" s="394"/>
      <c r="O142" s="395">
        <v>11357</v>
      </c>
      <c r="P142" s="195"/>
      <c r="Q142" s="196"/>
      <c r="R142" s="196"/>
      <c r="S142" s="196"/>
      <c r="T142" s="196"/>
      <c r="U142" s="197"/>
    </row>
    <row r="143" spans="1:21" s="202" customFormat="1" ht="15" customHeight="1">
      <c r="A143" s="370"/>
      <c r="B143" s="408"/>
      <c r="C143" s="408"/>
      <c r="D143" s="408"/>
      <c r="E143" s="408"/>
      <c r="F143" s="982" t="s">
        <v>412</v>
      </c>
      <c r="G143" s="982"/>
      <c r="H143" s="982"/>
      <c r="I143" s="982"/>
      <c r="J143" s="397"/>
      <c r="K143" s="398"/>
      <c r="L143" s="398"/>
      <c r="M143" s="399">
        <v>19410</v>
      </c>
      <c r="N143" s="398"/>
      <c r="O143" s="399">
        <v>16488</v>
      </c>
      <c r="P143" s="199"/>
      <c r="Q143" s="200"/>
      <c r="R143" s="200"/>
      <c r="S143" s="200"/>
      <c r="T143" s="200"/>
      <c r="U143" s="209"/>
    </row>
    <row r="144" spans="1:21" s="202" customFormat="1" ht="15" customHeight="1">
      <c r="A144" s="370"/>
      <c r="B144" s="408"/>
      <c r="C144" s="408"/>
      <c r="D144" s="408"/>
      <c r="E144" s="408"/>
      <c r="F144" s="408"/>
      <c r="G144" s="982" t="s">
        <v>413</v>
      </c>
      <c r="H144" s="982"/>
      <c r="I144" s="982"/>
      <c r="J144" s="397"/>
      <c r="K144" s="398"/>
      <c r="L144" s="398"/>
      <c r="M144" s="399">
        <v>5590</v>
      </c>
      <c r="N144" s="398"/>
      <c r="O144" s="399">
        <v>849</v>
      </c>
      <c r="P144" s="199"/>
      <c r="Q144" s="200"/>
      <c r="R144" s="200"/>
      <c r="S144" s="200"/>
      <c r="T144" s="200"/>
      <c r="U144" s="210"/>
    </row>
    <row r="145" spans="1:21" s="202" customFormat="1" ht="15" customHeight="1">
      <c r="A145" s="370"/>
      <c r="B145" s="408"/>
      <c r="C145" s="408"/>
      <c r="D145" s="408"/>
      <c r="E145" s="408"/>
      <c r="F145" s="408"/>
      <c r="G145" s="982" t="s">
        <v>414</v>
      </c>
      <c r="H145" s="982"/>
      <c r="I145" s="982"/>
      <c r="J145" s="397"/>
      <c r="K145" s="398"/>
      <c r="L145" s="398"/>
      <c r="M145" s="399">
        <v>269</v>
      </c>
      <c r="N145" s="398"/>
      <c r="O145" s="399">
        <v>96</v>
      </c>
      <c r="P145" s="199"/>
      <c r="Q145" s="200"/>
      <c r="R145" s="200"/>
      <c r="S145" s="200"/>
      <c r="T145" s="200"/>
      <c r="U145" s="210"/>
    </row>
    <row r="146" spans="1:21" s="202" customFormat="1" ht="15" customHeight="1">
      <c r="A146" s="370"/>
      <c r="B146" s="408"/>
      <c r="C146" s="408"/>
      <c r="D146" s="408"/>
      <c r="E146" s="408"/>
      <c r="F146" s="408"/>
      <c r="G146" s="982" t="s">
        <v>415</v>
      </c>
      <c r="H146" s="982"/>
      <c r="I146" s="982"/>
      <c r="J146" s="397"/>
      <c r="K146" s="398"/>
      <c r="L146" s="398"/>
      <c r="M146" s="399">
        <v>13552</v>
      </c>
      <c r="N146" s="398"/>
      <c r="O146" s="399">
        <v>15543</v>
      </c>
      <c r="P146" s="199"/>
      <c r="Q146" s="200"/>
      <c r="R146" s="200"/>
      <c r="S146" s="200"/>
      <c r="T146" s="200"/>
      <c r="U146" s="206"/>
    </row>
    <row r="147" spans="1:21" s="198" customFormat="1" ht="15" customHeight="1">
      <c r="A147" s="391"/>
      <c r="B147" s="406"/>
      <c r="C147" s="406"/>
      <c r="D147" s="406"/>
      <c r="E147" s="406"/>
      <c r="F147" s="980" t="s">
        <v>416</v>
      </c>
      <c r="G147" s="980"/>
      <c r="H147" s="980"/>
      <c r="I147" s="980"/>
      <c r="J147" s="393"/>
      <c r="K147" s="394"/>
      <c r="L147" s="394"/>
      <c r="M147" s="395">
        <v>13262</v>
      </c>
      <c r="N147" s="394"/>
      <c r="O147" s="395">
        <v>11200</v>
      </c>
      <c r="P147" s="195"/>
      <c r="Q147" s="196"/>
      <c r="R147" s="196"/>
      <c r="S147" s="196"/>
      <c r="T147" s="196"/>
      <c r="U147" s="173"/>
    </row>
    <row r="148" spans="1:21" s="198" customFormat="1" ht="15" customHeight="1">
      <c r="A148" s="391"/>
      <c r="B148" s="406"/>
      <c r="C148" s="406"/>
      <c r="D148" s="406"/>
      <c r="E148" s="980" t="s">
        <v>417</v>
      </c>
      <c r="F148" s="980"/>
      <c r="G148" s="980"/>
      <c r="H148" s="980"/>
      <c r="I148" s="980"/>
      <c r="J148" s="393"/>
      <c r="K148" s="394"/>
      <c r="L148" s="394"/>
      <c r="M148" s="395">
        <v>14821</v>
      </c>
      <c r="N148" s="394"/>
      <c r="O148" s="395">
        <v>8054</v>
      </c>
      <c r="P148" s="195"/>
      <c r="Q148" s="196"/>
      <c r="R148" s="196"/>
      <c r="S148" s="196"/>
      <c r="T148" s="196"/>
      <c r="U148" s="173"/>
    </row>
    <row r="149" spans="1:21" s="198" customFormat="1" ht="15" customHeight="1">
      <c r="A149" s="391"/>
      <c r="B149" s="406"/>
      <c r="C149" s="406"/>
      <c r="D149" s="406"/>
      <c r="E149" s="980" t="s">
        <v>418</v>
      </c>
      <c r="F149" s="980"/>
      <c r="G149" s="980"/>
      <c r="H149" s="980"/>
      <c r="I149" s="980"/>
      <c r="J149" s="393"/>
      <c r="K149" s="394"/>
      <c r="L149" s="394"/>
      <c r="M149" s="395">
        <v>29932</v>
      </c>
      <c r="N149" s="394"/>
      <c r="O149" s="395">
        <v>23013</v>
      </c>
      <c r="P149" s="195"/>
      <c r="Q149" s="196"/>
      <c r="R149" s="196"/>
      <c r="S149" s="196"/>
      <c r="T149" s="196"/>
      <c r="U149" s="173"/>
    </row>
    <row r="150" spans="1:21" s="198" customFormat="1" ht="15" customHeight="1">
      <c r="A150" s="391"/>
      <c r="B150" s="406"/>
      <c r="C150" s="406"/>
      <c r="D150" s="406"/>
      <c r="E150" s="406"/>
      <c r="F150" s="980" t="s">
        <v>419</v>
      </c>
      <c r="G150" s="980"/>
      <c r="H150" s="980"/>
      <c r="I150" s="980"/>
      <c r="J150" s="393"/>
      <c r="K150" s="394"/>
      <c r="L150" s="394"/>
      <c r="M150" s="395">
        <v>2009</v>
      </c>
      <c r="N150" s="394"/>
      <c r="O150" s="395">
        <v>1915</v>
      </c>
      <c r="P150" s="195"/>
      <c r="Q150" s="196"/>
      <c r="R150" s="196"/>
      <c r="S150" s="196"/>
      <c r="T150" s="196"/>
      <c r="U150" s="173"/>
    </row>
    <row r="151" spans="1:21" s="202" customFormat="1" ht="15" customHeight="1">
      <c r="A151" s="370"/>
      <c r="B151" s="408"/>
      <c r="C151" s="408"/>
      <c r="D151" s="408"/>
      <c r="E151" s="408"/>
      <c r="F151" s="982" t="s">
        <v>420</v>
      </c>
      <c r="G151" s="982"/>
      <c r="H151" s="982"/>
      <c r="I151" s="982"/>
      <c r="J151" s="397"/>
      <c r="K151" s="398"/>
      <c r="L151" s="398"/>
      <c r="M151" s="399">
        <v>6110</v>
      </c>
      <c r="N151" s="398"/>
      <c r="O151" s="399">
        <v>3992</v>
      </c>
      <c r="P151" s="199"/>
      <c r="Q151" s="200"/>
      <c r="R151" s="200"/>
      <c r="S151" s="200"/>
      <c r="T151" s="200"/>
      <c r="U151" s="211"/>
    </row>
    <row r="152" spans="1:21" s="202" customFormat="1" ht="15" customHeight="1">
      <c r="A152" s="370"/>
      <c r="B152" s="408"/>
      <c r="C152" s="408"/>
      <c r="D152" s="408"/>
      <c r="E152" s="408"/>
      <c r="F152" s="982" t="s">
        <v>421</v>
      </c>
      <c r="G152" s="982"/>
      <c r="H152" s="982"/>
      <c r="I152" s="982"/>
      <c r="J152" s="397"/>
      <c r="K152" s="398"/>
      <c r="L152" s="398"/>
      <c r="M152" s="399">
        <v>3300</v>
      </c>
      <c r="N152" s="398"/>
      <c r="O152" s="399">
        <v>2966</v>
      </c>
      <c r="P152" s="199"/>
      <c r="Q152" s="200"/>
      <c r="R152" s="200"/>
      <c r="S152" s="200"/>
      <c r="T152" s="200"/>
      <c r="U152" s="211"/>
    </row>
    <row r="153" spans="1:21" s="198" customFormat="1" ht="15" customHeight="1">
      <c r="A153" s="391"/>
      <c r="B153" s="406"/>
      <c r="C153" s="406"/>
      <c r="D153" s="406"/>
      <c r="E153" s="406"/>
      <c r="F153" s="980" t="s">
        <v>422</v>
      </c>
      <c r="G153" s="980"/>
      <c r="H153" s="980"/>
      <c r="I153" s="980"/>
      <c r="J153" s="393"/>
      <c r="K153" s="394"/>
      <c r="L153" s="394"/>
      <c r="M153" s="395">
        <v>18513</v>
      </c>
      <c r="N153" s="394"/>
      <c r="O153" s="395">
        <v>14139</v>
      </c>
      <c r="P153" s="195"/>
      <c r="Q153" s="196"/>
      <c r="R153" s="196"/>
      <c r="S153" s="196"/>
      <c r="T153" s="196"/>
      <c r="U153" s="173"/>
    </row>
    <row r="154" spans="1:21" s="202" customFormat="1" ht="15" customHeight="1">
      <c r="A154" s="370"/>
      <c r="B154" s="408"/>
      <c r="C154" s="408"/>
      <c r="D154" s="408"/>
      <c r="E154" s="408"/>
      <c r="F154" s="408"/>
      <c r="G154" s="982" t="s">
        <v>423</v>
      </c>
      <c r="H154" s="982"/>
      <c r="I154" s="982"/>
      <c r="J154" s="397"/>
      <c r="K154" s="398"/>
      <c r="L154" s="398"/>
      <c r="M154" s="399">
        <v>2292</v>
      </c>
      <c r="N154" s="398"/>
      <c r="O154" s="399">
        <v>1199</v>
      </c>
      <c r="P154" s="199"/>
      <c r="Q154" s="200"/>
      <c r="R154" s="200"/>
      <c r="S154" s="200"/>
      <c r="T154" s="200"/>
      <c r="U154" s="211"/>
    </row>
    <row r="155" spans="1:21" s="202" customFormat="1" ht="15" customHeight="1">
      <c r="A155" s="370"/>
      <c r="B155" s="408"/>
      <c r="C155" s="408"/>
      <c r="D155" s="408"/>
      <c r="E155" s="408"/>
      <c r="F155" s="408"/>
      <c r="G155" s="982" t="s">
        <v>424</v>
      </c>
      <c r="H155" s="982"/>
      <c r="I155" s="982"/>
      <c r="J155" s="397"/>
      <c r="K155" s="398"/>
      <c r="L155" s="398"/>
      <c r="M155" s="399">
        <v>3340</v>
      </c>
      <c r="N155" s="398"/>
      <c r="O155" s="399">
        <v>1893</v>
      </c>
      <c r="P155" s="199"/>
      <c r="Q155" s="200"/>
      <c r="R155" s="200"/>
      <c r="S155" s="200"/>
      <c r="T155" s="200"/>
      <c r="U155" s="211"/>
    </row>
    <row r="156" spans="1:21" s="202" customFormat="1" ht="15" customHeight="1">
      <c r="A156" s="370"/>
      <c r="B156" s="408"/>
      <c r="C156" s="408"/>
      <c r="D156" s="408"/>
      <c r="E156" s="408"/>
      <c r="F156" s="408"/>
      <c r="G156" s="982" t="s">
        <v>425</v>
      </c>
      <c r="H156" s="982"/>
      <c r="I156" s="982"/>
      <c r="J156" s="397"/>
      <c r="K156" s="398"/>
      <c r="L156" s="398"/>
      <c r="M156" s="399">
        <v>3600</v>
      </c>
      <c r="N156" s="398"/>
      <c r="O156" s="399">
        <v>2740</v>
      </c>
      <c r="P156" s="199"/>
      <c r="Q156" s="200"/>
      <c r="R156" s="200"/>
      <c r="S156" s="200"/>
      <c r="T156" s="200"/>
      <c r="U156" s="211"/>
    </row>
    <row r="157" spans="1:21" s="202" customFormat="1" ht="15" customHeight="1">
      <c r="A157" s="370"/>
      <c r="B157" s="408"/>
      <c r="C157" s="408"/>
      <c r="D157" s="408"/>
      <c r="E157" s="408"/>
      <c r="F157" s="408"/>
      <c r="G157" s="982" t="s">
        <v>426</v>
      </c>
      <c r="H157" s="982"/>
      <c r="I157" s="982"/>
      <c r="J157" s="397"/>
      <c r="K157" s="398"/>
      <c r="L157" s="398"/>
      <c r="M157" s="399">
        <v>9281</v>
      </c>
      <c r="N157" s="398"/>
      <c r="O157" s="399">
        <v>8308</v>
      </c>
      <c r="P157" s="199"/>
      <c r="Q157" s="200"/>
      <c r="R157" s="200"/>
      <c r="S157" s="200"/>
      <c r="T157" s="200"/>
      <c r="U157" s="211"/>
    </row>
    <row r="158" spans="1:21" s="198" customFormat="1" ht="15" customHeight="1">
      <c r="A158" s="391"/>
      <c r="B158" s="406"/>
      <c r="C158" s="406"/>
      <c r="D158" s="406"/>
      <c r="E158" s="980" t="s">
        <v>427</v>
      </c>
      <c r="F158" s="980"/>
      <c r="G158" s="980"/>
      <c r="H158" s="980"/>
      <c r="I158" s="980"/>
      <c r="J158" s="393"/>
      <c r="K158" s="394"/>
      <c r="L158" s="394"/>
      <c r="M158" s="395">
        <v>51446</v>
      </c>
      <c r="N158" s="394"/>
      <c r="O158" s="395">
        <v>45619</v>
      </c>
      <c r="P158" s="195"/>
      <c r="Q158" s="196"/>
      <c r="R158" s="196"/>
      <c r="S158" s="196"/>
      <c r="T158" s="196"/>
      <c r="U158" s="173"/>
    </row>
    <row r="159" spans="1:21" s="198" customFormat="1" ht="15" customHeight="1">
      <c r="A159" s="391"/>
      <c r="B159" s="406"/>
      <c r="C159" s="406"/>
      <c r="D159" s="406"/>
      <c r="E159" s="406"/>
      <c r="F159" s="980" t="s">
        <v>428</v>
      </c>
      <c r="G159" s="980"/>
      <c r="H159" s="980"/>
      <c r="I159" s="980"/>
      <c r="J159" s="393"/>
      <c r="K159" s="394"/>
      <c r="L159" s="394"/>
      <c r="M159" s="395">
        <v>20537</v>
      </c>
      <c r="N159" s="394"/>
      <c r="O159" s="395">
        <v>20798</v>
      </c>
      <c r="P159" s="195"/>
      <c r="Q159" s="196"/>
      <c r="R159" s="196"/>
      <c r="S159" s="196"/>
      <c r="T159" s="196"/>
      <c r="U159" s="173"/>
    </row>
    <row r="160" spans="1:21" s="202" customFormat="1" ht="15" customHeight="1">
      <c r="A160" s="370"/>
      <c r="B160" s="408"/>
      <c r="C160" s="408"/>
      <c r="D160" s="408"/>
      <c r="E160" s="408"/>
      <c r="F160" s="408"/>
      <c r="G160" s="982" t="s">
        <v>429</v>
      </c>
      <c r="H160" s="982"/>
      <c r="I160" s="982"/>
      <c r="J160" s="397"/>
      <c r="K160" s="398"/>
      <c r="L160" s="398"/>
      <c r="M160" s="399">
        <v>3068</v>
      </c>
      <c r="N160" s="398"/>
      <c r="O160" s="399">
        <v>2137</v>
      </c>
      <c r="P160" s="199"/>
      <c r="Q160" s="200"/>
      <c r="R160" s="200"/>
      <c r="S160" s="200"/>
      <c r="T160" s="200"/>
      <c r="U160" s="211"/>
    </row>
    <row r="161" spans="1:21" s="202" customFormat="1" ht="15" customHeight="1">
      <c r="A161" s="370"/>
      <c r="B161" s="408"/>
      <c r="C161" s="408"/>
      <c r="D161" s="408"/>
      <c r="E161" s="408"/>
      <c r="F161" s="408"/>
      <c r="G161" s="982" t="s">
        <v>430</v>
      </c>
      <c r="H161" s="982"/>
      <c r="I161" s="982"/>
      <c r="J161" s="397"/>
      <c r="K161" s="398"/>
      <c r="L161" s="398"/>
      <c r="M161" s="399">
        <v>4053</v>
      </c>
      <c r="N161" s="398"/>
      <c r="O161" s="399">
        <v>3110</v>
      </c>
      <c r="P161" s="199"/>
      <c r="Q161" s="200"/>
      <c r="R161" s="200"/>
      <c r="S161" s="200"/>
      <c r="T161" s="200"/>
      <c r="U161" s="211"/>
    </row>
    <row r="162" spans="1:21" s="202" customFormat="1" ht="15" customHeight="1">
      <c r="A162" s="370"/>
      <c r="B162" s="408"/>
      <c r="C162" s="408"/>
      <c r="D162" s="408"/>
      <c r="E162" s="408"/>
      <c r="F162" s="408"/>
      <c r="G162" s="982" t="s">
        <v>431</v>
      </c>
      <c r="H162" s="982"/>
      <c r="I162" s="982"/>
      <c r="J162" s="397"/>
      <c r="K162" s="398"/>
      <c r="L162" s="398"/>
      <c r="M162" s="399">
        <v>2322</v>
      </c>
      <c r="N162" s="398"/>
      <c r="O162" s="399">
        <v>2666</v>
      </c>
      <c r="P162" s="199"/>
      <c r="Q162" s="200"/>
      <c r="R162" s="200"/>
      <c r="S162" s="200"/>
      <c r="T162" s="200"/>
      <c r="U162" s="211"/>
    </row>
    <row r="163" spans="1:21" s="202" customFormat="1" ht="15" customHeight="1">
      <c r="A163" s="370"/>
      <c r="B163" s="408"/>
      <c r="C163" s="408"/>
      <c r="D163" s="408"/>
      <c r="E163" s="408"/>
      <c r="F163" s="408"/>
      <c r="G163" s="982" t="s">
        <v>432</v>
      </c>
      <c r="H163" s="982"/>
      <c r="I163" s="982"/>
      <c r="J163" s="397"/>
      <c r="K163" s="398"/>
      <c r="L163" s="398"/>
      <c r="M163" s="399">
        <v>1364</v>
      </c>
      <c r="N163" s="398"/>
      <c r="O163" s="399">
        <v>2518</v>
      </c>
      <c r="P163" s="199"/>
      <c r="Q163" s="200"/>
      <c r="R163" s="200"/>
      <c r="S163" s="200"/>
      <c r="T163" s="200"/>
      <c r="U163" s="211"/>
    </row>
    <row r="164" spans="1:21" s="202" customFormat="1" ht="15" customHeight="1">
      <c r="A164" s="370"/>
      <c r="B164" s="408"/>
      <c r="C164" s="408"/>
      <c r="D164" s="408"/>
      <c r="E164" s="408"/>
      <c r="F164" s="408"/>
      <c r="G164" s="985" t="s">
        <v>581</v>
      </c>
      <c r="H164" s="982"/>
      <c r="I164" s="982"/>
      <c r="J164" s="397"/>
      <c r="K164" s="398"/>
      <c r="L164" s="398"/>
      <c r="M164" s="399">
        <v>9731</v>
      </c>
      <c r="N164" s="398"/>
      <c r="O164" s="399">
        <v>10367</v>
      </c>
      <c r="P164" s="199"/>
      <c r="Q164" s="200"/>
      <c r="R164" s="200"/>
      <c r="S164" s="200"/>
      <c r="T164" s="200"/>
      <c r="U164" s="211"/>
    </row>
    <row r="165" spans="1:21" s="198" customFormat="1" ht="15" customHeight="1">
      <c r="A165" s="391"/>
      <c r="B165" s="406"/>
      <c r="C165" s="406"/>
      <c r="D165" s="406"/>
      <c r="E165" s="406"/>
      <c r="F165" s="980" t="s">
        <v>582</v>
      </c>
      <c r="G165" s="980"/>
      <c r="H165" s="980"/>
      <c r="I165" s="980"/>
      <c r="J165" s="393"/>
      <c r="K165" s="394"/>
      <c r="L165" s="394"/>
      <c r="M165" s="395">
        <v>8909</v>
      </c>
      <c r="N165" s="394"/>
      <c r="O165" s="395">
        <v>5850</v>
      </c>
      <c r="P165" s="195"/>
      <c r="Q165" s="196"/>
      <c r="R165" s="196"/>
      <c r="S165" s="196"/>
      <c r="T165" s="196"/>
      <c r="U165" s="173"/>
    </row>
    <row r="166" spans="1:21" s="198" customFormat="1" ht="15" customHeight="1">
      <c r="A166" s="391"/>
      <c r="B166" s="406"/>
      <c r="C166" s="406"/>
      <c r="D166" s="406"/>
      <c r="E166" s="392"/>
      <c r="F166" s="980" t="s">
        <v>583</v>
      </c>
      <c r="G166" s="980"/>
      <c r="H166" s="980"/>
      <c r="I166" s="980"/>
      <c r="J166" s="393"/>
      <c r="K166" s="394"/>
      <c r="L166" s="394"/>
      <c r="M166" s="395">
        <v>16277</v>
      </c>
      <c r="N166" s="394"/>
      <c r="O166" s="395">
        <v>13198</v>
      </c>
      <c r="P166" s="195"/>
      <c r="Q166" s="196"/>
      <c r="R166" s="196"/>
      <c r="S166" s="196"/>
      <c r="T166" s="196"/>
      <c r="U166" s="173"/>
    </row>
    <row r="167" spans="1:21" s="202" customFormat="1" ht="15" customHeight="1">
      <c r="A167" s="370"/>
      <c r="B167" s="408"/>
      <c r="C167" s="408"/>
      <c r="D167" s="408"/>
      <c r="E167" s="396"/>
      <c r="F167" s="408"/>
      <c r="G167" s="982" t="s">
        <v>337</v>
      </c>
      <c r="H167" s="982"/>
      <c r="I167" s="982"/>
      <c r="J167" s="397"/>
      <c r="K167" s="398"/>
      <c r="L167" s="398"/>
      <c r="M167" s="399">
        <v>4347</v>
      </c>
      <c r="N167" s="398"/>
      <c r="O167" s="399">
        <v>2648</v>
      </c>
      <c r="P167" s="199"/>
      <c r="Q167" s="200"/>
      <c r="R167" s="200"/>
      <c r="S167" s="200"/>
      <c r="T167" s="200"/>
      <c r="U167" s="211"/>
    </row>
    <row r="168" spans="1:21" s="202" customFormat="1" ht="15" customHeight="1">
      <c r="A168" s="370"/>
      <c r="B168" s="408"/>
      <c r="C168" s="408"/>
      <c r="D168" s="408"/>
      <c r="E168" s="396"/>
      <c r="F168" s="408"/>
      <c r="G168" s="982" t="s">
        <v>386</v>
      </c>
      <c r="H168" s="982"/>
      <c r="I168" s="982"/>
      <c r="J168" s="397"/>
      <c r="K168" s="398"/>
      <c r="L168" s="398"/>
      <c r="M168" s="399">
        <v>199</v>
      </c>
      <c r="N168" s="398"/>
      <c r="O168" s="399">
        <v>150</v>
      </c>
      <c r="P168" s="199"/>
      <c r="Q168" s="200"/>
      <c r="R168" s="200"/>
      <c r="S168" s="200"/>
      <c r="T168" s="200"/>
      <c r="U168" s="211"/>
    </row>
    <row r="169" spans="1:21" s="202" customFormat="1" ht="15" customHeight="1">
      <c r="A169" s="370"/>
      <c r="B169" s="408"/>
      <c r="C169" s="408"/>
      <c r="D169" s="408"/>
      <c r="E169" s="396"/>
      <c r="F169" s="408"/>
      <c r="G169" s="982" t="s">
        <v>396</v>
      </c>
      <c r="H169" s="982"/>
      <c r="I169" s="982"/>
      <c r="J169" s="397"/>
      <c r="K169" s="398"/>
      <c r="L169" s="398"/>
      <c r="M169" s="399">
        <v>551</v>
      </c>
      <c r="N169" s="398"/>
      <c r="O169" s="399">
        <v>703</v>
      </c>
      <c r="P169" s="199"/>
      <c r="Q169" s="200"/>
      <c r="R169" s="200"/>
      <c r="S169" s="200"/>
      <c r="T169" s="200"/>
      <c r="U169" s="211"/>
    </row>
    <row r="170" spans="1:21" s="202" customFormat="1" ht="15" customHeight="1">
      <c r="A170" s="370"/>
      <c r="B170" s="408"/>
      <c r="C170" s="408"/>
      <c r="D170" s="408"/>
      <c r="E170" s="396"/>
      <c r="F170" s="408"/>
      <c r="G170" s="982" t="s">
        <v>418</v>
      </c>
      <c r="H170" s="982"/>
      <c r="I170" s="982"/>
      <c r="J170" s="397"/>
      <c r="K170" s="398"/>
      <c r="L170" s="398"/>
      <c r="M170" s="399">
        <v>1056</v>
      </c>
      <c r="N170" s="398"/>
      <c r="O170" s="399">
        <v>490</v>
      </c>
      <c r="P170" s="199"/>
      <c r="Q170" s="200"/>
      <c r="R170" s="200"/>
      <c r="S170" s="200"/>
      <c r="T170" s="200"/>
      <c r="U170" s="211"/>
    </row>
    <row r="171" spans="1:21" s="198" customFormat="1" ht="15" customHeight="1">
      <c r="A171" s="391"/>
      <c r="B171" s="406"/>
      <c r="C171" s="406"/>
      <c r="D171" s="406"/>
      <c r="E171" s="392"/>
      <c r="F171" s="406"/>
      <c r="G171" s="980" t="s">
        <v>433</v>
      </c>
      <c r="H171" s="980"/>
      <c r="I171" s="980"/>
      <c r="J171" s="393"/>
      <c r="K171" s="394"/>
      <c r="L171" s="394"/>
      <c r="M171" s="395">
        <v>668</v>
      </c>
      <c r="N171" s="394"/>
      <c r="O171" s="395">
        <v>920</v>
      </c>
      <c r="P171" s="195"/>
      <c r="Q171" s="196"/>
      <c r="R171" s="196"/>
      <c r="S171" s="196"/>
      <c r="T171" s="196"/>
      <c r="U171" s="173"/>
    </row>
    <row r="172" spans="1:21" s="202" customFormat="1" ht="15" customHeight="1">
      <c r="A172" s="370"/>
      <c r="B172" s="408"/>
      <c r="C172" s="408"/>
      <c r="D172" s="408"/>
      <c r="E172" s="396"/>
      <c r="F172" s="408"/>
      <c r="G172" s="982" t="s">
        <v>434</v>
      </c>
      <c r="H172" s="982"/>
      <c r="I172" s="982"/>
      <c r="J172" s="397"/>
      <c r="K172" s="398"/>
      <c r="L172" s="398"/>
      <c r="M172" s="399">
        <v>5542</v>
      </c>
      <c r="N172" s="398"/>
      <c r="O172" s="399">
        <v>4066</v>
      </c>
      <c r="P172" s="199"/>
      <c r="Q172" s="200"/>
      <c r="R172" s="200"/>
      <c r="S172" s="200"/>
      <c r="T172" s="200"/>
      <c r="U172" s="211"/>
    </row>
    <row r="173" spans="1:21" s="202" customFormat="1" ht="15" customHeight="1">
      <c r="A173" s="370"/>
      <c r="B173" s="408"/>
      <c r="C173" s="408"/>
      <c r="D173" s="408"/>
      <c r="E173" s="396"/>
      <c r="F173" s="408"/>
      <c r="G173" s="982" t="s">
        <v>435</v>
      </c>
      <c r="H173" s="982"/>
      <c r="I173" s="982"/>
      <c r="J173" s="397"/>
      <c r="K173" s="398"/>
      <c r="L173" s="398"/>
      <c r="M173" s="399">
        <v>3913</v>
      </c>
      <c r="N173" s="398"/>
      <c r="O173" s="399">
        <v>4221</v>
      </c>
      <c r="P173" s="199"/>
      <c r="Q173" s="200"/>
      <c r="R173" s="200"/>
      <c r="S173" s="200"/>
      <c r="T173" s="200"/>
      <c r="U173" s="211"/>
    </row>
    <row r="174" spans="1:21" s="198" customFormat="1" ht="15" customHeight="1">
      <c r="A174" s="391"/>
      <c r="B174" s="406"/>
      <c r="C174" s="406"/>
      <c r="D174" s="406"/>
      <c r="E174" s="392"/>
      <c r="F174" s="980" t="s">
        <v>320</v>
      </c>
      <c r="G174" s="980"/>
      <c r="H174" s="980"/>
      <c r="I174" s="980"/>
      <c r="J174" s="393"/>
      <c r="K174" s="394"/>
      <c r="L174" s="394"/>
      <c r="M174" s="395">
        <v>5723</v>
      </c>
      <c r="N174" s="394"/>
      <c r="O174" s="395">
        <v>5774</v>
      </c>
      <c r="P174" s="195"/>
      <c r="Q174" s="196"/>
      <c r="R174" s="196"/>
      <c r="S174" s="196"/>
      <c r="T174" s="196"/>
      <c r="U174" s="173"/>
    </row>
    <row r="175" spans="1:21" s="198" customFormat="1" ht="15" customHeight="1">
      <c r="A175" s="391"/>
      <c r="B175" s="406"/>
      <c r="C175" s="409"/>
      <c r="D175" s="410" t="s">
        <v>436</v>
      </c>
      <c r="E175" s="411"/>
      <c r="F175" s="411"/>
      <c r="G175" s="991" t="s">
        <v>437</v>
      </c>
      <c r="H175" s="991"/>
      <c r="I175" s="991"/>
      <c r="J175" s="393"/>
      <c r="K175" s="394"/>
      <c r="L175" s="394"/>
      <c r="M175" s="395">
        <v>19549</v>
      </c>
      <c r="N175" s="394"/>
      <c r="O175" s="395">
        <v>13112</v>
      </c>
      <c r="P175" s="195"/>
      <c r="Q175" s="196"/>
      <c r="R175" s="196"/>
      <c r="S175" s="196"/>
      <c r="T175" s="196"/>
      <c r="U175" s="173"/>
    </row>
    <row r="176" spans="1:21" s="198" customFormat="1" ht="15" customHeight="1">
      <c r="A176" s="391"/>
      <c r="B176" s="406"/>
      <c r="C176" s="409"/>
      <c r="D176" s="410" t="s">
        <v>436</v>
      </c>
      <c r="E176" s="411"/>
      <c r="F176" s="411"/>
      <c r="G176" s="991" t="s">
        <v>438</v>
      </c>
      <c r="H176" s="991"/>
      <c r="I176" s="991"/>
      <c r="J176" s="393"/>
      <c r="K176" s="394"/>
      <c r="L176" s="394"/>
      <c r="M176" s="395">
        <v>35746</v>
      </c>
      <c r="N176" s="394"/>
      <c r="O176" s="395">
        <v>30170</v>
      </c>
      <c r="P176" s="195"/>
      <c r="Q176" s="196"/>
      <c r="R176" s="196"/>
      <c r="S176" s="196"/>
      <c r="T176" s="196"/>
      <c r="U176" s="173"/>
    </row>
    <row r="177" spans="1:21" s="198" customFormat="1" ht="15" customHeight="1">
      <c r="A177" s="391"/>
      <c r="B177" s="406"/>
      <c r="C177" s="409"/>
      <c r="D177" s="410" t="s">
        <v>436</v>
      </c>
      <c r="E177" s="411"/>
      <c r="F177" s="411"/>
      <c r="G177" s="991" t="s">
        <v>439</v>
      </c>
      <c r="H177" s="991"/>
      <c r="I177" s="991"/>
      <c r="J177" s="393"/>
      <c r="K177" s="394"/>
      <c r="L177" s="394"/>
      <c r="M177" s="395">
        <v>16556</v>
      </c>
      <c r="N177" s="394"/>
      <c r="O177" s="395">
        <v>15024</v>
      </c>
      <c r="P177" s="195"/>
      <c r="Q177" s="196"/>
      <c r="R177" s="196"/>
      <c r="S177" s="196"/>
      <c r="T177" s="196"/>
      <c r="U177" s="173"/>
    </row>
    <row r="178" spans="1:21" s="198" customFormat="1" ht="15" customHeight="1">
      <c r="A178" s="391"/>
      <c r="B178" s="406"/>
      <c r="C178" s="409"/>
      <c r="D178" s="410" t="s">
        <v>436</v>
      </c>
      <c r="E178" s="411"/>
      <c r="F178" s="411"/>
      <c r="G178" s="991" t="s">
        <v>440</v>
      </c>
      <c r="H178" s="991"/>
      <c r="I178" s="991"/>
      <c r="J178" s="393"/>
      <c r="K178" s="394"/>
      <c r="L178" s="394"/>
      <c r="M178" s="395">
        <v>242281</v>
      </c>
      <c r="N178" s="394"/>
      <c r="O178" s="395">
        <v>202001</v>
      </c>
      <c r="P178" s="195"/>
      <c r="Q178" s="196"/>
      <c r="R178" s="196"/>
      <c r="S178" s="196"/>
      <c r="T178" s="196"/>
      <c r="U178" s="173"/>
    </row>
    <row r="179" spans="1:21" s="198" customFormat="1" ht="15" customHeight="1">
      <c r="A179" s="391"/>
      <c r="B179" s="406"/>
      <c r="C179" s="409"/>
      <c r="D179" s="410" t="s">
        <v>436</v>
      </c>
      <c r="E179" s="411"/>
      <c r="F179" s="411"/>
      <c r="G179" s="991" t="s">
        <v>441</v>
      </c>
      <c r="H179" s="991"/>
      <c r="I179" s="991"/>
      <c r="J179" s="393"/>
      <c r="K179" s="394"/>
      <c r="L179" s="394"/>
      <c r="M179" s="395">
        <v>261121</v>
      </c>
      <c r="N179" s="394"/>
      <c r="O179" s="395">
        <v>218718</v>
      </c>
      <c r="P179" s="195"/>
      <c r="Q179" s="212"/>
      <c r="R179" s="196"/>
      <c r="S179" s="196"/>
      <c r="T179" s="196"/>
      <c r="U179" s="213"/>
    </row>
    <row r="180" spans="1:21" s="198" customFormat="1" ht="15" customHeight="1">
      <c r="A180" s="391"/>
      <c r="B180" s="408"/>
      <c r="C180" s="408"/>
      <c r="D180" s="412"/>
      <c r="E180" s="412"/>
      <c r="F180" s="412"/>
      <c r="G180" s="412"/>
      <c r="H180" s="992" t="s">
        <v>442</v>
      </c>
      <c r="I180" s="992"/>
      <c r="J180" s="397"/>
      <c r="K180" s="394"/>
      <c r="L180" s="394"/>
      <c r="M180" s="399">
        <v>131087</v>
      </c>
      <c r="N180" s="394"/>
      <c r="O180" s="399">
        <v>101027</v>
      </c>
      <c r="P180" s="195"/>
      <c r="Q180" s="212"/>
      <c r="R180" s="196"/>
      <c r="S180" s="196"/>
      <c r="T180" s="196"/>
      <c r="U180" s="213"/>
    </row>
    <row r="181" spans="1:21" s="202" customFormat="1" ht="15" customHeight="1">
      <c r="A181" s="391"/>
      <c r="B181" s="408"/>
      <c r="C181" s="408"/>
      <c r="D181" s="412"/>
      <c r="E181" s="412"/>
      <c r="F181" s="412"/>
      <c r="G181" s="413"/>
      <c r="H181" s="412"/>
      <c r="I181" s="414" t="s">
        <v>584</v>
      </c>
      <c r="J181" s="397"/>
      <c r="K181" s="398"/>
      <c r="L181" s="398"/>
      <c r="M181" s="399">
        <v>14443</v>
      </c>
      <c r="N181" s="398"/>
      <c r="O181" s="399">
        <v>7638</v>
      </c>
      <c r="P181" s="199"/>
      <c r="Q181" s="200"/>
      <c r="R181" s="200"/>
      <c r="S181" s="200"/>
      <c r="T181" s="200"/>
      <c r="U181" s="211"/>
    </row>
    <row r="182" spans="1:21" s="202" customFormat="1" ht="15" customHeight="1">
      <c r="A182" s="391"/>
      <c r="B182" s="408"/>
      <c r="C182" s="408"/>
      <c r="D182" s="412"/>
      <c r="E182" s="412"/>
      <c r="F182" s="412"/>
      <c r="G182" s="413"/>
      <c r="H182" s="415"/>
      <c r="I182" s="414" t="s">
        <v>585</v>
      </c>
      <c r="J182" s="397"/>
      <c r="K182" s="398"/>
      <c r="L182" s="398"/>
      <c r="M182" s="399">
        <v>25358</v>
      </c>
      <c r="N182" s="398"/>
      <c r="O182" s="399">
        <v>20458</v>
      </c>
      <c r="P182" s="199"/>
      <c r="Q182" s="200"/>
      <c r="R182" s="200"/>
      <c r="S182" s="200"/>
      <c r="T182" s="200"/>
      <c r="U182" s="211"/>
    </row>
    <row r="183" spans="1:21" s="202" customFormat="1" ht="15" customHeight="1">
      <c r="A183" s="391"/>
      <c r="B183" s="408"/>
      <c r="C183" s="408"/>
      <c r="D183" s="412"/>
      <c r="E183" s="412"/>
      <c r="F183" s="412"/>
      <c r="G183" s="413"/>
      <c r="H183" s="412"/>
      <c r="I183" s="414" t="s">
        <v>586</v>
      </c>
      <c r="J183" s="397"/>
      <c r="K183" s="398"/>
      <c r="L183" s="398"/>
      <c r="M183" s="399">
        <v>91286</v>
      </c>
      <c r="N183" s="398"/>
      <c r="O183" s="399">
        <v>72931</v>
      </c>
      <c r="P183" s="199"/>
      <c r="Q183" s="200"/>
      <c r="R183" s="200"/>
      <c r="S183" s="200"/>
      <c r="T183" s="200"/>
      <c r="U183" s="211"/>
    </row>
    <row r="184" spans="1:21" s="202" customFormat="1" ht="15" customHeight="1">
      <c r="A184" s="391"/>
      <c r="B184" s="408"/>
      <c r="C184" s="408"/>
      <c r="D184" s="412"/>
      <c r="E184" s="412"/>
      <c r="F184" s="412"/>
      <c r="G184" s="412"/>
      <c r="H184" s="992" t="s">
        <v>630</v>
      </c>
      <c r="I184" s="992"/>
      <c r="J184" s="397"/>
      <c r="K184" s="398"/>
      <c r="L184" s="398"/>
      <c r="M184" s="399">
        <v>130033</v>
      </c>
      <c r="N184" s="398"/>
      <c r="O184" s="399">
        <v>117691</v>
      </c>
      <c r="P184" s="199"/>
      <c r="Q184" s="200"/>
      <c r="R184" s="200"/>
      <c r="S184" s="200"/>
      <c r="T184" s="200"/>
      <c r="U184" s="211"/>
    </row>
    <row r="185" spans="1:21" s="198" customFormat="1" ht="15" customHeight="1">
      <c r="A185" s="391"/>
      <c r="B185" s="406"/>
      <c r="C185" s="406"/>
      <c r="D185" s="980" t="s">
        <v>443</v>
      </c>
      <c r="E185" s="980"/>
      <c r="F185" s="980"/>
      <c r="G185" s="980"/>
      <c r="H185" s="980"/>
      <c r="I185" s="980"/>
      <c r="J185" s="393"/>
      <c r="K185" s="394"/>
      <c r="L185" s="394"/>
      <c r="M185" s="395">
        <v>93254</v>
      </c>
      <c r="N185" s="394"/>
      <c r="O185" s="395">
        <v>90364</v>
      </c>
      <c r="P185" s="195"/>
      <c r="Q185" s="196"/>
      <c r="R185" s="196"/>
      <c r="S185" s="196"/>
      <c r="T185" s="196"/>
      <c r="U185" s="173"/>
    </row>
    <row r="186" spans="1:21" s="202" customFormat="1" ht="15" customHeight="1">
      <c r="A186" s="391"/>
      <c r="B186" s="408"/>
      <c r="C186" s="408"/>
      <c r="D186" s="408"/>
      <c r="E186" s="982" t="s">
        <v>444</v>
      </c>
      <c r="F186" s="982"/>
      <c r="G186" s="982"/>
      <c r="H186" s="982"/>
      <c r="I186" s="982"/>
      <c r="J186" s="397"/>
      <c r="K186" s="398"/>
      <c r="L186" s="398"/>
      <c r="M186" s="399">
        <v>41382</v>
      </c>
      <c r="N186" s="398"/>
      <c r="O186" s="399">
        <v>40224</v>
      </c>
      <c r="P186" s="199"/>
      <c r="Q186" s="200"/>
      <c r="R186" s="200"/>
      <c r="S186" s="200"/>
      <c r="T186" s="200"/>
      <c r="U186" s="211"/>
    </row>
    <row r="187" spans="1:21" s="202" customFormat="1" ht="15" customHeight="1">
      <c r="A187" s="391"/>
      <c r="B187" s="408"/>
      <c r="C187" s="408"/>
      <c r="D187" s="408"/>
      <c r="E187" s="408"/>
      <c r="F187" s="982" t="s">
        <v>445</v>
      </c>
      <c r="G187" s="982"/>
      <c r="H187" s="982"/>
      <c r="I187" s="982"/>
      <c r="J187" s="397"/>
      <c r="K187" s="398"/>
      <c r="L187" s="398"/>
      <c r="M187" s="399">
        <v>16437</v>
      </c>
      <c r="N187" s="398"/>
      <c r="O187" s="399">
        <v>16203</v>
      </c>
      <c r="P187" s="199"/>
      <c r="Q187" s="200"/>
      <c r="R187" s="200"/>
      <c r="S187" s="200"/>
      <c r="T187" s="200"/>
      <c r="U187" s="211"/>
    </row>
    <row r="188" spans="1:21" s="202" customFormat="1" ht="15" customHeight="1">
      <c r="A188" s="391"/>
      <c r="B188" s="408"/>
      <c r="C188" s="408"/>
      <c r="D188" s="408"/>
      <c r="E188" s="408"/>
      <c r="F188" s="982" t="s">
        <v>446</v>
      </c>
      <c r="G188" s="982"/>
      <c r="H188" s="982"/>
      <c r="I188" s="982"/>
      <c r="J188" s="397"/>
      <c r="K188" s="398"/>
      <c r="L188" s="398"/>
      <c r="M188" s="399">
        <v>19246</v>
      </c>
      <c r="N188" s="398"/>
      <c r="O188" s="399">
        <v>20143</v>
      </c>
      <c r="P188" s="199"/>
      <c r="Q188" s="200"/>
      <c r="R188" s="200"/>
      <c r="S188" s="200"/>
      <c r="T188" s="200"/>
      <c r="U188" s="211"/>
    </row>
    <row r="189" spans="1:21" s="202" customFormat="1" ht="15" customHeight="1">
      <c r="A189" s="391"/>
      <c r="B189" s="408"/>
      <c r="C189" s="408"/>
      <c r="D189" s="408"/>
      <c r="E189" s="408"/>
      <c r="F189" s="982" t="s">
        <v>447</v>
      </c>
      <c r="G189" s="982"/>
      <c r="H189" s="982"/>
      <c r="I189" s="982"/>
      <c r="J189" s="397"/>
      <c r="K189" s="398"/>
      <c r="L189" s="398"/>
      <c r="M189" s="399">
        <v>5698</v>
      </c>
      <c r="N189" s="398"/>
      <c r="O189" s="399">
        <v>3877</v>
      </c>
      <c r="P189" s="199"/>
      <c r="Q189" s="200"/>
      <c r="R189" s="200"/>
      <c r="S189" s="200"/>
      <c r="T189" s="200"/>
      <c r="U189" s="211"/>
    </row>
    <row r="190" spans="1:21" s="198" customFormat="1" ht="15" customHeight="1">
      <c r="A190" s="391"/>
      <c r="B190" s="406"/>
      <c r="C190" s="406"/>
      <c r="D190" s="406"/>
      <c r="E190" s="980" t="s">
        <v>448</v>
      </c>
      <c r="F190" s="980"/>
      <c r="G190" s="980"/>
      <c r="H190" s="980"/>
      <c r="I190" s="980"/>
      <c r="J190" s="393"/>
      <c r="K190" s="394"/>
      <c r="L190" s="394"/>
      <c r="M190" s="395">
        <v>51812</v>
      </c>
      <c r="N190" s="394"/>
      <c r="O190" s="395">
        <v>50140</v>
      </c>
      <c r="P190" s="195"/>
      <c r="Q190" s="196"/>
      <c r="R190" s="196"/>
      <c r="S190" s="196"/>
      <c r="T190" s="196"/>
      <c r="U190" s="173"/>
    </row>
    <row r="191" spans="1:21" s="202" customFormat="1" ht="15" customHeight="1">
      <c r="A191" s="391"/>
      <c r="B191" s="408"/>
      <c r="C191" s="408"/>
      <c r="D191" s="408"/>
      <c r="E191" s="408"/>
      <c r="F191" s="982" t="s">
        <v>449</v>
      </c>
      <c r="G191" s="982"/>
      <c r="H191" s="982"/>
      <c r="I191" s="982"/>
      <c r="J191" s="397"/>
      <c r="K191" s="398"/>
      <c r="L191" s="398"/>
      <c r="M191" s="399">
        <v>30729</v>
      </c>
      <c r="N191" s="398"/>
      <c r="O191" s="399">
        <v>30318</v>
      </c>
      <c r="P191" s="199"/>
      <c r="Q191" s="200"/>
      <c r="R191" s="200"/>
      <c r="S191" s="200"/>
      <c r="T191" s="200"/>
      <c r="U191" s="211"/>
    </row>
    <row r="192" spans="1:21" s="202" customFormat="1" ht="15" customHeight="1">
      <c r="A192" s="391"/>
      <c r="B192" s="408"/>
      <c r="C192" s="408"/>
      <c r="D192" s="408"/>
      <c r="E192" s="408"/>
      <c r="F192" s="982" t="s">
        <v>450</v>
      </c>
      <c r="G192" s="982"/>
      <c r="H192" s="982"/>
      <c r="I192" s="982"/>
      <c r="J192" s="397"/>
      <c r="K192" s="398"/>
      <c r="L192" s="398"/>
      <c r="M192" s="399">
        <v>17495</v>
      </c>
      <c r="N192" s="398"/>
      <c r="O192" s="399">
        <v>16642</v>
      </c>
      <c r="P192" s="199"/>
      <c r="Q192" s="200"/>
      <c r="R192" s="200"/>
      <c r="S192" s="200"/>
      <c r="T192" s="200"/>
      <c r="U192" s="211"/>
    </row>
    <row r="193" spans="1:21" s="202" customFormat="1" ht="15" customHeight="1">
      <c r="A193" s="391"/>
      <c r="B193" s="408"/>
      <c r="C193" s="408"/>
      <c r="D193" s="408"/>
      <c r="E193" s="408"/>
      <c r="F193" s="982" t="s">
        <v>451</v>
      </c>
      <c r="G193" s="982"/>
      <c r="H193" s="982"/>
      <c r="I193" s="982"/>
      <c r="J193" s="397"/>
      <c r="K193" s="398"/>
      <c r="L193" s="398"/>
      <c r="M193" s="399">
        <v>1995</v>
      </c>
      <c r="N193" s="398"/>
      <c r="O193" s="399">
        <v>1700</v>
      </c>
      <c r="P193" s="199"/>
      <c r="Q193" s="200"/>
      <c r="R193" s="200"/>
      <c r="S193" s="200"/>
      <c r="T193" s="200"/>
      <c r="U193" s="211"/>
    </row>
    <row r="194" spans="1:21" s="202" customFormat="1" ht="15" customHeight="1">
      <c r="A194" s="391"/>
      <c r="B194" s="408"/>
      <c r="C194" s="408"/>
      <c r="D194" s="408"/>
      <c r="E194" s="408"/>
      <c r="F194" s="982" t="s">
        <v>452</v>
      </c>
      <c r="G194" s="982"/>
      <c r="H194" s="982"/>
      <c r="I194" s="982"/>
      <c r="J194" s="397"/>
      <c r="K194" s="398"/>
      <c r="L194" s="398"/>
      <c r="M194" s="399">
        <v>1593</v>
      </c>
      <c r="N194" s="398"/>
      <c r="O194" s="399">
        <v>1480</v>
      </c>
      <c r="P194" s="199"/>
      <c r="Q194" s="200"/>
      <c r="R194" s="200"/>
      <c r="S194" s="200"/>
      <c r="T194" s="200"/>
      <c r="U194" s="211"/>
    </row>
    <row r="195" spans="1:21" s="202" customFormat="1" ht="15" customHeight="1">
      <c r="A195" s="391"/>
      <c r="B195" s="408"/>
      <c r="C195" s="408"/>
      <c r="D195" s="408"/>
      <c r="E195" s="982" t="s">
        <v>453</v>
      </c>
      <c r="F195" s="982"/>
      <c r="G195" s="982"/>
      <c r="H195" s="982"/>
      <c r="I195" s="982"/>
      <c r="J195" s="397"/>
      <c r="K195" s="398"/>
      <c r="L195" s="398"/>
      <c r="M195" s="399">
        <v>60</v>
      </c>
      <c r="N195" s="398"/>
      <c r="O195" s="399">
        <v>0</v>
      </c>
      <c r="P195" s="199"/>
      <c r="Q195" s="200"/>
      <c r="R195" s="200"/>
      <c r="S195" s="200"/>
      <c r="T195" s="200"/>
      <c r="U195" s="211"/>
    </row>
    <row r="196" spans="1:21" s="198" customFormat="1" ht="15" customHeight="1">
      <c r="A196" s="391"/>
      <c r="B196" s="406"/>
      <c r="C196" s="980" t="s">
        <v>631</v>
      </c>
      <c r="D196" s="980"/>
      <c r="E196" s="980"/>
      <c r="F196" s="980"/>
      <c r="G196" s="980"/>
      <c r="H196" s="980"/>
      <c r="I196" s="980"/>
      <c r="J196" s="393"/>
      <c r="K196" s="394"/>
      <c r="L196" s="394"/>
      <c r="M196" s="395">
        <v>479821</v>
      </c>
      <c r="N196" s="394"/>
      <c r="O196" s="395">
        <v>460311</v>
      </c>
      <c r="P196" s="195"/>
      <c r="Q196" s="196"/>
      <c r="R196" s="196"/>
      <c r="S196" s="196"/>
      <c r="T196" s="196"/>
      <c r="U196" s="173"/>
    </row>
    <row r="197" spans="1:21" s="198" customFormat="1" ht="15" customHeight="1">
      <c r="A197" s="391"/>
      <c r="B197" s="406"/>
      <c r="C197" s="406"/>
      <c r="D197" s="980" t="s">
        <v>454</v>
      </c>
      <c r="E197" s="980"/>
      <c r="F197" s="980"/>
      <c r="G197" s="980"/>
      <c r="H197" s="980"/>
      <c r="I197" s="980"/>
      <c r="J197" s="393"/>
      <c r="K197" s="394"/>
      <c r="L197" s="394"/>
      <c r="M197" s="395">
        <v>372965</v>
      </c>
      <c r="N197" s="394"/>
      <c r="O197" s="395">
        <v>366932</v>
      </c>
      <c r="P197" s="195"/>
      <c r="Q197" s="196"/>
      <c r="R197" s="196"/>
      <c r="S197" s="196"/>
      <c r="T197" s="196"/>
      <c r="U197" s="173"/>
    </row>
    <row r="198" spans="1:21" s="198" customFormat="1" ht="15" customHeight="1">
      <c r="A198" s="391"/>
      <c r="B198" s="406"/>
      <c r="C198" s="406"/>
      <c r="D198" s="980" t="s">
        <v>455</v>
      </c>
      <c r="E198" s="980"/>
      <c r="F198" s="980"/>
      <c r="G198" s="980"/>
      <c r="H198" s="980"/>
      <c r="I198" s="980"/>
      <c r="J198" s="393"/>
      <c r="K198" s="394"/>
      <c r="L198" s="394"/>
      <c r="M198" s="395">
        <v>20296</v>
      </c>
      <c r="N198" s="394"/>
      <c r="O198" s="395">
        <v>15375</v>
      </c>
      <c r="P198" s="195"/>
      <c r="Q198" s="196"/>
      <c r="R198" s="196"/>
      <c r="S198" s="196"/>
      <c r="T198" s="196"/>
      <c r="U198" s="173"/>
    </row>
    <row r="199" spans="1:21" s="202" customFormat="1" ht="15" customHeight="1">
      <c r="A199" s="391"/>
      <c r="B199" s="408"/>
      <c r="C199" s="408"/>
      <c r="D199" s="408"/>
      <c r="E199" s="982" t="s">
        <v>456</v>
      </c>
      <c r="F199" s="982"/>
      <c r="G199" s="982"/>
      <c r="H199" s="982"/>
      <c r="I199" s="982"/>
      <c r="J199" s="397"/>
      <c r="K199" s="398"/>
      <c r="L199" s="398"/>
      <c r="M199" s="399">
        <v>3634</v>
      </c>
      <c r="N199" s="398"/>
      <c r="O199" s="399">
        <v>1772</v>
      </c>
      <c r="P199" s="199"/>
      <c r="Q199" s="200"/>
      <c r="R199" s="200"/>
      <c r="S199" s="200"/>
      <c r="T199" s="200"/>
      <c r="U199" s="211"/>
    </row>
    <row r="200" spans="1:21" s="202" customFormat="1" ht="15" customHeight="1">
      <c r="A200" s="391"/>
      <c r="B200" s="408"/>
      <c r="C200" s="408"/>
      <c r="D200" s="408"/>
      <c r="E200" s="982" t="s">
        <v>457</v>
      </c>
      <c r="F200" s="982"/>
      <c r="G200" s="982"/>
      <c r="H200" s="982"/>
      <c r="I200" s="982"/>
      <c r="J200" s="397"/>
      <c r="K200" s="398"/>
      <c r="L200" s="398"/>
      <c r="M200" s="399">
        <v>16662</v>
      </c>
      <c r="N200" s="398"/>
      <c r="O200" s="399">
        <v>13603</v>
      </c>
      <c r="P200" s="199"/>
      <c r="Q200" s="200"/>
      <c r="R200" s="200"/>
      <c r="S200" s="200"/>
      <c r="T200" s="200"/>
      <c r="U200" s="211"/>
    </row>
    <row r="201" spans="1:21" s="198" customFormat="1" ht="15" customHeight="1">
      <c r="A201" s="391"/>
      <c r="B201" s="406"/>
      <c r="C201" s="406"/>
      <c r="D201" s="980" t="s">
        <v>458</v>
      </c>
      <c r="E201" s="980"/>
      <c r="F201" s="980"/>
      <c r="G201" s="980"/>
      <c r="H201" s="980"/>
      <c r="I201" s="980"/>
      <c r="J201" s="393"/>
      <c r="K201" s="394"/>
      <c r="L201" s="394"/>
      <c r="M201" s="395">
        <v>1225</v>
      </c>
      <c r="N201" s="394"/>
      <c r="O201" s="395">
        <v>4451</v>
      </c>
      <c r="P201" s="195"/>
      <c r="Q201" s="196"/>
      <c r="R201" s="196"/>
      <c r="S201" s="196"/>
      <c r="T201" s="196"/>
      <c r="U201" s="173"/>
    </row>
    <row r="202" spans="1:21" s="202" customFormat="1" ht="15" customHeight="1">
      <c r="A202" s="391"/>
      <c r="B202" s="408"/>
      <c r="C202" s="408"/>
      <c r="D202" s="982" t="s">
        <v>459</v>
      </c>
      <c r="E202" s="982"/>
      <c r="F202" s="982"/>
      <c r="G202" s="982"/>
      <c r="H202" s="982"/>
      <c r="I202" s="982"/>
      <c r="J202" s="397"/>
      <c r="K202" s="398"/>
      <c r="L202" s="398"/>
      <c r="M202" s="399">
        <v>32070</v>
      </c>
      <c r="N202" s="398"/>
      <c r="O202" s="399">
        <v>28871</v>
      </c>
      <c r="P202" s="199"/>
      <c r="Q202" s="200"/>
      <c r="R202" s="200"/>
      <c r="S202" s="200"/>
      <c r="T202" s="200"/>
      <c r="U202" s="211"/>
    </row>
    <row r="203" spans="1:21" s="202" customFormat="1" ht="15" customHeight="1">
      <c r="A203" s="391"/>
      <c r="B203" s="408"/>
      <c r="C203" s="408"/>
      <c r="D203" s="982" t="s">
        <v>460</v>
      </c>
      <c r="E203" s="982"/>
      <c r="F203" s="982"/>
      <c r="G203" s="982"/>
      <c r="H203" s="982"/>
      <c r="I203" s="982"/>
      <c r="J203" s="397"/>
      <c r="K203" s="398"/>
      <c r="L203" s="398"/>
      <c r="M203" s="399">
        <v>2729</v>
      </c>
      <c r="N203" s="398"/>
      <c r="O203" s="399">
        <v>7616</v>
      </c>
      <c r="P203" s="199"/>
      <c r="Q203" s="200"/>
      <c r="R203" s="200"/>
      <c r="S203" s="200"/>
      <c r="T203" s="200"/>
      <c r="U203" s="211"/>
    </row>
    <row r="204" spans="1:21" s="198" customFormat="1" ht="15" customHeight="1">
      <c r="A204" s="391"/>
      <c r="B204" s="406"/>
      <c r="C204" s="406"/>
      <c r="D204" s="980" t="s">
        <v>461</v>
      </c>
      <c r="E204" s="980"/>
      <c r="F204" s="980"/>
      <c r="G204" s="980"/>
      <c r="H204" s="980"/>
      <c r="I204" s="980"/>
      <c r="J204" s="393"/>
      <c r="K204" s="394"/>
      <c r="L204" s="394"/>
      <c r="M204" s="395">
        <v>4386</v>
      </c>
      <c r="N204" s="394"/>
      <c r="O204" s="395">
        <v>5109</v>
      </c>
      <c r="P204" s="195"/>
      <c r="Q204" s="196"/>
      <c r="R204" s="196"/>
      <c r="S204" s="196"/>
      <c r="T204" s="196"/>
      <c r="U204" s="173"/>
    </row>
    <row r="205" spans="1:21" s="202" customFormat="1" ht="15" customHeight="1">
      <c r="A205" s="391"/>
      <c r="B205" s="408"/>
      <c r="C205" s="408"/>
      <c r="D205" s="982" t="s">
        <v>462</v>
      </c>
      <c r="E205" s="982"/>
      <c r="F205" s="982"/>
      <c r="G205" s="982"/>
      <c r="H205" s="982"/>
      <c r="I205" s="982"/>
      <c r="J205" s="397"/>
      <c r="K205" s="398"/>
      <c r="L205" s="398"/>
      <c r="M205" s="399">
        <v>30953</v>
      </c>
      <c r="N205" s="398"/>
      <c r="O205" s="399">
        <v>31687</v>
      </c>
      <c r="P205" s="199"/>
      <c r="Q205" s="200"/>
      <c r="R205" s="200"/>
      <c r="S205" s="200"/>
      <c r="T205" s="200"/>
      <c r="U205" s="211"/>
    </row>
    <row r="206" spans="1:21" s="202" customFormat="1" ht="15" customHeight="1">
      <c r="A206" s="391"/>
      <c r="B206" s="408"/>
      <c r="C206" s="408"/>
      <c r="D206" s="982" t="s">
        <v>463</v>
      </c>
      <c r="E206" s="982"/>
      <c r="F206" s="982"/>
      <c r="G206" s="982"/>
      <c r="H206" s="982"/>
      <c r="I206" s="982"/>
      <c r="J206" s="397"/>
      <c r="K206" s="398"/>
      <c r="L206" s="398"/>
      <c r="M206" s="399">
        <v>14572</v>
      </c>
      <c r="N206" s="398"/>
      <c r="O206" s="399">
        <v>0</v>
      </c>
      <c r="P206" s="199"/>
      <c r="Q206" s="200"/>
      <c r="R206" s="200"/>
      <c r="S206" s="200"/>
      <c r="T206" s="200"/>
      <c r="U206" s="211"/>
    </row>
    <row r="207" spans="1:21" s="202" customFormat="1" ht="15" customHeight="1">
      <c r="A207" s="391"/>
      <c r="B207" s="408"/>
      <c r="C207" s="408"/>
      <c r="D207" s="986" t="s">
        <v>464</v>
      </c>
      <c r="E207" s="980"/>
      <c r="F207" s="980"/>
      <c r="G207" s="980"/>
      <c r="H207" s="980"/>
      <c r="I207" s="980"/>
      <c r="J207" s="397"/>
      <c r="K207" s="398"/>
      <c r="L207" s="398"/>
      <c r="M207" s="399">
        <v>625</v>
      </c>
      <c r="N207" s="398"/>
      <c r="O207" s="399">
        <v>272</v>
      </c>
      <c r="P207" s="199"/>
      <c r="Q207" s="200"/>
      <c r="R207" s="200"/>
      <c r="S207" s="200"/>
      <c r="T207" s="200"/>
      <c r="U207" s="211"/>
    </row>
    <row r="208" spans="1:21" s="198" customFormat="1" ht="15" customHeight="1">
      <c r="A208" s="391"/>
      <c r="B208" s="406"/>
      <c r="C208" s="980" t="s">
        <v>465</v>
      </c>
      <c r="D208" s="980"/>
      <c r="E208" s="980"/>
      <c r="F208" s="980"/>
      <c r="G208" s="980"/>
      <c r="H208" s="980"/>
      <c r="I208" s="980"/>
      <c r="J208" s="393"/>
      <c r="K208" s="394"/>
      <c r="L208" s="394"/>
      <c r="M208" s="395">
        <v>59050</v>
      </c>
      <c r="N208" s="394"/>
      <c r="O208" s="395">
        <v>57747</v>
      </c>
      <c r="P208" s="195"/>
      <c r="Q208" s="196"/>
      <c r="R208" s="196"/>
      <c r="S208" s="196"/>
      <c r="T208" s="196"/>
      <c r="U208" s="173"/>
    </row>
    <row r="209" spans="1:21" s="198" customFormat="1" ht="15" customHeight="1">
      <c r="A209" s="391"/>
      <c r="B209" s="980" t="s">
        <v>466</v>
      </c>
      <c r="C209" s="980"/>
      <c r="D209" s="980"/>
      <c r="E209" s="980"/>
      <c r="F209" s="980"/>
      <c r="G209" s="980"/>
      <c r="H209" s="980"/>
      <c r="I209" s="980"/>
      <c r="J209" s="393"/>
      <c r="K209" s="394"/>
      <c r="L209" s="394"/>
      <c r="M209" s="395">
        <v>4614</v>
      </c>
      <c r="N209" s="394"/>
      <c r="O209" s="395">
        <v>5593</v>
      </c>
      <c r="P209" s="195"/>
      <c r="Q209" s="196"/>
      <c r="R209" s="196"/>
      <c r="S209" s="196"/>
      <c r="T209" s="196"/>
      <c r="U209" s="173"/>
    </row>
    <row r="210" spans="1:21" s="198" customFormat="1" ht="15" customHeight="1">
      <c r="A210" s="391"/>
      <c r="B210" s="406"/>
      <c r="C210" s="980" t="s">
        <v>301</v>
      </c>
      <c r="D210" s="980"/>
      <c r="E210" s="980"/>
      <c r="F210" s="980"/>
      <c r="G210" s="980"/>
      <c r="H210" s="980"/>
      <c r="I210" s="980"/>
      <c r="J210" s="393"/>
      <c r="K210" s="394"/>
      <c r="L210" s="394"/>
      <c r="M210" s="395">
        <v>936</v>
      </c>
      <c r="N210" s="394"/>
      <c r="O210" s="395">
        <v>290</v>
      </c>
      <c r="P210" s="195"/>
      <c r="Q210" s="196"/>
      <c r="R210" s="196"/>
      <c r="S210" s="196"/>
      <c r="T210" s="196"/>
      <c r="U210" s="173"/>
    </row>
    <row r="211" spans="1:21" s="202" customFormat="1" ht="15" customHeight="1">
      <c r="A211" s="391"/>
      <c r="B211" s="408"/>
      <c r="C211" s="982" t="s">
        <v>467</v>
      </c>
      <c r="D211" s="982"/>
      <c r="E211" s="982"/>
      <c r="F211" s="982"/>
      <c r="G211" s="982"/>
      <c r="H211" s="982"/>
      <c r="I211" s="982"/>
      <c r="J211" s="397"/>
      <c r="K211" s="398"/>
      <c r="L211" s="398"/>
      <c r="M211" s="399">
        <v>84</v>
      </c>
      <c r="N211" s="398"/>
      <c r="O211" s="399">
        <v>17</v>
      </c>
      <c r="P211" s="199"/>
      <c r="Q211" s="214"/>
      <c r="R211" s="214"/>
      <c r="S211" s="214"/>
      <c r="T211" s="214"/>
      <c r="U211" s="211"/>
    </row>
    <row r="212" spans="1:21" s="202" customFormat="1" ht="15" customHeight="1">
      <c r="A212" s="391"/>
      <c r="B212" s="408"/>
      <c r="C212" s="982" t="s">
        <v>468</v>
      </c>
      <c r="D212" s="982"/>
      <c r="E212" s="982"/>
      <c r="F212" s="982"/>
      <c r="G212" s="982"/>
      <c r="H212" s="982"/>
      <c r="I212" s="982"/>
      <c r="J212" s="397"/>
      <c r="K212" s="398"/>
      <c r="L212" s="398"/>
      <c r="M212" s="399">
        <v>3594</v>
      </c>
      <c r="N212" s="398"/>
      <c r="O212" s="399">
        <v>5286</v>
      </c>
      <c r="P212" s="199"/>
      <c r="Q212" s="200"/>
      <c r="R212" s="200"/>
      <c r="S212" s="200"/>
      <c r="T212" s="200"/>
      <c r="U212" s="211"/>
    </row>
    <row r="213" spans="1:21" s="198" customFormat="1" ht="15" customHeight="1">
      <c r="A213" s="391"/>
      <c r="B213" s="980" t="s">
        <v>466</v>
      </c>
      <c r="C213" s="980"/>
      <c r="D213" s="980"/>
      <c r="E213" s="980"/>
      <c r="F213" s="980"/>
      <c r="G213" s="980"/>
      <c r="H213" s="980"/>
      <c r="I213" s="980"/>
      <c r="J213" s="393"/>
      <c r="K213" s="394"/>
      <c r="L213" s="394"/>
      <c r="M213" s="395">
        <v>4614</v>
      </c>
      <c r="N213" s="394"/>
      <c r="O213" s="395">
        <v>5593</v>
      </c>
      <c r="P213" s="195"/>
      <c r="Q213" s="196"/>
      <c r="R213" s="196"/>
      <c r="S213" s="196"/>
      <c r="T213" s="196"/>
      <c r="U213" s="173"/>
    </row>
    <row r="214" spans="1:21" s="198" customFormat="1" ht="15" customHeight="1">
      <c r="A214" s="391"/>
      <c r="B214" s="406"/>
      <c r="C214" s="980" t="s">
        <v>337</v>
      </c>
      <c r="D214" s="980"/>
      <c r="E214" s="980"/>
      <c r="F214" s="980"/>
      <c r="G214" s="980"/>
      <c r="H214" s="980"/>
      <c r="I214" s="980"/>
      <c r="J214" s="393"/>
      <c r="K214" s="394"/>
      <c r="L214" s="394"/>
      <c r="M214" s="395">
        <v>2804</v>
      </c>
      <c r="N214" s="394"/>
      <c r="O214" s="395">
        <v>2521</v>
      </c>
      <c r="P214" s="195"/>
      <c r="Q214" s="196"/>
      <c r="R214" s="196"/>
      <c r="S214" s="196"/>
      <c r="T214" s="196"/>
      <c r="U214" s="173"/>
    </row>
    <row r="215" spans="1:21" s="202" customFormat="1" ht="15" customHeight="1">
      <c r="A215" s="391"/>
      <c r="B215" s="408"/>
      <c r="C215" s="408"/>
      <c r="D215" s="982" t="s">
        <v>467</v>
      </c>
      <c r="E215" s="982"/>
      <c r="F215" s="982"/>
      <c r="G215" s="982"/>
      <c r="H215" s="982"/>
      <c r="I215" s="982"/>
      <c r="J215" s="397"/>
      <c r="K215" s="398"/>
      <c r="L215" s="398"/>
      <c r="M215" s="399">
        <v>84</v>
      </c>
      <c r="N215" s="398"/>
      <c r="O215" s="399">
        <v>17</v>
      </c>
      <c r="P215" s="199"/>
      <c r="Q215" s="214"/>
      <c r="R215" s="214"/>
      <c r="S215" s="214"/>
      <c r="T215" s="214"/>
      <c r="U215" s="211"/>
    </row>
    <row r="216" spans="1:21" s="198" customFormat="1" ht="15" customHeight="1">
      <c r="A216" s="391"/>
      <c r="B216" s="406"/>
      <c r="C216" s="980" t="s">
        <v>376</v>
      </c>
      <c r="D216" s="980"/>
      <c r="E216" s="980"/>
      <c r="F216" s="980"/>
      <c r="G216" s="980"/>
      <c r="H216" s="980"/>
      <c r="I216" s="980"/>
      <c r="J216" s="393"/>
      <c r="K216" s="394"/>
      <c r="L216" s="394"/>
      <c r="M216" s="395">
        <v>629</v>
      </c>
      <c r="N216" s="394"/>
      <c r="O216" s="395">
        <v>0</v>
      </c>
      <c r="P216" s="195"/>
      <c r="Q216" s="196"/>
      <c r="R216" s="196"/>
      <c r="S216" s="196"/>
      <c r="T216" s="196"/>
      <c r="U216" s="173"/>
    </row>
    <row r="217" spans="1:21" s="202" customFormat="1" ht="15" customHeight="1">
      <c r="A217" s="391"/>
      <c r="B217" s="408"/>
      <c r="C217" s="982" t="s">
        <v>381</v>
      </c>
      <c r="D217" s="982"/>
      <c r="E217" s="982"/>
      <c r="F217" s="982"/>
      <c r="G217" s="982"/>
      <c r="H217" s="982"/>
      <c r="I217" s="982"/>
      <c r="J217" s="397"/>
      <c r="K217" s="398"/>
      <c r="L217" s="398"/>
      <c r="M217" s="399">
        <v>1</v>
      </c>
      <c r="N217" s="398"/>
      <c r="O217" s="399">
        <v>0</v>
      </c>
      <c r="P217" s="199"/>
      <c r="Q217" s="200"/>
      <c r="R217" s="200"/>
      <c r="S217" s="200"/>
      <c r="T217" s="200"/>
      <c r="U217" s="211"/>
    </row>
    <row r="218" spans="1:21" s="202" customFormat="1" ht="15" customHeight="1">
      <c r="A218" s="391"/>
      <c r="B218" s="408"/>
      <c r="C218" s="982" t="s">
        <v>386</v>
      </c>
      <c r="D218" s="982"/>
      <c r="E218" s="982"/>
      <c r="F218" s="982"/>
      <c r="G218" s="982"/>
      <c r="H218" s="982"/>
      <c r="I218" s="982"/>
      <c r="J218" s="397"/>
      <c r="K218" s="398"/>
      <c r="L218" s="398"/>
      <c r="M218" s="399">
        <v>148</v>
      </c>
      <c r="N218" s="398"/>
      <c r="O218" s="399">
        <v>26</v>
      </c>
      <c r="P218" s="199"/>
      <c r="Q218" s="200"/>
      <c r="R218" s="200"/>
      <c r="S218" s="200"/>
      <c r="T218" s="200"/>
      <c r="U218" s="211"/>
    </row>
    <row r="219" spans="1:21" s="202" customFormat="1" ht="15" customHeight="1">
      <c r="A219" s="391"/>
      <c r="B219" s="408"/>
      <c r="C219" s="982" t="s">
        <v>396</v>
      </c>
      <c r="D219" s="982"/>
      <c r="E219" s="982"/>
      <c r="F219" s="982"/>
      <c r="G219" s="982"/>
      <c r="H219" s="982"/>
      <c r="I219" s="982"/>
      <c r="J219" s="397"/>
      <c r="K219" s="398"/>
      <c r="L219" s="398"/>
      <c r="M219" s="399">
        <v>165</v>
      </c>
      <c r="N219" s="398"/>
      <c r="O219" s="399">
        <v>97</v>
      </c>
      <c r="P219" s="199"/>
      <c r="Q219" s="200"/>
      <c r="R219" s="200"/>
      <c r="S219" s="200"/>
      <c r="T219" s="200"/>
      <c r="U219" s="211"/>
    </row>
    <row r="220" spans="1:21" s="202" customFormat="1" ht="15" customHeight="1">
      <c r="A220" s="391"/>
      <c r="B220" s="408"/>
      <c r="C220" s="982" t="s">
        <v>405</v>
      </c>
      <c r="D220" s="982"/>
      <c r="E220" s="982"/>
      <c r="F220" s="982"/>
      <c r="G220" s="982"/>
      <c r="H220" s="982"/>
      <c r="I220" s="982"/>
      <c r="J220" s="397"/>
      <c r="K220" s="398"/>
      <c r="L220" s="398"/>
      <c r="M220" s="399">
        <v>24</v>
      </c>
      <c r="N220" s="398"/>
      <c r="O220" s="399">
        <v>6</v>
      </c>
      <c r="P220" s="199"/>
      <c r="Q220" s="200"/>
      <c r="R220" s="200"/>
      <c r="S220" s="200"/>
      <c r="T220" s="200"/>
      <c r="U220" s="211"/>
    </row>
    <row r="221" spans="1:21" s="198" customFormat="1" ht="15" customHeight="1">
      <c r="A221" s="391"/>
      <c r="B221" s="406"/>
      <c r="C221" s="980" t="s">
        <v>410</v>
      </c>
      <c r="D221" s="980"/>
      <c r="E221" s="980"/>
      <c r="F221" s="980"/>
      <c r="G221" s="980"/>
      <c r="H221" s="980"/>
      <c r="I221" s="980"/>
      <c r="J221" s="393"/>
      <c r="K221" s="394"/>
      <c r="L221" s="394"/>
      <c r="M221" s="395">
        <v>463</v>
      </c>
      <c r="N221" s="394"/>
      <c r="O221" s="395">
        <v>2558</v>
      </c>
      <c r="P221" s="195"/>
      <c r="Q221" s="196"/>
      <c r="R221" s="196"/>
      <c r="S221" s="196"/>
      <c r="T221" s="196"/>
      <c r="U221" s="173"/>
    </row>
    <row r="222" spans="1:21" s="202" customFormat="1" ht="15" customHeight="1">
      <c r="A222" s="391"/>
      <c r="B222" s="408"/>
      <c r="C222" s="982" t="s">
        <v>417</v>
      </c>
      <c r="D222" s="982"/>
      <c r="E222" s="982"/>
      <c r="F222" s="982"/>
      <c r="G222" s="982"/>
      <c r="H222" s="982"/>
      <c r="I222" s="982"/>
      <c r="J222" s="397"/>
      <c r="K222" s="398"/>
      <c r="L222" s="398"/>
      <c r="M222" s="399">
        <v>0</v>
      </c>
      <c r="N222" s="398"/>
      <c r="O222" s="399">
        <v>0</v>
      </c>
      <c r="P222" s="199"/>
      <c r="Q222" s="200"/>
      <c r="R222" s="200"/>
      <c r="S222" s="200"/>
      <c r="T222" s="200"/>
      <c r="U222" s="211"/>
    </row>
    <row r="223" spans="1:21" s="202" customFormat="1" ht="15" customHeight="1">
      <c r="A223" s="391"/>
      <c r="B223" s="408"/>
      <c r="C223" s="982" t="s">
        <v>418</v>
      </c>
      <c r="D223" s="982"/>
      <c r="E223" s="982"/>
      <c r="F223" s="982"/>
      <c r="G223" s="982"/>
      <c r="H223" s="982"/>
      <c r="I223" s="982"/>
      <c r="J223" s="397"/>
      <c r="K223" s="398"/>
      <c r="L223" s="398"/>
      <c r="M223" s="399">
        <v>267</v>
      </c>
      <c r="N223" s="398"/>
      <c r="O223" s="399">
        <v>260</v>
      </c>
      <c r="P223" s="199"/>
      <c r="Q223" s="200"/>
      <c r="R223" s="200"/>
      <c r="S223" s="200"/>
      <c r="T223" s="200"/>
      <c r="U223" s="211"/>
    </row>
    <row r="224" spans="1:21" s="202" customFormat="1" ht="15" customHeight="1">
      <c r="A224" s="391"/>
      <c r="B224" s="408"/>
      <c r="C224" s="982" t="s">
        <v>427</v>
      </c>
      <c r="D224" s="982"/>
      <c r="E224" s="982"/>
      <c r="F224" s="982"/>
      <c r="G224" s="982"/>
      <c r="H224" s="982"/>
      <c r="I224" s="982"/>
      <c r="J224" s="397"/>
      <c r="K224" s="398"/>
      <c r="L224" s="398"/>
      <c r="M224" s="399">
        <v>113</v>
      </c>
      <c r="N224" s="398"/>
      <c r="O224" s="399">
        <v>125</v>
      </c>
      <c r="P224" s="199"/>
      <c r="Q224" s="200"/>
      <c r="R224" s="200"/>
      <c r="S224" s="200"/>
      <c r="T224" s="200"/>
      <c r="U224" s="211"/>
    </row>
    <row r="225" spans="1:21" s="198" customFormat="1" ht="15" customHeight="1">
      <c r="A225" s="391"/>
      <c r="B225" s="980" t="s">
        <v>469</v>
      </c>
      <c r="C225" s="980"/>
      <c r="D225" s="980"/>
      <c r="E225" s="980"/>
      <c r="F225" s="980"/>
      <c r="G225" s="980"/>
      <c r="H225" s="980"/>
      <c r="I225" s="980"/>
      <c r="J225" s="393"/>
      <c r="K225" s="394"/>
      <c r="L225" s="394"/>
      <c r="M225" s="395">
        <v>389454</v>
      </c>
      <c r="N225" s="394"/>
      <c r="O225" s="395">
        <v>370430</v>
      </c>
      <c r="P225" s="195"/>
      <c r="Q225" s="196"/>
      <c r="R225" s="196"/>
      <c r="S225" s="196"/>
      <c r="T225" s="196"/>
      <c r="U225" s="173"/>
    </row>
    <row r="226" spans="1:21" s="198" customFormat="1" ht="15" customHeight="1">
      <c r="A226" s="391"/>
      <c r="B226" s="980" t="s">
        <v>470</v>
      </c>
      <c r="C226" s="980"/>
      <c r="D226" s="980"/>
      <c r="E226" s="980"/>
      <c r="F226" s="980"/>
      <c r="G226" s="980"/>
      <c r="H226" s="980"/>
      <c r="I226" s="980"/>
      <c r="J226" s="393"/>
      <c r="K226" s="394"/>
      <c r="L226" s="394"/>
      <c r="M226" s="395">
        <v>104246</v>
      </c>
      <c r="N226" s="394"/>
      <c r="O226" s="395">
        <v>131800</v>
      </c>
      <c r="P226" s="195"/>
      <c r="Q226" s="196"/>
      <c r="R226" s="196"/>
      <c r="S226" s="196"/>
      <c r="T226" s="196"/>
      <c r="U226" s="173"/>
    </row>
    <row r="227" spans="1:21" s="198" customFormat="1" ht="15" customHeight="1">
      <c r="A227" s="391"/>
      <c r="B227" s="406"/>
      <c r="C227" s="980" t="s">
        <v>471</v>
      </c>
      <c r="D227" s="980"/>
      <c r="E227" s="980"/>
      <c r="F227" s="980"/>
      <c r="G227" s="980"/>
      <c r="H227" s="980"/>
      <c r="I227" s="980"/>
      <c r="J227" s="393"/>
      <c r="K227" s="394"/>
      <c r="L227" s="394"/>
      <c r="M227" s="395">
        <v>87502</v>
      </c>
      <c r="N227" s="394"/>
      <c r="O227" s="395">
        <v>103097</v>
      </c>
      <c r="P227" s="195"/>
      <c r="Q227" s="196"/>
      <c r="R227" s="196"/>
      <c r="S227" s="196"/>
      <c r="T227" s="196"/>
      <c r="U227" s="173"/>
    </row>
    <row r="228" spans="1:21" s="202" customFormat="1" ht="15" customHeight="1">
      <c r="A228" s="391"/>
      <c r="B228" s="408"/>
      <c r="C228" s="408"/>
      <c r="D228" s="982" t="s">
        <v>472</v>
      </c>
      <c r="E228" s="982"/>
      <c r="F228" s="982"/>
      <c r="G228" s="982"/>
      <c r="H228" s="982"/>
      <c r="I228" s="982"/>
      <c r="J228" s="397"/>
      <c r="K228" s="398"/>
      <c r="L228" s="398"/>
      <c r="M228" s="399">
        <v>86611</v>
      </c>
      <c r="N228" s="398"/>
      <c r="O228" s="399">
        <v>101987</v>
      </c>
      <c r="P228" s="199"/>
      <c r="Q228" s="200"/>
      <c r="R228" s="200"/>
      <c r="S228" s="200"/>
      <c r="T228" s="200"/>
      <c r="U228" s="211"/>
    </row>
    <row r="229" spans="1:21" s="202" customFormat="1" ht="15" customHeight="1">
      <c r="A229" s="391"/>
      <c r="B229" s="408"/>
      <c r="C229" s="408"/>
      <c r="D229" s="408"/>
      <c r="E229" s="982" t="s">
        <v>473</v>
      </c>
      <c r="F229" s="982"/>
      <c r="G229" s="982"/>
      <c r="H229" s="982"/>
      <c r="I229" s="982"/>
      <c r="J229" s="397"/>
      <c r="K229" s="398"/>
      <c r="L229" s="398"/>
      <c r="M229" s="399">
        <v>69647</v>
      </c>
      <c r="N229" s="398"/>
      <c r="O229" s="399">
        <v>88171</v>
      </c>
      <c r="P229" s="199"/>
      <c r="Q229" s="200"/>
      <c r="R229" s="200"/>
      <c r="S229" s="200"/>
      <c r="T229" s="200"/>
      <c r="U229" s="211"/>
    </row>
    <row r="230" spans="1:21" s="202" customFormat="1" ht="15" customHeight="1">
      <c r="A230" s="391"/>
      <c r="B230" s="408"/>
      <c r="C230" s="408"/>
      <c r="D230" s="408"/>
      <c r="E230" s="982" t="s">
        <v>474</v>
      </c>
      <c r="F230" s="982"/>
      <c r="G230" s="982"/>
      <c r="H230" s="982"/>
      <c r="I230" s="982"/>
      <c r="J230" s="397"/>
      <c r="K230" s="398"/>
      <c r="L230" s="398"/>
      <c r="M230" s="399">
        <v>16964</v>
      </c>
      <c r="N230" s="398"/>
      <c r="O230" s="399">
        <v>13816</v>
      </c>
      <c r="P230" s="199"/>
      <c r="Q230" s="200"/>
      <c r="R230" s="200"/>
      <c r="S230" s="200"/>
      <c r="T230" s="200"/>
      <c r="U230" s="211"/>
    </row>
    <row r="231" spans="1:21" s="202" customFormat="1" ht="15" customHeight="1">
      <c r="A231" s="391"/>
      <c r="B231" s="408"/>
      <c r="C231" s="408"/>
      <c r="D231" s="408"/>
      <c r="E231" s="408"/>
      <c r="F231" s="982" t="s">
        <v>475</v>
      </c>
      <c r="G231" s="982"/>
      <c r="H231" s="982"/>
      <c r="I231" s="982"/>
      <c r="J231" s="397"/>
      <c r="K231" s="398"/>
      <c r="L231" s="398"/>
      <c r="M231" s="399">
        <v>1270</v>
      </c>
      <c r="N231" s="398"/>
      <c r="O231" s="399">
        <v>313</v>
      </c>
      <c r="P231" s="199"/>
      <c r="Q231" s="200"/>
      <c r="R231" s="200"/>
      <c r="S231" s="200"/>
      <c r="T231" s="200"/>
      <c r="U231" s="211"/>
    </row>
    <row r="232" spans="1:21" s="202" customFormat="1" ht="15" customHeight="1">
      <c r="A232" s="391"/>
      <c r="B232" s="408"/>
      <c r="C232" s="408"/>
      <c r="D232" s="408"/>
      <c r="E232" s="408"/>
      <c r="F232" s="982" t="s">
        <v>476</v>
      </c>
      <c r="G232" s="982"/>
      <c r="H232" s="982"/>
      <c r="I232" s="982"/>
      <c r="J232" s="397"/>
      <c r="K232" s="398"/>
      <c r="L232" s="398"/>
      <c r="M232" s="399">
        <v>15694</v>
      </c>
      <c r="N232" s="398"/>
      <c r="O232" s="399">
        <v>13503</v>
      </c>
      <c r="P232" s="199"/>
      <c r="Q232" s="200"/>
      <c r="R232" s="200"/>
      <c r="S232" s="200"/>
      <c r="T232" s="200"/>
      <c r="U232" s="211"/>
    </row>
    <row r="233" spans="1:21" s="198" customFormat="1" ht="15" customHeight="1">
      <c r="A233" s="391"/>
      <c r="B233" s="406"/>
      <c r="C233" s="406"/>
      <c r="D233" s="980" t="s">
        <v>477</v>
      </c>
      <c r="E233" s="980"/>
      <c r="F233" s="980"/>
      <c r="G233" s="980"/>
      <c r="H233" s="980"/>
      <c r="I233" s="980"/>
      <c r="J233" s="393"/>
      <c r="K233" s="394"/>
      <c r="L233" s="394"/>
      <c r="M233" s="395">
        <v>891</v>
      </c>
      <c r="N233" s="394"/>
      <c r="O233" s="395">
        <v>1111</v>
      </c>
      <c r="P233" s="195"/>
      <c r="Q233" s="196"/>
      <c r="R233" s="196"/>
      <c r="S233" s="196"/>
      <c r="T233" s="196"/>
      <c r="U233" s="173"/>
    </row>
    <row r="234" spans="1:21" s="198" customFormat="1" ht="15" customHeight="1">
      <c r="A234" s="391"/>
      <c r="B234" s="406"/>
      <c r="C234" s="980" t="s">
        <v>478</v>
      </c>
      <c r="D234" s="980"/>
      <c r="E234" s="980"/>
      <c r="F234" s="980"/>
      <c r="G234" s="980"/>
      <c r="H234" s="980"/>
      <c r="I234" s="980"/>
      <c r="J234" s="393"/>
      <c r="K234" s="394"/>
      <c r="L234" s="394"/>
      <c r="M234" s="395">
        <v>18784</v>
      </c>
      <c r="N234" s="394"/>
      <c r="O234" s="395">
        <v>28871</v>
      </c>
      <c r="P234" s="195"/>
      <c r="Q234" s="196"/>
      <c r="R234" s="196"/>
      <c r="S234" s="196"/>
      <c r="T234" s="196"/>
      <c r="U234" s="173"/>
    </row>
    <row r="235" spans="1:21" s="202" customFormat="1" ht="15" customHeight="1">
      <c r="A235" s="391"/>
      <c r="B235" s="408"/>
      <c r="C235" s="982" t="s">
        <v>479</v>
      </c>
      <c r="D235" s="982"/>
      <c r="E235" s="982"/>
      <c r="F235" s="982"/>
      <c r="G235" s="982"/>
      <c r="H235" s="982"/>
      <c r="I235" s="982"/>
      <c r="J235" s="397"/>
      <c r="K235" s="398"/>
      <c r="L235" s="398"/>
      <c r="M235" s="399">
        <v>1929</v>
      </c>
      <c r="N235" s="398"/>
      <c r="O235" s="399">
        <v>7549</v>
      </c>
      <c r="P235" s="199"/>
      <c r="Q235" s="200"/>
      <c r="R235" s="200"/>
      <c r="S235" s="200"/>
      <c r="T235" s="200"/>
      <c r="U235" s="211"/>
    </row>
    <row r="236" spans="1:21" s="202" customFormat="1" ht="15" customHeight="1">
      <c r="A236" s="391"/>
      <c r="B236" s="408"/>
      <c r="C236" s="982" t="s">
        <v>480</v>
      </c>
      <c r="D236" s="982"/>
      <c r="E236" s="982"/>
      <c r="F236" s="982"/>
      <c r="G236" s="982"/>
      <c r="H236" s="982"/>
      <c r="I236" s="982"/>
      <c r="J236" s="397"/>
      <c r="K236" s="398"/>
      <c r="L236" s="398"/>
      <c r="M236" s="399">
        <v>1047</v>
      </c>
      <c r="N236" s="398"/>
      <c r="O236" s="399">
        <v>3119</v>
      </c>
      <c r="P236" s="199"/>
      <c r="Q236" s="200"/>
      <c r="R236" s="200"/>
      <c r="S236" s="200"/>
      <c r="T236" s="200"/>
      <c r="U236" s="211"/>
    </row>
    <row r="237" spans="1:21" s="202" customFormat="1" ht="15" customHeight="1">
      <c r="A237" s="391"/>
      <c r="B237" s="408"/>
      <c r="C237" s="982" t="s">
        <v>481</v>
      </c>
      <c r="D237" s="982"/>
      <c r="E237" s="982"/>
      <c r="F237" s="982"/>
      <c r="G237" s="982"/>
      <c r="H237" s="982"/>
      <c r="I237" s="982"/>
      <c r="J237" s="397"/>
      <c r="K237" s="398"/>
      <c r="L237" s="398"/>
      <c r="M237" s="399">
        <v>-14080</v>
      </c>
      <c r="N237" s="398"/>
      <c r="O237" s="399">
        <v>-7118</v>
      </c>
      <c r="P237" s="199"/>
      <c r="Q237" s="200"/>
      <c r="R237" s="200"/>
      <c r="S237" s="200"/>
      <c r="T237" s="200"/>
      <c r="U237" s="211"/>
    </row>
    <row r="238" spans="1:21" s="198" customFormat="1" ht="15" customHeight="1">
      <c r="A238" s="391"/>
      <c r="B238" s="406"/>
      <c r="C238" s="980" t="s">
        <v>482</v>
      </c>
      <c r="D238" s="980"/>
      <c r="E238" s="980"/>
      <c r="F238" s="980"/>
      <c r="G238" s="980"/>
      <c r="H238" s="980"/>
      <c r="I238" s="980"/>
      <c r="J238" s="393"/>
      <c r="K238" s="394"/>
      <c r="L238" s="394"/>
      <c r="M238" s="395">
        <v>14572</v>
      </c>
      <c r="N238" s="394"/>
      <c r="O238" s="395">
        <v>0</v>
      </c>
      <c r="P238" s="195"/>
      <c r="Q238" s="196"/>
      <c r="R238" s="196"/>
      <c r="S238" s="196"/>
      <c r="T238" s="196"/>
      <c r="U238" s="173"/>
    </row>
    <row r="239" spans="1:21" s="202" customFormat="1" ht="15" customHeight="1">
      <c r="A239" s="391"/>
      <c r="B239" s="408"/>
      <c r="C239" s="982" t="s">
        <v>483</v>
      </c>
      <c r="D239" s="982"/>
      <c r="E239" s="982"/>
      <c r="F239" s="982"/>
      <c r="G239" s="982"/>
      <c r="H239" s="982"/>
      <c r="I239" s="982"/>
      <c r="J239" s="397"/>
      <c r="K239" s="398"/>
      <c r="L239" s="398"/>
      <c r="M239" s="399">
        <v>138</v>
      </c>
      <c r="N239" s="398"/>
      <c r="O239" s="399">
        <v>128</v>
      </c>
      <c r="P239" s="199"/>
      <c r="Q239" s="200"/>
      <c r="R239" s="200"/>
      <c r="S239" s="200"/>
      <c r="T239" s="200"/>
      <c r="U239" s="211"/>
    </row>
    <row r="240" spans="1:21" s="202" customFormat="1" ht="15" customHeight="1">
      <c r="A240" s="391"/>
      <c r="B240" s="408"/>
      <c r="C240" s="982" t="s">
        <v>484</v>
      </c>
      <c r="D240" s="982"/>
      <c r="E240" s="982"/>
      <c r="F240" s="982"/>
      <c r="G240" s="982"/>
      <c r="H240" s="982"/>
      <c r="I240" s="982"/>
      <c r="J240" s="397"/>
      <c r="K240" s="398"/>
      <c r="L240" s="398"/>
      <c r="M240" s="399">
        <v>-5646</v>
      </c>
      <c r="N240" s="398"/>
      <c r="O240" s="399">
        <v>-3845</v>
      </c>
      <c r="P240" s="199"/>
      <c r="Q240" s="200"/>
      <c r="R240" s="200"/>
      <c r="S240" s="200"/>
      <c r="T240" s="200"/>
      <c r="U240" s="211"/>
    </row>
    <row r="241" spans="1:21" s="198" customFormat="1" ht="15" customHeight="1">
      <c r="A241" s="391"/>
      <c r="B241" s="995" t="s">
        <v>485</v>
      </c>
      <c r="C241" s="980"/>
      <c r="D241" s="980"/>
      <c r="E241" s="980"/>
      <c r="F241" s="980"/>
      <c r="G241" s="980"/>
      <c r="H241" s="980"/>
      <c r="I241" s="980"/>
      <c r="J241" s="393"/>
      <c r="K241" s="416"/>
      <c r="L241" s="416"/>
      <c r="M241" s="417">
        <v>73.2</v>
      </c>
      <c r="N241" s="416"/>
      <c r="O241" s="417">
        <v>64.400000000000006</v>
      </c>
      <c r="P241" s="195"/>
      <c r="Q241" s="994"/>
      <c r="R241" s="994"/>
      <c r="S241" s="994"/>
      <c r="T241" s="994"/>
      <c r="U241" s="173"/>
    </row>
    <row r="242" spans="1:21" s="198" customFormat="1" ht="15" customHeight="1">
      <c r="A242" s="391"/>
      <c r="B242" s="980" t="s">
        <v>587</v>
      </c>
      <c r="C242" s="980"/>
      <c r="D242" s="980"/>
      <c r="E242" s="980"/>
      <c r="F242" s="980"/>
      <c r="G242" s="980"/>
      <c r="H242" s="980"/>
      <c r="I242" s="980"/>
      <c r="J242" s="393"/>
      <c r="K242" s="416"/>
      <c r="L242" s="416"/>
      <c r="M242" s="417">
        <v>26.8</v>
      </c>
      <c r="N242" s="416"/>
      <c r="O242" s="417">
        <v>35.6</v>
      </c>
      <c r="P242" s="195"/>
      <c r="Q242" s="196"/>
      <c r="R242" s="196"/>
      <c r="S242" s="196"/>
      <c r="T242" s="196"/>
      <c r="U242" s="173"/>
    </row>
    <row r="243" spans="1:21" s="202" customFormat="1" ht="15" customHeight="1">
      <c r="A243" s="391"/>
      <c r="B243" s="396"/>
      <c r="C243" s="982" t="s">
        <v>588</v>
      </c>
      <c r="D243" s="982"/>
      <c r="E243" s="982"/>
      <c r="F243" s="982"/>
      <c r="G243" s="982"/>
      <c r="H243" s="982"/>
      <c r="I243" s="982"/>
      <c r="J243" s="397"/>
      <c r="K243" s="404"/>
      <c r="L243" s="404"/>
      <c r="M243" s="405">
        <v>22.5</v>
      </c>
      <c r="N243" s="404"/>
      <c r="O243" s="405">
        <v>27.8</v>
      </c>
      <c r="P243" s="199"/>
      <c r="Q243" s="200"/>
      <c r="R243" s="200"/>
      <c r="S243" s="200"/>
      <c r="T243" s="200"/>
      <c r="U243" s="211"/>
    </row>
    <row r="244" spans="1:21" s="202" customFormat="1" ht="15" customHeight="1">
      <c r="A244" s="391"/>
      <c r="B244" s="396"/>
      <c r="C244" s="396"/>
      <c r="D244" s="982" t="s">
        <v>486</v>
      </c>
      <c r="E244" s="982"/>
      <c r="F244" s="982"/>
      <c r="G244" s="982"/>
      <c r="H244" s="982"/>
      <c r="I244" s="982"/>
      <c r="J244" s="397"/>
      <c r="K244" s="404"/>
      <c r="L244" s="404"/>
      <c r="M244" s="405">
        <v>22.2</v>
      </c>
      <c r="N244" s="404"/>
      <c r="O244" s="405">
        <v>27.5</v>
      </c>
      <c r="P244" s="199"/>
      <c r="Q244" s="200"/>
      <c r="R244" s="215"/>
      <c r="S244" s="215"/>
      <c r="T244" s="215"/>
      <c r="U244" s="211"/>
    </row>
    <row r="245" spans="1:21" s="198" customFormat="1" ht="15" customHeight="1">
      <c r="A245" s="391"/>
      <c r="B245" s="980" t="s">
        <v>632</v>
      </c>
      <c r="C245" s="980"/>
      <c r="D245" s="980"/>
      <c r="E245" s="980"/>
      <c r="F245" s="980"/>
      <c r="G245" s="980"/>
      <c r="H245" s="980"/>
      <c r="I245" s="980"/>
      <c r="J245" s="393"/>
      <c r="K245" s="416"/>
      <c r="L245" s="416"/>
      <c r="M245" s="417">
        <v>24.3</v>
      </c>
      <c r="N245" s="416"/>
      <c r="O245" s="417">
        <v>25.7</v>
      </c>
      <c r="P245" s="195"/>
      <c r="Q245" s="196"/>
      <c r="R245" s="196"/>
      <c r="S245" s="196"/>
      <c r="T245" s="196"/>
      <c r="U245" s="173"/>
    </row>
    <row r="246" spans="1:21" s="198" customFormat="1" ht="15" customHeight="1">
      <c r="A246" s="391"/>
      <c r="B246" s="980" t="s">
        <v>487</v>
      </c>
      <c r="C246" s="980"/>
      <c r="D246" s="980"/>
      <c r="E246" s="980"/>
      <c r="F246" s="980"/>
      <c r="G246" s="980"/>
      <c r="H246" s="980"/>
      <c r="I246" s="980"/>
      <c r="J246" s="393"/>
      <c r="K246" s="394"/>
      <c r="L246" s="394"/>
      <c r="M246" s="395" t="s">
        <v>488</v>
      </c>
      <c r="N246" s="394"/>
      <c r="O246" s="395" t="s">
        <v>488</v>
      </c>
      <c r="P246" s="195"/>
      <c r="Q246" s="196"/>
      <c r="R246" s="196"/>
      <c r="S246" s="196"/>
      <c r="T246" s="196"/>
      <c r="U246" s="173"/>
    </row>
    <row r="247" spans="1:21" s="198" customFormat="1" ht="15" customHeight="1">
      <c r="A247" s="391"/>
      <c r="B247" s="980" t="s">
        <v>489</v>
      </c>
      <c r="C247" s="980"/>
      <c r="D247" s="980"/>
      <c r="E247" s="980"/>
      <c r="F247" s="980"/>
      <c r="G247" s="980"/>
      <c r="H247" s="980"/>
      <c r="I247" s="980"/>
      <c r="J247" s="393"/>
      <c r="K247" s="394"/>
      <c r="L247" s="394"/>
      <c r="M247" s="395">
        <v>185025</v>
      </c>
      <c r="N247" s="394"/>
      <c r="O247" s="395">
        <v>7395</v>
      </c>
      <c r="P247" s="195"/>
      <c r="Q247" s="196"/>
      <c r="R247" s="196"/>
      <c r="S247" s="196"/>
      <c r="T247" s="196"/>
      <c r="U247" s="173"/>
    </row>
    <row r="248" spans="1:21" s="198" customFormat="1" ht="12" customHeight="1">
      <c r="A248" s="391"/>
      <c r="B248" s="418"/>
      <c r="C248" s="418"/>
      <c r="D248" s="418"/>
      <c r="E248" s="418"/>
      <c r="F248" s="418"/>
      <c r="G248" s="418"/>
      <c r="H248" s="418"/>
      <c r="I248" s="418"/>
      <c r="J248" s="419"/>
      <c r="K248" s="420"/>
      <c r="L248" s="420"/>
      <c r="M248" s="421"/>
      <c r="N248" s="420"/>
      <c r="O248" s="421"/>
      <c r="P248" s="195"/>
      <c r="Q248" s="216"/>
      <c r="R248" s="216"/>
      <c r="S248" s="216"/>
      <c r="T248" s="216"/>
      <c r="U248" s="173"/>
    </row>
    <row r="249" spans="1:21" s="217" customFormat="1" ht="16.5" customHeight="1">
      <c r="A249" s="422"/>
      <c r="B249" s="422" t="s">
        <v>633</v>
      </c>
      <c r="C249" s="395"/>
      <c r="D249" s="224"/>
      <c r="E249" s="224"/>
      <c r="F249" s="224"/>
      <c r="G249" s="224"/>
      <c r="H249" s="224"/>
      <c r="I249" s="225"/>
      <c r="J249" s="228"/>
      <c r="K249" s="228"/>
      <c r="L249" s="228"/>
      <c r="M249" s="228"/>
      <c r="N249" s="228"/>
      <c r="O249" s="225"/>
      <c r="P249" s="220"/>
      <c r="Q249" s="220"/>
      <c r="R249" s="220"/>
      <c r="S249" s="220"/>
      <c r="T249" s="220"/>
    </row>
    <row r="250" spans="1:21" s="217" customFormat="1" ht="16.5" customHeight="1">
      <c r="A250" s="422"/>
      <c r="B250" s="422" t="s">
        <v>634</v>
      </c>
      <c r="C250" s="395"/>
      <c r="D250" s="224"/>
      <c r="E250" s="224"/>
      <c r="F250" s="224"/>
      <c r="G250" s="224"/>
      <c r="H250" s="224"/>
      <c r="I250" s="225"/>
      <c r="J250" s="228"/>
      <c r="K250" s="228"/>
      <c r="L250" s="228"/>
      <c r="M250" s="228"/>
      <c r="N250" s="228"/>
      <c r="O250" s="225"/>
      <c r="P250" s="220"/>
      <c r="Q250" s="220"/>
      <c r="R250" s="220"/>
      <c r="S250" s="220"/>
      <c r="T250" s="220"/>
    </row>
    <row r="251" spans="1:21" s="217" customFormat="1" ht="16.5" customHeight="1">
      <c r="A251" s="422"/>
      <c r="B251" s="422" t="s">
        <v>635</v>
      </c>
      <c r="C251" s="395"/>
      <c r="D251" s="214"/>
      <c r="E251" s="224"/>
      <c r="F251" s="233"/>
      <c r="G251" s="233"/>
      <c r="H251" s="233"/>
      <c r="I251" s="225"/>
      <c r="J251" s="228"/>
      <c r="K251" s="228"/>
      <c r="L251" s="228"/>
      <c r="M251" s="228"/>
      <c r="N251" s="228"/>
      <c r="O251" s="225"/>
      <c r="P251" s="220"/>
      <c r="Q251" s="220"/>
      <c r="R251" s="220"/>
      <c r="S251" s="220"/>
      <c r="T251" s="220"/>
    </row>
    <row r="252" spans="1:21" s="217" customFormat="1" ht="16.5" customHeight="1">
      <c r="A252" s="423"/>
      <c r="B252" s="423" t="s">
        <v>636</v>
      </c>
      <c r="C252" s="395"/>
      <c r="D252" s="424"/>
      <c r="E252" s="214"/>
      <c r="F252" s="214"/>
      <c r="G252" s="233"/>
      <c r="H252" s="233"/>
      <c r="I252" s="225"/>
      <c r="J252" s="228"/>
      <c r="K252" s="228"/>
      <c r="L252" s="228"/>
      <c r="M252" s="228"/>
      <c r="N252" s="228"/>
      <c r="O252" s="225"/>
      <c r="P252" s="220"/>
      <c r="Q252" s="220"/>
      <c r="R252" s="220"/>
      <c r="S252" s="220"/>
      <c r="T252" s="220"/>
    </row>
    <row r="253" spans="1:21" s="217" customFormat="1" ht="16.5" customHeight="1">
      <c r="A253" s="423"/>
      <c r="B253" s="423" t="s">
        <v>637</v>
      </c>
      <c r="C253" s="395"/>
      <c r="D253" s="424"/>
      <c r="E253" s="214"/>
      <c r="F253" s="214"/>
      <c r="G253" s="233"/>
      <c r="H253" s="233"/>
      <c r="I253" s="225"/>
      <c r="J253" s="228"/>
      <c r="K253" s="228"/>
      <c r="L253" s="228"/>
      <c r="M253" s="228"/>
      <c r="N253" s="228"/>
      <c r="O253" s="225"/>
      <c r="P253" s="220"/>
      <c r="Q253" s="220"/>
      <c r="R253" s="220"/>
      <c r="S253" s="220"/>
      <c r="T253" s="220"/>
    </row>
    <row r="254" spans="1:21" s="217" customFormat="1" ht="16.5" customHeight="1">
      <c r="A254" s="425"/>
      <c r="B254" s="425" t="s">
        <v>638</v>
      </c>
      <c r="C254" s="395"/>
      <c r="D254" s="424"/>
      <c r="E254" s="214"/>
      <c r="F254" s="214"/>
      <c r="G254" s="233"/>
      <c r="H254" s="233"/>
      <c r="I254" s="225"/>
      <c r="J254" s="228"/>
      <c r="K254" s="228"/>
      <c r="L254" s="228"/>
      <c r="M254" s="228"/>
      <c r="N254" s="228"/>
      <c r="O254" s="225"/>
      <c r="P254" s="220"/>
      <c r="Q254" s="220"/>
      <c r="R254" s="220"/>
      <c r="S254" s="220"/>
      <c r="T254" s="220"/>
    </row>
    <row r="255" spans="1:21" s="217" customFormat="1" ht="16.5" customHeight="1">
      <c r="A255" s="223"/>
      <c r="B255" s="224"/>
      <c r="C255" s="224"/>
      <c r="D255" s="426"/>
      <c r="E255" s="427"/>
      <c r="F255" s="214"/>
      <c r="G255" s="214"/>
      <c r="H255" s="214"/>
      <c r="I255" s="214"/>
      <c r="J255" s="225"/>
      <c r="K255" s="228"/>
      <c r="L255" s="228"/>
      <c r="M255" s="228"/>
      <c r="N255" s="224"/>
      <c r="O255" s="228"/>
      <c r="P255" s="218"/>
      <c r="Q255" s="220"/>
      <c r="R255" s="220"/>
      <c r="S255" s="220"/>
      <c r="T255" s="220"/>
      <c r="U255" s="221"/>
    </row>
    <row r="256" spans="1:21" s="217" customFormat="1" ht="16.5" customHeight="1">
      <c r="A256" s="223"/>
      <c r="B256" s="224"/>
      <c r="C256" s="224"/>
      <c r="D256" s="214"/>
      <c r="E256" s="993"/>
      <c r="F256" s="993"/>
      <c r="G256" s="993"/>
      <c r="H256" s="993"/>
      <c r="I256" s="993"/>
      <c r="J256" s="993"/>
      <c r="K256" s="993"/>
      <c r="L256" s="993"/>
      <c r="M256" s="993"/>
      <c r="N256" s="993"/>
      <c r="O256" s="993"/>
      <c r="P256" s="218"/>
      <c r="Q256" s="220"/>
      <c r="R256" s="220"/>
      <c r="S256" s="220"/>
      <c r="T256" s="220"/>
      <c r="U256" s="221"/>
    </row>
    <row r="257" spans="1:21" s="224" customFormat="1" ht="16.5" customHeight="1">
      <c r="A257" s="223"/>
      <c r="D257" s="426"/>
      <c r="E257" s="993"/>
      <c r="F257" s="993"/>
      <c r="G257" s="993"/>
      <c r="H257" s="993"/>
      <c r="I257" s="993"/>
      <c r="J257" s="993"/>
      <c r="K257" s="993"/>
      <c r="L257" s="993"/>
      <c r="M257" s="993"/>
      <c r="N257" s="993"/>
      <c r="O257" s="993"/>
      <c r="P257" s="225"/>
      <c r="Q257" s="200"/>
      <c r="R257" s="200"/>
      <c r="S257" s="200"/>
      <c r="T257" s="200"/>
      <c r="U257" s="200"/>
    </row>
    <row r="258" spans="1:21" s="224" customFormat="1" ht="16.5" customHeight="1">
      <c r="A258" s="223"/>
      <c r="E258" s="226"/>
      <c r="F258" s="227"/>
      <c r="J258" s="225"/>
      <c r="K258" s="228"/>
      <c r="L258" s="228"/>
      <c r="M258" s="228"/>
      <c r="N258" s="228"/>
      <c r="O258" s="228"/>
      <c r="P258" s="225"/>
      <c r="Q258" s="200"/>
      <c r="R258" s="200"/>
      <c r="S258" s="200"/>
      <c r="T258" s="200"/>
      <c r="U258" s="200"/>
    </row>
    <row r="259" spans="1:21" s="224" customFormat="1" ht="16.5" customHeight="1">
      <c r="A259" s="223"/>
      <c r="E259" s="226"/>
      <c r="F259" s="229"/>
      <c r="J259" s="225"/>
      <c r="K259" s="228"/>
      <c r="L259" s="228"/>
      <c r="M259" s="228"/>
      <c r="N259" s="228"/>
      <c r="O259" s="228"/>
      <c r="P259" s="225"/>
      <c r="Q259" s="200"/>
      <c r="R259" s="200"/>
      <c r="S259" s="200"/>
      <c r="T259" s="200"/>
      <c r="U259" s="200"/>
    </row>
    <row r="260" spans="1:21" s="224" customFormat="1" ht="16.5" customHeight="1">
      <c r="A260" s="223"/>
      <c r="F260" s="229"/>
      <c r="J260" s="225"/>
      <c r="K260" s="228"/>
      <c r="L260" s="228"/>
      <c r="M260" s="228"/>
      <c r="N260" s="228"/>
      <c r="O260" s="228"/>
      <c r="P260" s="225"/>
      <c r="Q260" s="200"/>
      <c r="R260" s="200"/>
      <c r="S260" s="200"/>
      <c r="T260" s="200"/>
      <c r="U260" s="200"/>
    </row>
    <row r="261" spans="1:21" s="224" customFormat="1" ht="16.5" customHeight="1">
      <c r="A261" s="223"/>
      <c r="E261" s="230"/>
      <c r="F261" s="228"/>
      <c r="J261" s="225"/>
      <c r="K261" s="228"/>
      <c r="L261" s="228"/>
      <c r="M261" s="228"/>
      <c r="N261" s="228"/>
      <c r="O261" s="228"/>
      <c r="P261" s="225"/>
      <c r="Q261" s="200"/>
      <c r="R261" s="200"/>
      <c r="S261" s="200"/>
      <c r="T261" s="200"/>
      <c r="U261" s="200"/>
    </row>
    <row r="262" spans="1:21" s="224" customFormat="1" ht="16.5" customHeight="1">
      <c r="A262" s="223"/>
      <c r="E262" s="230"/>
      <c r="F262" s="228"/>
      <c r="J262" s="225"/>
      <c r="K262" s="228"/>
      <c r="L262" s="228"/>
      <c r="M262" s="228"/>
      <c r="N262" s="228"/>
      <c r="O262" s="228"/>
      <c r="P262" s="225"/>
      <c r="Q262" s="200"/>
      <c r="R262" s="200"/>
      <c r="S262" s="200"/>
      <c r="T262" s="200"/>
      <c r="U262" s="200"/>
    </row>
    <row r="263" spans="1:21" s="224" customFormat="1" ht="16.5" customHeight="1">
      <c r="A263" s="223"/>
      <c r="E263" s="230"/>
      <c r="F263" s="228"/>
      <c r="J263" s="225"/>
      <c r="K263" s="228"/>
      <c r="L263" s="228"/>
      <c r="M263" s="228"/>
      <c r="N263" s="228"/>
      <c r="O263" s="228"/>
      <c r="P263" s="225"/>
      <c r="Q263" s="200"/>
      <c r="R263" s="200"/>
      <c r="S263" s="200"/>
      <c r="T263" s="200"/>
      <c r="U263" s="200"/>
    </row>
    <row r="264" spans="1:21" s="224" customFormat="1" ht="16.5" customHeight="1">
      <c r="D264" s="231"/>
      <c r="E264" s="232"/>
      <c r="F264" s="214"/>
      <c r="G264" s="233"/>
      <c r="H264" s="233"/>
      <c r="I264" s="233"/>
      <c r="J264" s="225"/>
      <c r="K264" s="228"/>
      <c r="L264" s="228"/>
      <c r="M264" s="228"/>
      <c r="O264" s="228"/>
      <c r="P264" s="228"/>
      <c r="Q264" s="228"/>
      <c r="R264" s="228"/>
      <c r="S264" s="228"/>
      <c r="T264" s="228"/>
      <c r="U264" s="214"/>
    </row>
    <row r="265" spans="1:21" s="217" customFormat="1" ht="16.5" customHeight="1">
      <c r="A265" s="223"/>
      <c r="B265" s="224"/>
      <c r="C265" s="224"/>
      <c r="D265" s="224"/>
      <c r="E265" s="214"/>
      <c r="F265" s="232"/>
      <c r="G265" s="224"/>
      <c r="H265" s="214"/>
      <c r="I265" s="214"/>
      <c r="J265" s="225"/>
      <c r="K265" s="228"/>
      <c r="L265" s="228"/>
      <c r="M265" s="228"/>
      <c r="N265" s="224"/>
      <c r="O265" s="228"/>
      <c r="P265" s="218"/>
      <c r="Q265" s="221"/>
      <c r="R265" s="221"/>
      <c r="S265" s="221"/>
      <c r="T265" s="221"/>
      <c r="U265" s="221"/>
    </row>
    <row r="266" spans="1:21" s="217" customFormat="1" ht="16.5" customHeight="1">
      <c r="A266" s="223"/>
      <c r="B266" s="224"/>
      <c r="C266" s="224"/>
      <c r="D266" s="224"/>
      <c r="E266" s="234"/>
      <c r="F266" s="214"/>
      <c r="G266" s="214"/>
      <c r="H266" s="214"/>
      <c r="I266" s="214"/>
      <c r="J266" s="225"/>
      <c r="K266" s="228"/>
      <c r="L266" s="228"/>
      <c r="M266" s="228"/>
      <c r="N266" s="224"/>
      <c r="O266" s="228"/>
      <c r="P266" s="218"/>
      <c r="Q266" s="221"/>
      <c r="R266" s="221"/>
      <c r="S266" s="221"/>
      <c r="T266" s="221"/>
      <c r="U266" s="221"/>
    </row>
    <row r="267" spans="1:21" s="217" customFormat="1" ht="16.5" customHeight="1">
      <c r="A267" s="223"/>
      <c r="B267" s="224"/>
      <c r="C267" s="224"/>
      <c r="D267" s="224"/>
      <c r="E267" s="234"/>
      <c r="F267" s="214"/>
      <c r="G267" s="214"/>
      <c r="H267" s="214"/>
      <c r="I267" s="214"/>
      <c r="J267" s="225"/>
      <c r="K267" s="228"/>
      <c r="L267" s="228"/>
      <c r="M267" s="228"/>
      <c r="N267" s="224"/>
      <c r="O267" s="228"/>
      <c r="P267" s="218"/>
      <c r="Q267" s="221"/>
      <c r="R267" s="221"/>
      <c r="S267" s="221"/>
      <c r="T267" s="221"/>
      <c r="U267" s="221"/>
    </row>
    <row r="268" spans="1:21" s="217" customFormat="1" ht="16.5" customHeight="1">
      <c r="A268" s="223"/>
      <c r="B268" s="224"/>
      <c r="C268" s="224"/>
      <c r="D268" s="224"/>
      <c r="E268" s="234"/>
      <c r="F268" s="214"/>
      <c r="G268" s="214"/>
      <c r="H268" s="214"/>
      <c r="I268" s="214"/>
      <c r="J268" s="225"/>
      <c r="K268" s="228"/>
      <c r="L268" s="228"/>
      <c r="M268" s="228"/>
      <c r="N268" s="228"/>
      <c r="O268" s="228"/>
      <c r="P268" s="218"/>
      <c r="Q268" s="221"/>
      <c r="R268" s="221"/>
      <c r="S268" s="221"/>
      <c r="T268" s="221"/>
      <c r="U268" s="221"/>
    </row>
    <row r="269" spans="1:21" s="217" customFormat="1" ht="16.5" customHeight="1">
      <c r="A269" s="222"/>
      <c r="E269" s="234"/>
      <c r="F269" s="221"/>
      <c r="G269" s="221"/>
      <c r="H269" s="221"/>
      <c r="I269" s="221"/>
      <c r="J269" s="218"/>
      <c r="K269" s="219"/>
      <c r="L269" s="219"/>
      <c r="M269" s="219"/>
      <c r="N269" s="219"/>
      <c r="O269" s="219"/>
      <c r="P269" s="219"/>
      <c r="Q269" s="219"/>
      <c r="R269" s="219"/>
      <c r="S269" s="219"/>
      <c r="T269" s="219"/>
      <c r="U269" s="221"/>
    </row>
    <row r="270" spans="1:21" s="224" customFormat="1" ht="16.5" customHeight="1">
      <c r="A270" s="222"/>
      <c r="E270" s="234"/>
      <c r="F270" s="221"/>
      <c r="G270" s="221"/>
      <c r="H270" s="221"/>
      <c r="I270" s="221"/>
      <c r="J270" s="225"/>
      <c r="K270" s="219"/>
      <c r="L270" s="219"/>
      <c r="M270" s="219"/>
      <c r="N270" s="219"/>
      <c r="O270" s="219"/>
      <c r="P270" s="219"/>
      <c r="Q270" s="219"/>
      <c r="R270" s="219"/>
      <c r="S270" s="219"/>
      <c r="T270" s="219"/>
      <c r="U270" s="221"/>
    </row>
    <row r="271" spans="1:21" s="224" customFormat="1" ht="16.5" customHeight="1">
      <c r="A271" s="214"/>
      <c r="D271" s="221"/>
      <c r="E271" s="234"/>
      <c r="F271" s="221"/>
      <c r="G271" s="221"/>
      <c r="H271" s="221"/>
      <c r="I271" s="221"/>
      <c r="J271" s="225"/>
      <c r="K271" s="219"/>
      <c r="L271" s="219"/>
      <c r="M271" s="219"/>
      <c r="N271" s="219"/>
      <c r="O271" s="219"/>
      <c r="P271" s="219"/>
      <c r="Q271" s="219"/>
      <c r="R271" s="219"/>
      <c r="S271" s="219"/>
      <c r="T271" s="219"/>
      <c r="U271" s="221"/>
    </row>
    <row r="272" spans="1:21" s="194" customFormat="1">
      <c r="K272" s="235"/>
      <c r="L272" s="235"/>
      <c r="M272" s="235"/>
      <c r="N272" s="235"/>
      <c r="O272" s="235"/>
      <c r="P272" s="235"/>
      <c r="Q272" s="235"/>
      <c r="R272" s="235"/>
      <c r="S272" s="235"/>
      <c r="T272" s="235"/>
      <c r="U272" s="236"/>
    </row>
  </sheetData>
  <sheetProtection sheet="1"/>
  <mergeCells count="237">
    <mergeCell ref="B247:I247"/>
    <mergeCell ref="E256:O257"/>
    <mergeCell ref="Q241:T241"/>
    <mergeCell ref="B242:I242"/>
    <mergeCell ref="C243:I243"/>
    <mergeCell ref="D244:I244"/>
    <mergeCell ref="B245:I245"/>
    <mergeCell ref="B246:I246"/>
    <mergeCell ref="C236:I236"/>
    <mergeCell ref="C237:I237"/>
    <mergeCell ref="C238:I238"/>
    <mergeCell ref="C239:I239"/>
    <mergeCell ref="C240:I240"/>
    <mergeCell ref="B241:I241"/>
    <mergeCell ref="E230:I230"/>
    <mergeCell ref="F231:I231"/>
    <mergeCell ref="F232:I232"/>
    <mergeCell ref="D233:I233"/>
    <mergeCell ref="C234:I234"/>
    <mergeCell ref="C235:I235"/>
    <mergeCell ref="C224:I224"/>
    <mergeCell ref="B225:I225"/>
    <mergeCell ref="B226:I226"/>
    <mergeCell ref="C227:I227"/>
    <mergeCell ref="D228:I228"/>
    <mergeCell ref="E229:I229"/>
    <mergeCell ref="C218:I218"/>
    <mergeCell ref="C219:I219"/>
    <mergeCell ref="C220:I220"/>
    <mergeCell ref="C221:I221"/>
    <mergeCell ref="C222:I222"/>
    <mergeCell ref="C223:I223"/>
    <mergeCell ref="C212:I212"/>
    <mergeCell ref="B213:I213"/>
    <mergeCell ref="C214:I214"/>
    <mergeCell ref="D215:I215"/>
    <mergeCell ref="C216:I216"/>
    <mergeCell ref="C217:I217"/>
    <mergeCell ref="D206:I206"/>
    <mergeCell ref="D207:I207"/>
    <mergeCell ref="C208:I208"/>
    <mergeCell ref="B209:I209"/>
    <mergeCell ref="C210:I210"/>
    <mergeCell ref="C211:I211"/>
    <mergeCell ref="E200:I200"/>
    <mergeCell ref="D201:I201"/>
    <mergeCell ref="D202:I202"/>
    <mergeCell ref="D203:I203"/>
    <mergeCell ref="D204:I204"/>
    <mergeCell ref="D205:I205"/>
    <mergeCell ref="F194:I194"/>
    <mergeCell ref="E195:I195"/>
    <mergeCell ref="C196:I196"/>
    <mergeCell ref="D197:I197"/>
    <mergeCell ref="D198:I198"/>
    <mergeCell ref="E199:I199"/>
    <mergeCell ref="F188:I188"/>
    <mergeCell ref="F189:I189"/>
    <mergeCell ref="E190:I190"/>
    <mergeCell ref="F191:I191"/>
    <mergeCell ref="F192:I192"/>
    <mergeCell ref="F193:I193"/>
    <mergeCell ref="G179:I179"/>
    <mergeCell ref="H180:I180"/>
    <mergeCell ref="H184:I184"/>
    <mergeCell ref="D185:I185"/>
    <mergeCell ref="E186:I186"/>
    <mergeCell ref="F187:I187"/>
    <mergeCell ref="G173:I173"/>
    <mergeCell ref="F174:I174"/>
    <mergeCell ref="G175:I175"/>
    <mergeCell ref="G176:I176"/>
    <mergeCell ref="G177:I177"/>
    <mergeCell ref="G178:I178"/>
    <mergeCell ref="G167:I167"/>
    <mergeCell ref="G168:I168"/>
    <mergeCell ref="G169:I169"/>
    <mergeCell ref="G170:I170"/>
    <mergeCell ref="G171:I171"/>
    <mergeCell ref="G172:I172"/>
    <mergeCell ref="G161:I161"/>
    <mergeCell ref="G162:I162"/>
    <mergeCell ref="G163:I163"/>
    <mergeCell ref="G164:I164"/>
    <mergeCell ref="F165:I165"/>
    <mergeCell ref="F166:I166"/>
    <mergeCell ref="G155:I155"/>
    <mergeCell ref="G156:I156"/>
    <mergeCell ref="G157:I157"/>
    <mergeCell ref="E158:I158"/>
    <mergeCell ref="F159:I159"/>
    <mergeCell ref="G160:I160"/>
    <mergeCell ref="E149:I149"/>
    <mergeCell ref="F150:I150"/>
    <mergeCell ref="F151:I151"/>
    <mergeCell ref="F152:I152"/>
    <mergeCell ref="F153:I153"/>
    <mergeCell ref="G154:I154"/>
    <mergeCell ref="F143:I143"/>
    <mergeCell ref="G144:I144"/>
    <mergeCell ref="G145:I145"/>
    <mergeCell ref="G146:I146"/>
    <mergeCell ref="F147:I147"/>
    <mergeCell ref="E148:I148"/>
    <mergeCell ref="F137:I137"/>
    <mergeCell ref="F138:I138"/>
    <mergeCell ref="F139:I139"/>
    <mergeCell ref="F140:I140"/>
    <mergeCell ref="E141:I141"/>
    <mergeCell ref="F142:I142"/>
    <mergeCell ref="F131:I131"/>
    <mergeCell ref="F132:I132"/>
    <mergeCell ref="F133:I133"/>
    <mergeCell ref="F134:I134"/>
    <mergeCell ref="F135:I135"/>
    <mergeCell ref="E136:I136"/>
    <mergeCell ref="F125:I125"/>
    <mergeCell ref="F126:I126"/>
    <mergeCell ref="E127:I127"/>
    <mergeCell ref="F128:I128"/>
    <mergeCell ref="F129:I129"/>
    <mergeCell ref="F130:I130"/>
    <mergeCell ref="G119:I119"/>
    <mergeCell ref="G120:I120"/>
    <mergeCell ref="G121:I121"/>
    <mergeCell ref="F122:I122"/>
    <mergeCell ref="F123:I123"/>
    <mergeCell ref="F124:I124"/>
    <mergeCell ref="F113:I113"/>
    <mergeCell ref="F114:I114"/>
    <mergeCell ref="F115:I115"/>
    <mergeCell ref="F116:I116"/>
    <mergeCell ref="E117:I117"/>
    <mergeCell ref="F118:I118"/>
    <mergeCell ref="E107:I107"/>
    <mergeCell ref="F108:I108"/>
    <mergeCell ref="F109:I109"/>
    <mergeCell ref="G110:I110"/>
    <mergeCell ref="G111:I111"/>
    <mergeCell ref="E112:I112"/>
    <mergeCell ref="G101:I101"/>
    <mergeCell ref="F102:I102"/>
    <mergeCell ref="F103:I103"/>
    <mergeCell ref="G104:I104"/>
    <mergeCell ref="G105:I105"/>
    <mergeCell ref="F106:I106"/>
    <mergeCell ref="F95:I95"/>
    <mergeCell ref="G96:I96"/>
    <mergeCell ref="G97:I97"/>
    <mergeCell ref="F98:I98"/>
    <mergeCell ref="G99:I99"/>
    <mergeCell ref="G100:I100"/>
    <mergeCell ref="G89:I89"/>
    <mergeCell ref="G90:I90"/>
    <mergeCell ref="F91:I91"/>
    <mergeCell ref="G92:I92"/>
    <mergeCell ref="G93:I93"/>
    <mergeCell ref="F94:I94"/>
    <mergeCell ref="F83:I83"/>
    <mergeCell ref="G84:I84"/>
    <mergeCell ref="G85:I85"/>
    <mergeCell ref="G86:I86"/>
    <mergeCell ref="G87:I87"/>
    <mergeCell ref="F88:I88"/>
    <mergeCell ref="G77:I77"/>
    <mergeCell ref="G78:I78"/>
    <mergeCell ref="F79:I79"/>
    <mergeCell ref="G80:I80"/>
    <mergeCell ref="G81:I81"/>
    <mergeCell ref="G82:I82"/>
    <mergeCell ref="F71:I71"/>
    <mergeCell ref="G72:I72"/>
    <mergeCell ref="G73:I73"/>
    <mergeCell ref="G74:I74"/>
    <mergeCell ref="G75:I75"/>
    <mergeCell ref="F76:I76"/>
    <mergeCell ref="E65:I65"/>
    <mergeCell ref="F66:I66"/>
    <mergeCell ref="G67:I67"/>
    <mergeCell ref="G68:I68"/>
    <mergeCell ref="G69:I69"/>
    <mergeCell ref="G70:I70"/>
    <mergeCell ref="D59:I59"/>
    <mergeCell ref="D60:I60"/>
    <mergeCell ref="C61:I61"/>
    <mergeCell ref="B62:I62"/>
    <mergeCell ref="C63:I63"/>
    <mergeCell ref="D64:I64"/>
    <mergeCell ref="E53:I53"/>
    <mergeCell ref="D54:I54"/>
    <mergeCell ref="D55:I55"/>
    <mergeCell ref="D56:I56"/>
    <mergeCell ref="D57:I57"/>
    <mergeCell ref="D58:I58"/>
    <mergeCell ref="E47:I47"/>
    <mergeCell ref="E48:I48"/>
    <mergeCell ref="C49:I49"/>
    <mergeCell ref="D50:I50"/>
    <mergeCell ref="D51:I51"/>
    <mergeCell ref="E52:I52"/>
    <mergeCell ref="F41:I41"/>
    <mergeCell ref="F42:I42"/>
    <mergeCell ref="G43:I43"/>
    <mergeCell ref="G44:I44"/>
    <mergeCell ref="F45:I45"/>
    <mergeCell ref="D46:I46"/>
    <mergeCell ref="E35:I35"/>
    <mergeCell ref="F36:I36"/>
    <mergeCell ref="F37:I37"/>
    <mergeCell ref="F38:I38"/>
    <mergeCell ref="E39:I39"/>
    <mergeCell ref="E40:I40"/>
    <mergeCell ref="G29:I29"/>
    <mergeCell ref="G30:I30"/>
    <mergeCell ref="G31:I31"/>
    <mergeCell ref="F32:I32"/>
    <mergeCell ref="H33:I33"/>
    <mergeCell ref="F34:I34"/>
    <mergeCell ref="D25:I25"/>
    <mergeCell ref="E26:I26"/>
    <mergeCell ref="F27:I27"/>
    <mergeCell ref="H28:I28"/>
    <mergeCell ref="B17:I17"/>
    <mergeCell ref="B18:I18"/>
    <mergeCell ref="B19:I19"/>
    <mergeCell ref="B20:I20"/>
    <mergeCell ref="B21:I21"/>
    <mergeCell ref="B22:I22"/>
    <mergeCell ref="D2:O2"/>
    <mergeCell ref="C8:I8"/>
    <mergeCell ref="C9:I9"/>
    <mergeCell ref="B10:J15"/>
    <mergeCell ref="K10:M10"/>
    <mergeCell ref="N10:O10"/>
    <mergeCell ref="B16:I16"/>
    <mergeCell ref="B23:I23"/>
    <mergeCell ref="C24:I24"/>
  </mergeCells>
  <phoneticPr fontId="1"/>
  <hyperlinks>
    <hyperlink ref="D2" r:id="rId1"/>
  </hyperlinks>
  <printOptions horizontalCentered="1"/>
  <pageMargins left="0.55118110236220474" right="0" top="0.78740157480314965" bottom="0.55118110236220474" header="0.39370078740157483" footer="0.19685039370078741"/>
  <pageSetup paperSize="9" fitToHeight="0" pageOrder="overThenDown" orientation="portrait" r:id="rId2"/>
  <headerFooter scaleWithDoc="0" alignWithMargins="0">
    <oddFooter>&amp;C&amp;9&amp;P／&amp;N&amp;R&amp;9&amp;F　&amp;A</oddFooter>
  </headerFooter>
  <colBreaks count="1" manualBreakCount="1">
    <brk id="16" max="25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B1:C14"/>
  <sheetViews>
    <sheetView workbookViewId="0"/>
  </sheetViews>
  <sheetFormatPr defaultRowHeight="13.5"/>
  <cols>
    <col min="1" max="1" width="1.625" style="124" customWidth="1"/>
    <col min="2" max="2" width="2.875" style="124" customWidth="1"/>
    <col min="3" max="3" width="119.375" style="124" bestFit="1" customWidth="1"/>
    <col min="4" max="16384" width="9" style="124"/>
  </cols>
  <sheetData>
    <row r="1" spans="2:3" ht="9.75" customHeight="1" thickBot="1"/>
    <row r="2" spans="2:3" ht="9" customHeight="1">
      <c r="B2" s="125"/>
      <c r="C2" s="126"/>
    </row>
    <row r="3" spans="2:3" ht="22.5" customHeight="1">
      <c r="B3" s="127" t="s">
        <v>239</v>
      </c>
      <c r="C3" s="128"/>
    </row>
    <row r="4" spans="2:3">
      <c r="B4" s="129"/>
      <c r="C4" s="128"/>
    </row>
    <row r="5" spans="2:3" ht="35.1" customHeight="1">
      <c r="B5" s="130" t="s">
        <v>240</v>
      </c>
      <c r="C5" s="131" t="s">
        <v>241</v>
      </c>
    </row>
    <row r="6" spans="2:3" ht="35.1" customHeight="1">
      <c r="B6" s="130" t="s">
        <v>242</v>
      </c>
      <c r="C6" s="131" t="s">
        <v>243</v>
      </c>
    </row>
    <row r="7" spans="2:3" ht="35.1" customHeight="1">
      <c r="B7" s="130" t="s">
        <v>244</v>
      </c>
      <c r="C7" s="131" t="s">
        <v>245</v>
      </c>
    </row>
    <row r="8" spans="2:3" ht="40.5" customHeight="1">
      <c r="B8" s="130" t="s">
        <v>246</v>
      </c>
      <c r="C8" s="132" t="s">
        <v>247</v>
      </c>
    </row>
    <row r="9" spans="2:3" ht="40.5" customHeight="1">
      <c r="B9" s="130" t="s">
        <v>248</v>
      </c>
      <c r="C9" s="132" t="s">
        <v>249</v>
      </c>
    </row>
    <row r="10" spans="2:3" ht="45" customHeight="1">
      <c r="B10" s="130" t="s">
        <v>250</v>
      </c>
      <c r="C10" s="132" t="s">
        <v>251</v>
      </c>
    </row>
    <row r="11" spans="2:3" ht="55.5" customHeight="1">
      <c r="B11" s="130" t="s">
        <v>252</v>
      </c>
      <c r="C11" s="132" t="s">
        <v>253</v>
      </c>
    </row>
    <row r="12" spans="2:3" ht="29.25" customHeight="1">
      <c r="B12" s="130" t="s">
        <v>254</v>
      </c>
      <c r="C12" s="132" t="s">
        <v>255</v>
      </c>
    </row>
    <row r="13" spans="2:3" ht="37.5" customHeight="1">
      <c r="B13" s="130" t="s">
        <v>256</v>
      </c>
      <c r="C13" s="132" t="s">
        <v>257</v>
      </c>
    </row>
    <row r="14" spans="2:3" ht="10.5" customHeight="1" thickBot="1">
      <c r="B14" s="133"/>
      <c r="C14" s="134"/>
    </row>
  </sheetData>
  <sheetProtection sheet="1"/>
  <phoneticPr fontId="1"/>
  <printOptions horizontalCentered="1"/>
  <pageMargins left="0.78740157480314965" right="0.78740157480314965" top="0.98425196850393704" bottom="0.62992125984251968" header="0.51181102362204722" footer="0.19685039370078741"/>
  <pageSetup paperSize="9" orientation="landscape" blackAndWhite="1" r:id="rId1"/>
  <headerFooter scaleWithDoc="0" alignWithMargins="0">
    <oddFooter>&amp;C&amp;9&amp;P／&amp;N&amp;R&amp;9&amp;F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Y89"/>
  <sheetViews>
    <sheetView showGridLines="0" zoomScaleNormal="100" workbookViewId="0">
      <selection activeCell="B1" sqref="B1"/>
    </sheetView>
  </sheetViews>
  <sheetFormatPr defaultRowHeight="13.5"/>
  <cols>
    <col min="1" max="1" width="1.625" style="582" customWidth="1"/>
    <col min="2" max="2" width="6.125" customWidth="1"/>
    <col min="3" max="3" width="45.375" customWidth="1"/>
    <col min="4" max="18" width="2.375" customWidth="1"/>
    <col min="19" max="19" width="43.875" customWidth="1"/>
    <col min="20" max="20" width="3.875" customWidth="1"/>
    <col min="21" max="21" width="147.5" customWidth="1"/>
    <col min="22" max="22" width="5.375" customWidth="1"/>
    <col min="25" max="25" width="26.625" customWidth="1"/>
  </cols>
  <sheetData>
    <row r="1" spans="1:21" ht="14.25">
      <c r="A1" s="45"/>
      <c r="B1" s="45" t="s">
        <v>531</v>
      </c>
      <c r="C1" s="43"/>
      <c r="D1" s="43"/>
      <c r="E1" s="43"/>
      <c r="F1" s="43"/>
      <c r="G1" s="43"/>
      <c r="H1" s="43"/>
      <c r="I1" s="43"/>
      <c r="J1" s="43"/>
      <c r="K1" s="43"/>
      <c r="L1" s="43"/>
      <c r="M1" s="43"/>
      <c r="N1" s="43"/>
      <c r="O1" s="43"/>
      <c r="P1" s="43"/>
      <c r="Q1" s="43"/>
      <c r="R1" s="43"/>
      <c r="S1" s="43"/>
      <c r="T1" s="43"/>
    </row>
    <row r="2" spans="1:21" ht="7.15" customHeight="1">
      <c r="A2" s="647"/>
      <c r="B2" s="43"/>
      <c r="C2" s="43"/>
      <c r="D2" s="43"/>
      <c r="E2" s="43"/>
      <c r="F2" s="43"/>
      <c r="G2" s="43"/>
      <c r="H2" s="43"/>
      <c r="I2" s="43"/>
      <c r="J2" s="43"/>
      <c r="K2" s="43"/>
      <c r="L2" s="43"/>
      <c r="M2" s="43"/>
      <c r="N2" s="43"/>
      <c r="O2" s="43"/>
      <c r="P2" s="43"/>
      <c r="Q2" s="43"/>
      <c r="R2" s="43"/>
      <c r="S2" s="43"/>
      <c r="T2" s="43"/>
    </row>
    <row r="3" spans="1:21" ht="15" thickBot="1">
      <c r="A3" s="647"/>
      <c r="B3" s="43"/>
      <c r="C3" s="44"/>
      <c r="D3" s="43"/>
      <c r="E3" s="772" t="s">
        <v>79</v>
      </c>
      <c r="F3" s="772"/>
      <c r="G3" s="772"/>
      <c r="H3" s="772"/>
      <c r="I3" s="43"/>
      <c r="J3" s="43"/>
      <c r="K3" s="43"/>
      <c r="L3" s="43"/>
      <c r="M3" s="43"/>
      <c r="N3" s="43"/>
      <c r="O3" s="43"/>
      <c r="P3" s="43"/>
      <c r="Q3" s="43"/>
      <c r="R3" s="43"/>
      <c r="S3" s="43"/>
      <c r="T3" s="43"/>
    </row>
    <row r="4" spans="1:21">
      <c r="A4" s="647"/>
      <c r="B4" s="46" t="s">
        <v>80</v>
      </c>
      <c r="C4" s="433"/>
      <c r="D4" s="773" t="s">
        <v>81</v>
      </c>
      <c r="E4" s="773"/>
      <c r="F4" s="773"/>
      <c r="G4" s="773"/>
      <c r="H4" s="773"/>
      <c r="I4" s="773"/>
      <c r="J4" s="773"/>
      <c r="K4" s="773"/>
      <c r="L4" s="773"/>
      <c r="M4" s="773"/>
      <c r="N4" s="773"/>
      <c r="O4" s="773"/>
      <c r="P4" s="773"/>
      <c r="Q4" s="773"/>
      <c r="R4" s="773"/>
      <c r="S4" s="774"/>
      <c r="T4" s="118"/>
    </row>
    <row r="5" spans="1:21" ht="24.95" customHeight="1">
      <c r="A5" s="647"/>
      <c r="B5" s="439" t="s">
        <v>819</v>
      </c>
      <c r="C5" s="440" t="s">
        <v>794</v>
      </c>
      <c r="D5" s="775" t="s">
        <v>533</v>
      </c>
      <c r="E5" s="776"/>
      <c r="F5" s="776"/>
      <c r="G5" s="776"/>
      <c r="H5" s="776"/>
      <c r="I5" s="776"/>
      <c r="J5" s="776"/>
      <c r="K5" s="776"/>
      <c r="L5" s="776"/>
      <c r="M5" s="776"/>
      <c r="N5" s="776"/>
      <c r="O5" s="776"/>
      <c r="P5" s="776"/>
      <c r="Q5" s="776"/>
      <c r="R5" s="776"/>
      <c r="S5" s="777"/>
      <c r="T5" s="118"/>
    </row>
    <row r="6" spans="1:21" ht="30" customHeight="1" thickBot="1">
      <c r="A6" s="647"/>
      <c r="B6" s="653" t="str">
        <f>IF(C6="","",INDEX(B10:B80,MATCH(C6,A10:A80,0)))</f>
        <v/>
      </c>
      <c r="C6" s="487"/>
      <c r="D6" s="778"/>
      <c r="E6" s="779"/>
      <c r="F6" s="779"/>
      <c r="G6" s="779"/>
      <c r="H6" s="779"/>
      <c r="I6" s="779"/>
      <c r="J6" s="779"/>
      <c r="K6" s="779"/>
      <c r="L6" s="779"/>
      <c r="M6" s="779"/>
      <c r="N6" s="779"/>
      <c r="O6" s="779"/>
      <c r="P6" s="779"/>
      <c r="Q6" s="779"/>
      <c r="R6" s="779"/>
      <c r="S6" s="780"/>
      <c r="T6" s="118"/>
    </row>
    <row r="7" spans="1:21">
      <c r="A7" s="20"/>
      <c r="B7" s="20"/>
      <c r="C7" s="20"/>
      <c r="D7" s="20"/>
      <c r="E7" s="20"/>
      <c r="F7" s="20"/>
      <c r="G7" s="20"/>
      <c r="H7" s="20"/>
      <c r="I7" s="20"/>
      <c r="J7" s="20"/>
      <c r="K7" s="20"/>
      <c r="L7" s="20"/>
      <c r="M7" s="20"/>
      <c r="N7" s="20"/>
      <c r="O7" s="20"/>
      <c r="P7" s="20"/>
      <c r="Q7" s="20"/>
      <c r="R7" s="20"/>
      <c r="S7" s="20"/>
      <c r="T7" s="20"/>
    </row>
    <row r="8" spans="1:21" ht="14.25" thickBot="1">
      <c r="A8" s="20"/>
      <c r="B8" s="451" t="s">
        <v>82</v>
      </c>
      <c r="C8" s="20"/>
      <c r="D8" s="20"/>
      <c r="E8" s="20"/>
      <c r="F8" s="20"/>
      <c r="G8" s="20"/>
      <c r="H8" s="20"/>
      <c r="I8" s="20"/>
      <c r="J8" s="20"/>
      <c r="K8" s="20"/>
      <c r="L8" s="20"/>
      <c r="M8" s="20"/>
      <c r="N8" s="20"/>
      <c r="O8" s="20"/>
      <c r="P8" s="20"/>
      <c r="Q8" s="20"/>
      <c r="R8" s="20"/>
      <c r="S8" s="20"/>
      <c r="T8" s="20"/>
    </row>
    <row r="9" spans="1:21" ht="13.5" customHeight="1" thickBot="1">
      <c r="A9" s="20"/>
      <c r="B9" s="47" t="s">
        <v>800</v>
      </c>
      <c r="C9" s="450" t="s">
        <v>792</v>
      </c>
      <c r="D9" s="783" t="s">
        <v>793</v>
      </c>
      <c r="E9" s="784"/>
      <c r="F9" s="784"/>
      <c r="G9" s="784"/>
      <c r="H9" s="784"/>
      <c r="I9" s="784"/>
      <c r="J9" s="784"/>
      <c r="K9" s="784"/>
      <c r="L9" s="784"/>
      <c r="M9" s="784"/>
      <c r="N9" s="784"/>
      <c r="O9" s="784"/>
      <c r="P9" s="784"/>
      <c r="Q9" s="784"/>
      <c r="R9" s="784"/>
      <c r="S9" s="785"/>
      <c r="T9" s="453" t="str">
        <f t="shared" ref="T9:T73" si="0">B9</f>
        <v>No</v>
      </c>
      <c r="U9" s="454" t="s">
        <v>722</v>
      </c>
    </row>
    <row r="10" spans="1:21" ht="13.5" customHeight="1">
      <c r="A10" s="646" t="str">
        <f>B10&amp;"： "&amp;C10</f>
        <v>1： 建設</v>
      </c>
      <c r="B10" s="452">
        <v>1</v>
      </c>
      <c r="C10" s="434" t="s">
        <v>663</v>
      </c>
      <c r="D10" s="457">
        <f>B10</f>
        <v>1</v>
      </c>
      <c r="E10" s="767" t="str">
        <f>C10&amp;"　（固定資本形成）"</f>
        <v>建設　（固定資本形成）</v>
      </c>
      <c r="F10" s="767"/>
      <c r="G10" s="767"/>
      <c r="H10" s="767"/>
      <c r="I10" s="767"/>
      <c r="J10" s="767"/>
      <c r="K10" s="767"/>
      <c r="L10" s="767"/>
      <c r="M10" s="767"/>
      <c r="N10" s="767"/>
      <c r="O10" s="767"/>
      <c r="P10" s="767"/>
      <c r="Q10" s="767"/>
      <c r="R10" s="767"/>
      <c r="S10" s="768"/>
      <c r="T10" s="456">
        <f t="shared" si="0"/>
        <v>1</v>
      </c>
      <c r="U10" s="648"/>
    </row>
    <row r="11" spans="1:21" ht="13.5" customHeight="1">
      <c r="A11" s="646" t="str">
        <f t="shared" ref="A11:A74" si="1">B11&amp;"： "&amp;C11</f>
        <v>2： 建築</v>
      </c>
      <c r="B11" s="452">
        <v>2</v>
      </c>
      <c r="C11" s="434" t="s">
        <v>664</v>
      </c>
      <c r="D11" s="458"/>
      <c r="E11" s="458"/>
      <c r="F11" s="457">
        <f>B11</f>
        <v>2</v>
      </c>
      <c r="G11" s="766" t="str">
        <f>C11</f>
        <v>建築</v>
      </c>
      <c r="H11" s="758"/>
      <c r="I11" s="758"/>
      <c r="J11" s="758"/>
      <c r="K11" s="758"/>
      <c r="L11" s="758"/>
      <c r="M11" s="758"/>
      <c r="N11" s="758"/>
      <c r="O11" s="758"/>
      <c r="P11" s="758"/>
      <c r="Q11" s="758"/>
      <c r="R11" s="758"/>
      <c r="S11" s="758"/>
      <c r="T11" s="455">
        <f t="shared" si="0"/>
        <v>2</v>
      </c>
      <c r="U11" s="648"/>
    </row>
    <row r="12" spans="1:21" ht="13.5" customHeight="1">
      <c r="A12" s="646" t="str">
        <f t="shared" si="1"/>
        <v>3： 住宅建築</v>
      </c>
      <c r="B12" s="452">
        <v>3</v>
      </c>
      <c r="C12" s="434" t="s">
        <v>665</v>
      </c>
      <c r="D12" s="458"/>
      <c r="E12" s="458"/>
      <c r="F12" s="460"/>
      <c r="G12" s="461"/>
      <c r="H12" s="462">
        <f>B12</f>
        <v>3</v>
      </c>
      <c r="I12" s="766" t="str">
        <f>C12</f>
        <v>住宅建築</v>
      </c>
      <c r="J12" s="758"/>
      <c r="K12" s="758"/>
      <c r="L12" s="758"/>
      <c r="M12" s="758"/>
      <c r="N12" s="758"/>
      <c r="O12" s="758"/>
      <c r="P12" s="758"/>
      <c r="Q12" s="758"/>
      <c r="R12" s="758"/>
      <c r="S12" s="758"/>
      <c r="T12" s="455">
        <f t="shared" si="0"/>
        <v>3</v>
      </c>
      <c r="U12" s="648"/>
    </row>
    <row r="13" spans="1:21" ht="13.5" customHeight="1">
      <c r="A13" s="646" t="str">
        <f t="shared" si="1"/>
        <v>4： 住宅建築（木造）</v>
      </c>
      <c r="B13" s="452">
        <v>4</v>
      </c>
      <c r="C13" s="434" t="s">
        <v>667</v>
      </c>
      <c r="D13" s="458"/>
      <c r="E13" s="458"/>
      <c r="F13" s="460"/>
      <c r="G13" s="458"/>
      <c r="H13" s="460"/>
      <c r="I13" s="458"/>
      <c r="J13" s="463">
        <f>B13</f>
        <v>4</v>
      </c>
      <c r="K13" s="766" t="str">
        <f>C13</f>
        <v>住宅建築（木造）</v>
      </c>
      <c r="L13" s="758"/>
      <c r="M13" s="758"/>
      <c r="N13" s="758"/>
      <c r="O13" s="758"/>
      <c r="P13" s="758"/>
      <c r="Q13" s="758"/>
      <c r="R13" s="758"/>
      <c r="S13" s="758"/>
      <c r="T13" s="455">
        <f t="shared" si="0"/>
        <v>4</v>
      </c>
      <c r="U13" s="648" t="s">
        <v>723</v>
      </c>
    </row>
    <row r="14" spans="1:21" ht="13.5" customHeight="1">
      <c r="A14" s="646" t="str">
        <f t="shared" si="1"/>
        <v>5： 木造在来住宅</v>
      </c>
      <c r="B14" s="452">
        <v>5</v>
      </c>
      <c r="C14" s="434" t="s">
        <v>666</v>
      </c>
      <c r="D14" s="458"/>
      <c r="E14" s="458"/>
      <c r="F14" s="460"/>
      <c r="G14" s="458"/>
      <c r="H14" s="460"/>
      <c r="I14" s="458"/>
      <c r="J14" s="460"/>
      <c r="K14" s="464"/>
      <c r="L14" s="465">
        <f>B14</f>
        <v>5</v>
      </c>
      <c r="M14" s="757" t="str">
        <f>C14</f>
        <v>木造在来住宅</v>
      </c>
      <c r="N14" s="758"/>
      <c r="O14" s="758"/>
      <c r="P14" s="758"/>
      <c r="Q14" s="758"/>
      <c r="R14" s="758"/>
      <c r="S14" s="758"/>
      <c r="T14" s="455">
        <f t="shared" si="0"/>
        <v>5</v>
      </c>
      <c r="U14" s="648" t="s">
        <v>724</v>
      </c>
    </row>
    <row r="15" spans="1:21" ht="13.5" customHeight="1">
      <c r="A15" s="646" t="str">
        <f t="shared" si="1"/>
        <v>6： 木造量産住宅</v>
      </c>
      <c r="B15" s="452">
        <v>6</v>
      </c>
      <c r="C15" s="434" t="s">
        <v>554</v>
      </c>
      <c r="D15" s="458"/>
      <c r="E15" s="458"/>
      <c r="F15" s="460"/>
      <c r="G15" s="458"/>
      <c r="H15" s="460"/>
      <c r="I15" s="458"/>
      <c r="J15" s="466"/>
      <c r="K15" s="467"/>
      <c r="L15" s="468">
        <f>B15</f>
        <v>6</v>
      </c>
      <c r="M15" s="757" t="str">
        <f>C15</f>
        <v>木造量産住宅</v>
      </c>
      <c r="N15" s="758"/>
      <c r="O15" s="758"/>
      <c r="P15" s="758"/>
      <c r="Q15" s="758"/>
      <c r="R15" s="758"/>
      <c r="S15" s="758"/>
      <c r="T15" s="455">
        <f t="shared" si="0"/>
        <v>6</v>
      </c>
      <c r="U15" s="648" t="s">
        <v>725</v>
      </c>
    </row>
    <row r="16" spans="1:21" ht="13.5" customHeight="1">
      <c r="A16" s="646" t="str">
        <f t="shared" si="1"/>
        <v>7： 住宅建築（非木造）</v>
      </c>
      <c r="B16" s="452">
        <v>7</v>
      </c>
      <c r="C16" s="434" t="s">
        <v>555</v>
      </c>
      <c r="D16" s="458"/>
      <c r="E16" s="458"/>
      <c r="F16" s="460"/>
      <c r="G16" s="458"/>
      <c r="H16" s="460"/>
      <c r="I16" s="458"/>
      <c r="J16" s="463">
        <f>B16</f>
        <v>7</v>
      </c>
      <c r="K16" s="766" t="str">
        <f>C16</f>
        <v>住宅建築（非木造）</v>
      </c>
      <c r="L16" s="758"/>
      <c r="M16" s="758"/>
      <c r="N16" s="758"/>
      <c r="O16" s="758"/>
      <c r="P16" s="758"/>
      <c r="Q16" s="758"/>
      <c r="R16" s="758"/>
      <c r="S16" s="758"/>
      <c r="T16" s="455">
        <f t="shared" si="0"/>
        <v>7</v>
      </c>
      <c r="U16" s="648" t="s">
        <v>726</v>
      </c>
    </row>
    <row r="17" spans="1:25" ht="13.5" customHeight="1">
      <c r="A17" s="646" t="str">
        <f t="shared" si="1"/>
        <v>8： ＳＲＣ住宅</v>
      </c>
      <c r="B17" s="452">
        <v>8</v>
      </c>
      <c r="C17" s="434" t="s">
        <v>668</v>
      </c>
      <c r="D17" s="458"/>
      <c r="E17" s="458"/>
      <c r="F17" s="460"/>
      <c r="G17" s="458"/>
      <c r="H17" s="460"/>
      <c r="I17" s="458"/>
      <c r="J17" s="460"/>
      <c r="K17" s="464"/>
      <c r="L17" s="465">
        <f>B17</f>
        <v>8</v>
      </c>
      <c r="M17" s="757" t="str">
        <f>C17</f>
        <v>ＳＲＣ住宅</v>
      </c>
      <c r="N17" s="758"/>
      <c r="O17" s="758"/>
      <c r="P17" s="758"/>
      <c r="Q17" s="758"/>
      <c r="R17" s="758"/>
      <c r="S17" s="758"/>
      <c r="T17" s="455">
        <f t="shared" si="0"/>
        <v>8</v>
      </c>
      <c r="U17" s="648" t="s">
        <v>727</v>
      </c>
    </row>
    <row r="18" spans="1:25" ht="13.5" customHeight="1">
      <c r="A18" s="646" t="str">
        <f t="shared" si="1"/>
        <v>9： ＲＣ住宅</v>
      </c>
      <c r="B18" s="452">
        <v>9</v>
      </c>
      <c r="C18" s="434" t="s">
        <v>669</v>
      </c>
      <c r="D18" s="458"/>
      <c r="E18" s="458"/>
      <c r="F18" s="460"/>
      <c r="G18" s="458"/>
      <c r="H18" s="460"/>
      <c r="I18" s="458"/>
      <c r="J18" s="460"/>
      <c r="K18" s="458"/>
      <c r="L18" s="463">
        <f>B18</f>
        <v>9</v>
      </c>
      <c r="M18" s="766" t="str">
        <f>C18</f>
        <v>ＲＣ住宅</v>
      </c>
      <c r="N18" s="758"/>
      <c r="O18" s="758"/>
      <c r="P18" s="758"/>
      <c r="Q18" s="758"/>
      <c r="R18" s="758"/>
      <c r="S18" s="758"/>
      <c r="T18" s="455">
        <f t="shared" si="0"/>
        <v>9</v>
      </c>
      <c r="U18" s="648" t="s">
        <v>728</v>
      </c>
    </row>
    <row r="19" spans="1:25" ht="13.5" customHeight="1">
      <c r="A19" s="646" t="str">
        <f t="shared" si="1"/>
        <v>10： ＲＣ在来住宅</v>
      </c>
      <c r="B19" s="452">
        <v>10</v>
      </c>
      <c r="C19" s="327" t="s">
        <v>670</v>
      </c>
      <c r="D19" s="458"/>
      <c r="E19" s="458"/>
      <c r="F19" s="460"/>
      <c r="G19" s="458"/>
      <c r="H19" s="460"/>
      <c r="I19" s="458"/>
      <c r="J19" s="460"/>
      <c r="K19" s="458"/>
      <c r="L19" s="460"/>
      <c r="M19" s="464"/>
      <c r="N19" s="462">
        <f>B19</f>
        <v>10</v>
      </c>
      <c r="O19" s="781" t="str">
        <f>C19</f>
        <v>ＲＣ在来住宅</v>
      </c>
      <c r="P19" s="782"/>
      <c r="Q19" s="782"/>
      <c r="R19" s="782"/>
      <c r="S19" s="782"/>
      <c r="T19" s="455">
        <f t="shared" si="0"/>
        <v>10</v>
      </c>
      <c r="U19" s="648" t="s">
        <v>729</v>
      </c>
      <c r="Y19" s="326"/>
    </row>
    <row r="20" spans="1:25" ht="13.5" customHeight="1">
      <c r="A20" s="646" t="str">
        <f>B20&amp;"： "&amp;C20</f>
        <v>11： ＲＣ量産住宅</v>
      </c>
      <c r="B20" s="452">
        <v>11</v>
      </c>
      <c r="C20" s="327" t="s">
        <v>671</v>
      </c>
      <c r="D20" s="458"/>
      <c r="E20" s="458"/>
      <c r="F20" s="460"/>
      <c r="G20" s="458"/>
      <c r="H20" s="460"/>
      <c r="I20" s="458"/>
      <c r="J20" s="460"/>
      <c r="K20" s="458"/>
      <c r="L20" s="466"/>
      <c r="M20" s="467"/>
      <c r="N20" s="470">
        <f>B20</f>
        <v>11</v>
      </c>
      <c r="O20" s="757" t="str">
        <f>C20</f>
        <v>ＲＣ量産住宅</v>
      </c>
      <c r="P20" s="758"/>
      <c r="Q20" s="758"/>
      <c r="R20" s="758"/>
      <c r="S20" s="758"/>
      <c r="T20" s="455">
        <f t="shared" si="0"/>
        <v>11</v>
      </c>
      <c r="U20" s="648" t="s">
        <v>730</v>
      </c>
    </row>
    <row r="21" spans="1:25" ht="13.5" customHeight="1">
      <c r="A21" s="646" t="str">
        <f t="shared" si="1"/>
        <v>12： Ｓ住宅</v>
      </c>
      <c r="B21" s="452">
        <v>12</v>
      </c>
      <c r="C21" s="327" t="s">
        <v>672</v>
      </c>
      <c r="D21" s="458"/>
      <c r="E21" s="458"/>
      <c r="F21" s="460"/>
      <c r="G21" s="458"/>
      <c r="H21" s="460"/>
      <c r="I21" s="458"/>
      <c r="J21" s="460"/>
      <c r="K21" s="458"/>
      <c r="L21" s="463">
        <f>B21</f>
        <v>12</v>
      </c>
      <c r="M21" s="766" t="str">
        <f>C21</f>
        <v>Ｓ住宅</v>
      </c>
      <c r="N21" s="758"/>
      <c r="O21" s="758"/>
      <c r="P21" s="758"/>
      <c r="Q21" s="758"/>
      <c r="R21" s="758"/>
      <c r="S21" s="758"/>
      <c r="T21" s="455">
        <f t="shared" si="0"/>
        <v>12</v>
      </c>
      <c r="U21" s="648" t="s">
        <v>731</v>
      </c>
    </row>
    <row r="22" spans="1:25" ht="13.5" customHeight="1">
      <c r="A22" s="646" t="str">
        <f t="shared" si="1"/>
        <v>13： Ｓ在来住宅</v>
      </c>
      <c r="B22" s="452">
        <v>13</v>
      </c>
      <c r="C22" s="327" t="s">
        <v>673</v>
      </c>
      <c r="D22" s="458"/>
      <c r="E22" s="458"/>
      <c r="F22" s="460"/>
      <c r="G22" s="458"/>
      <c r="H22" s="460"/>
      <c r="I22" s="458"/>
      <c r="J22" s="460"/>
      <c r="K22" s="458"/>
      <c r="L22" s="460"/>
      <c r="M22" s="464"/>
      <c r="N22" s="462">
        <f>B22</f>
        <v>13</v>
      </c>
      <c r="O22" s="757" t="str">
        <f>C22</f>
        <v>Ｓ在来住宅</v>
      </c>
      <c r="P22" s="758"/>
      <c r="Q22" s="758"/>
      <c r="R22" s="758"/>
      <c r="S22" s="758"/>
      <c r="T22" s="455">
        <f t="shared" si="0"/>
        <v>13</v>
      </c>
      <c r="U22" s="648" t="s">
        <v>732</v>
      </c>
    </row>
    <row r="23" spans="1:25" ht="13.5" customHeight="1">
      <c r="A23" s="646" t="str">
        <f t="shared" si="1"/>
        <v>14： Ｓ量産住宅</v>
      </c>
      <c r="B23" s="452">
        <v>14</v>
      </c>
      <c r="C23" s="327" t="s">
        <v>162</v>
      </c>
      <c r="D23" s="458"/>
      <c r="E23" s="458"/>
      <c r="F23" s="460"/>
      <c r="G23" s="458"/>
      <c r="H23" s="460"/>
      <c r="I23" s="458"/>
      <c r="J23" s="460"/>
      <c r="K23" s="458"/>
      <c r="L23" s="466"/>
      <c r="M23" s="467"/>
      <c r="N23" s="470">
        <f>B23</f>
        <v>14</v>
      </c>
      <c r="O23" s="757" t="str">
        <f>C23</f>
        <v>Ｓ量産住宅</v>
      </c>
      <c r="P23" s="758"/>
      <c r="Q23" s="758"/>
      <c r="R23" s="758"/>
      <c r="S23" s="758"/>
      <c r="T23" s="455">
        <f t="shared" si="0"/>
        <v>14</v>
      </c>
      <c r="U23" s="648" t="s">
        <v>730</v>
      </c>
    </row>
    <row r="24" spans="1:25" ht="13.5" customHeight="1">
      <c r="A24" s="646" t="str">
        <f t="shared" si="1"/>
        <v>15： ＣＢ住宅</v>
      </c>
      <c r="B24" s="452">
        <v>15</v>
      </c>
      <c r="C24" s="327" t="s">
        <v>674</v>
      </c>
      <c r="D24" s="458"/>
      <c r="E24" s="458"/>
      <c r="F24" s="460"/>
      <c r="G24" s="458"/>
      <c r="H24" s="466"/>
      <c r="I24" s="467"/>
      <c r="J24" s="466"/>
      <c r="K24" s="467"/>
      <c r="L24" s="468">
        <f>B24</f>
        <v>15</v>
      </c>
      <c r="M24" s="757" t="str">
        <f>C24</f>
        <v>ＣＢ住宅</v>
      </c>
      <c r="N24" s="758"/>
      <c r="O24" s="758"/>
      <c r="P24" s="758"/>
      <c r="Q24" s="758"/>
      <c r="R24" s="758"/>
      <c r="S24" s="758"/>
      <c r="T24" s="455">
        <f t="shared" si="0"/>
        <v>15</v>
      </c>
      <c r="U24" s="648" t="s">
        <v>733</v>
      </c>
    </row>
    <row r="25" spans="1:25" ht="13.5" customHeight="1">
      <c r="A25" s="646" t="str">
        <f t="shared" si="1"/>
        <v>16： 非住宅建築</v>
      </c>
      <c r="B25" s="452">
        <v>16</v>
      </c>
      <c r="C25" s="327" t="s">
        <v>164</v>
      </c>
      <c r="D25" s="458"/>
      <c r="E25" s="458"/>
      <c r="F25" s="460"/>
      <c r="G25" s="458"/>
      <c r="H25" s="462">
        <f>B25</f>
        <v>16</v>
      </c>
      <c r="I25" s="766" t="str">
        <f>C25</f>
        <v>非住宅建築</v>
      </c>
      <c r="J25" s="758"/>
      <c r="K25" s="758"/>
      <c r="L25" s="758"/>
      <c r="M25" s="758"/>
      <c r="N25" s="758"/>
      <c r="O25" s="758"/>
      <c r="P25" s="758"/>
      <c r="Q25" s="758"/>
      <c r="R25" s="758"/>
      <c r="S25" s="758"/>
      <c r="T25" s="455">
        <f t="shared" si="0"/>
        <v>16</v>
      </c>
      <c r="U25" s="648"/>
    </row>
    <row r="26" spans="1:25" ht="13.5" customHeight="1">
      <c r="A26" s="646" t="str">
        <f t="shared" si="1"/>
        <v>17： 非住宅建築（木造 ）</v>
      </c>
      <c r="B26" s="452">
        <v>17</v>
      </c>
      <c r="C26" s="327" t="s">
        <v>546</v>
      </c>
      <c r="D26" s="458"/>
      <c r="E26" s="458"/>
      <c r="F26" s="460"/>
      <c r="G26" s="458"/>
      <c r="H26" s="460"/>
      <c r="I26" s="464"/>
      <c r="J26" s="471">
        <f>B26</f>
        <v>17</v>
      </c>
      <c r="K26" s="766" t="str">
        <f>C26</f>
        <v>非住宅建築（木造 ）</v>
      </c>
      <c r="L26" s="758"/>
      <c r="M26" s="758"/>
      <c r="N26" s="758"/>
      <c r="O26" s="758"/>
      <c r="P26" s="758"/>
      <c r="Q26" s="758"/>
      <c r="R26" s="758"/>
      <c r="S26" s="758"/>
      <c r="T26" s="455">
        <f t="shared" si="0"/>
        <v>17</v>
      </c>
      <c r="U26" s="648" t="s">
        <v>734</v>
      </c>
    </row>
    <row r="27" spans="1:25" ht="13.5" customHeight="1">
      <c r="A27" s="646" t="str">
        <f t="shared" si="1"/>
        <v>18： 木造工場</v>
      </c>
      <c r="B27" s="452">
        <v>18</v>
      </c>
      <c r="C27" s="327" t="s">
        <v>675</v>
      </c>
      <c r="D27" s="458"/>
      <c r="E27" s="458"/>
      <c r="F27" s="460"/>
      <c r="G27" s="458"/>
      <c r="H27" s="460"/>
      <c r="I27" s="458"/>
      <c r="J27" s="460"/>
      <c r="K27" s="464"/>
      <c r="L27" s="472">
        <f>B27</f>
        <v>18</v>
      </c>
      <c r="M27" s="757" t="str">
        <f>C27</f>
        <v>木造工場</v>
      </c>
      <c r="N27" s="758"/>
      <c r="O27" s="758"/>
      <c r="P27" s="758"/>
      <c r="Q27" s="758"/>
      <c r="R27" s="758"/>
      <c r="S27" s="758"/>
      <c r="T27" s="455">
        <f t="shared" si="0"/>
        <v>18</v>
      </c>
      <c r="U27" s="648" t="s">
        <v>735</v>
      </c>
    </row>
    <row r="28" spans="1:25" ht="13.5" customHeight="1">
      <c r="A28" s="646" t="str">
        <f t="shared" si="1"/>
        <v>19： 木造事務所</v>
      </c>
      <c r="B28" s="452">
        <v>19</v>
      </c>
      <c r="C28" s="327" t="s">
        <v>676</v>
      </c>
      <c r="D28" s="458"/>
      <c r="E28" s="458"/>
      <c r="F28" s="460"/>
      <c r="G28" s="458"/>
      <c r="H28" s="460"/>
      <c r="I28" s="458"/>
      <c r="J28" s="466"/>
      <c r="K28" s="467"/>
      <c r="L28" s="473">
        <f>B28</f>
        <v>19</v>
      </c>
      <c r="M28" s="757" t="str">
        <f>C28</f>
        <v>木造事務所</v>
      </c>
      <c r="N28" s="758"/>
      <c r="O28" s="758"/>
      <c r="P28" s="758"/>
      <c r="Q28" s="758"/>
      <c r="R28" s="758"/>
      <c r="S28" s="758"/>
      <c r="T28" s="455">
        <f t="shared" si="0"/>
        <v>19</v>
      </c>
      <c r="U28" s="648" t="s">
        <v>736</v>
      </c>
    </row>
    <row r="29" spans="1:25" ht="13.5" customHeight="1">
      <c r="A29" s="646" t="str">
        <f t="shared" si="1"/>
        <v>20： 非住宅建築（非木造）</v>
      </c>
      <c r="B29" s="452">
        <v>20</v>
      </c>
      <c r="C29" s="327" t="s">
        <v>677</v>
      </c>
      <c r="D29" s="458"/>
      <c r="E29" s="458"/>
      <c r="F29" s="460"/>
      <c r="G29" s="458"/>
      <c r="H29" s="460"/>
      <c r="I29" s="458"/>
      <c r="J29" s="462">
        <f>B29</f>
        <v>20</v>
      </c>
      <c r="K29" s="766" t="str">
        <f>C29</f>
        <v>非住宅建築（非木造）</v>
      </c>
      <c r="L29" s="758"/>
      <c r="M29" s="758"/>
      <c r="N29" s="758"/>
      <c r="O29" s="758"/>
      <c r="P29" s="758"/>
      <c r="Q29" s="758"/>
      <c r="R29" s="758"/>
      <c r="S29" s="758"/>
      <c r="T29" s="455">
        <f t="shared" si="0"/>
        <v>20</v>
      </c>
      <c r="U29" s="648" t="s">
        <v>737</v>
      </c>
    </row>
    <row r="30" spans="1:25" ht="13.5" customHeight="1">
      <c r="A30" s="646" t="str">
        <f t="shared" si="1"/>
        <v>21： ＳＲＣ工場</v>
      </c>
      <c r="B30" s="452">
        <v>21</v>
      </c>
      <c r="C30" s="327" t="s">
        <v>167</v>
      </c>
      <c r="D30" s="458"/>
      <c r="E30" s="458"/>
      <c r="F30" s="460"/>
      <c r="G30" s="458"/>
      <c r="H30" s="460"/>
      <c r="I30" s="458"/>
      <c r="J30" s="460"/>
      <c r="K30" s="464"/>
      <c r="L30" s="472">
        <f t="shared" ref="L30:L36" si="2">B30</f>
        <v>21</v>
      </c>
      <c r="M30" s="757" t="str">
        <f t="shared" ref="M30:M36" si="3">C30</f>
        <v>ＳＲＣ工場</v>
      </c>
      <c r="N30" s="758"/>
      <c r="O30" s="758"/>
      <c r="P30" s="758"/>
      <c r="Q30" s="758"/>
      <c r="R30" s="758"/>
      <c r="S30" s="758"/>
      <c r="T30" s="455">
        <f t="shared" si="0"/>
        <v>21</v>
      </c>
      <c r="U30" s="648" t="s">
        <v>738</v>
      </c>
    </row>
    <row r="31" spans="1:25" ht="13.5" customHeight="1">
      <c r="A31" s="646" t="str">
        <f t="shared" si="1"/>
        <v>22： ＳＲＣ事務所</v>
      </c>
      <c r="B31" s="452">
        <v>22</v>
      </c>
      <c r="C31" s="327" t="s">
        <v>678</v>
      </c>
      <c r="D31" s="458"/>
      <c r="E31" s="458"/>
      <c r="F31" s="460"/>
      <c r="G31" s="458"/>
      <c r="H31" s="460"/>
      <c r="I31" s="458"/>
      <c r="J31" s="460"/>
      <c r="K31" s="458"/>
      <c r="L31" s="473">
        <f t="shared" si="2"/>
        <v>22</v>
      </c>
      <c r="M31" s="757" t="str">
        <f t="shared" si="3"/>
        <v>ＳＲＣ事務所</v>
      </c>
      <c r="N31" s="758"/>
      <c r="O31" s="758"/>
      <c r="P31" s="758"/>
      <c r="Q31" s="758"/>
      <c r="R31" s="758"/>
      <c r="S31" s="758"/>
      <c r="T31" s="455">
        <f t="shared" si="0"/>
        <v>22</v>
      </c>
      <c r="U31" s="648" t="s">
        <v>739</v>
      </c>
    </row>
    <row r="32" spans="1:25" ht="13.5" customHeight="1">
      <c r="A32" s="646" t="str">
        <f t="shared" si="1"/>
        <v>23： ＲＣ工場</v>
      </c>
      <c r="B32" s="452">
        <v>23</v>
      </c>
      <c r="C32" s="327" t="s">
        <v>682</v>
      </c>
      <c r="D32" s="458"/>
      <c r="E32" s="458"/>
      <c r="F32" s="460"/>
      <c r="G32" s="458"/>
      <c r="H32" s="460"/>
      <c r="I32" s="458"/>
      <c r="J32" s="460"/>
      <c r="K32" s="458"/>
      <c r="L32" s="473">
        <f t="shared" si="2"/>
        <v>23</v>
      </c>
      <c r="M32" s="757" t="str">
        <f t="shared" si="3"/>
        <v>ＲＣ工場</v>
      </c>
      <c r="N32" s="758"/>
      <c r="O32" s="758"/>
      <c r="P32" s="758"/>
      <c r="Q32" s="758"/>
      <c r="R32" s="758"/>
      <c r="S32" s="758"/>
      <c r="T32" s="455">
        <f t="shared" si="0"/>
        <v>23</v>
      </c>
      <c r="U32" s="648" t="s">
        <v>740</v>
      </c>
    </row>
    <row r="33" spans="1:21" ht="13.5" customHeight="1">
      <c r="A33" s="646" t="str">
        <f t="shared" si="1"/>
        <v>24： ＲＣ学 校</v>
      </c>
      <c r="B33" s="452">
        <v>24</v>
      </c>
      <c r="C33" s="327" t="s">
        <v>679</v>
      </c>
      <c r="D33" s="458"/>
      <c r="E33" s="458"/>
      <c r="F33" s="460"/>
      <c r="G33" s="458"/>
      <c r="H33" s="460"/>
      <c r="I33" s="458"/>
      <c r="J33" s="460"/>
      <c r="K33" s="458"/>
      <c r="L33" s="473">
        <f t="shared" si="2"/>
        <v>24</v>
      </c>
      <c r="M33" s="757" t="str">
        <f t="shared" si="3"/>
        <v>ＲＣ学 校</v>
      </c>
      <c r="N33" s="758"/>
      <c r="O33" s="758"/>
      <c r="P33" s="758"/>
      <c r="Q33" s="758"/>
      <c r="R33" s="758"/>
      <c r="S33" s="758"/>
      <c r="T33" s="455">
        <f t="shared" si="0"/>
        <v>24</v>
      </c>
      <c r="U33" s="648" t="s">
        <v>741</v>
      </c>
    </row>
    <row r="34" spans="1:21" ht="13.5" customHeight="1">
      <c r="A34" s="646" t="str">
        <f t="shared" si="1"/>
        <v>25： ＲＣ事務所</v>
      </c>
      <c r="B34" s="452">
        <v>25</v>
      </c>
      <c r="C34" s="327" t="s">
        <v>680</v>
      </c>
      <c r="D34" s="458"/>
      <c r="E34" s="458"/>
      <c r="F34" s="460"/>
      <c r="G34" s="458"/>
      <c r="H34" s="460"/>
      <c r="I34" s="458"/>
      <c r="J34" s="460"/>
      <c r="K34" s="458"/>
      <c r="L34" s="473">
        <f t="shared" si="2"/>
        <v>25</v>
      </c>
      <c r="M34" s="757" t="str">
        <f t="shared" si="3"/>
        <v>ＲＣ事務所</v>
      </c>
      <c r="N34" s="758"/>
      <c r="O34" s="758"/>
      <c r="P34" s="758"/>
      <c r="Q34" s="758"/>
      <c r="R34" s="758"/>
      <c r="S34" s="758"/>
      <c r="T34" s="455">
        <f t="shared" si="0"/>
        <v>25</v>
      </c>
      <c r="U34" s="648" t="s">
        <v>742</v>
      </c>
    </row>
    <row r="35" spans="1:21" ht="13.5" customHeight="1">
      <c r="A35" s="646" t="str">
        <f t="shared" si="1"/>
        <v>26： Ｓ工場</v>
      </c>
      <c r="B35" s="452">
        <v>26</v>
      </c>
      <c r="C35" s="327" t="s">
        <v>681</v>
      </c>
      <c r="D35" s="458"/>
      <c r="E35" s="458"/>
      <c r="F35" s="460"/>
      <c r="G35" s="458"/>
      <c r="H35" s="460"/>
      <c r="I35" s="458"/>
      <c r="J35" s="460"/>
      <c r="K35" s="458"/>
      <c r="L35" s="473">
        <f t="shared" si="2"/>
        <v>26</v>
      </c>
      <c r="M35" s="757" t="str">
        <f t="shared" si="3"/>
        <v>Ｓ工場</v>
      </c>
      <c r="N35" s="758"/>
      <c r="O35" s="758"/>
      <c r="P35" s="758"/>
      <c r="Q35" s="758"/>
      <c r="R35" s="758"/>
      <c r="S35" s="758"/>
      <c r="T35" s="455">
        <f t="shared" si="0"/>
        <v>26</v>
      </c>
      <c r="U35" s="648" t="s">
        <v>743</v>
      </c>
    </row>
    <row r="36" spans="1:21" ht="13.5" customHeight="1">
      <c r="A36" s="646" t="str">
        <f t="shared" si="1"/>
        <v>27： Ｓ事務所</v>
      </c>
      <c r="B36" s="452">
        <v>27</v>
      </c>
      <c r="C36" s="327" t="s">
        <v>683</v>
      </c>
      <c r="D36" s="458"/>
      <c r="E36" s="458"/>
      <c r="F36" s="460"/>
      <c r="G36" s="458"/>
      <c r="H36" s="460"/>
      <c r="I36" s="458"/>
      <c r="J36" s="460"/>
      <c r="K36" s="458"/>
      <c r="L36" s="473">
        <f t="shared" si="2"/>
        <v>27</v>
      </c>
      <c r="M36" s="757" t="str">
        <f t="shared" si="3"/>
        <v>Ｓ事務所</v>
      </c>
      <c r="N36" s="758"/>
      <c r="O36" s="758"/>
      <c r="P36" s="758"/>
      <c r="Q36" s="758"/>
      <c r="R36" s="758"/>
      <c r="S36" s="758"/>
      <c r="T36" s="455">
        <f t="shared" si="0"/>
        <v>27</v>
      </c>
      <c r="U36" s="648" t="s">
        <v>744</v>
      </c>
    </row>
    <row r="37" spans="1:21" ht="13.5" customHeight="1">
      <c r="A37" s="646" t="str">
        <f t="shared" si="1"/>
        <v>28： ＣＢ非住宅</v>
      </c>
      <c r="B37" s="452">
        <v>28</v>
      </c>
      <c r="C37" s="327" t="s">
        <v>684</v>
      </c>
      <c r="D37" s="458"/>
      <c r="E37" s="458"/>
      <c r="F37" s="466"/>
      <c r="G37" s="467"/>
      <c r="H37" s="466"/>
      <c r="I37" s="467"/>
      <c r="J37" s="466"/>
      <c r="K37" s="469"/>
      <c r="L37" s="474">
        <f>B37</f>
        <v>28</v>
      </c>
      <c r="M37" s="757" t="str">
        <f>C37</f>
        <v>ＣＢ非住宅</v>
      </c>
      <c r="N37" s="758"/>
      <c r="O37" s="758"/>
      <c r="P37" s="758"/>
      <c r="Q37" s="758"/>
      <c r="R37" s="758"/>
      <c r="S37" s="758"/>
      <c r="T37" s="455">
        <f t="shared" si="0"/>
        <v>28</v>
      </c>
      <c r="U37" s="648" t="s">
        <v>745</v>
      </c>
    </row>
    <row r="38" spans="1:21" ht="13.5" customHeight="1">
      <c r="A38" s="646" t="str">
        <f t="shared" si="1"/>
        <v>71： 建築補修</v>
      </c>
      <c r="B38" s="452">
        <v>71</v>
      </c>
      <c r="C38" s="327" t="s">
        <v>685</v>
      </c>
      <c r="D38" s="458"/>
      <c r="E38" s="458"/>
      <c r="F38" s="788" t="s">
        <v>662</v>
      </c>
      <c r="G38" s="755"/>
      <c r="H38" s="755"/>
      <c r="I38" s="755"/>
      <c r="J38" s="755"/>
      <c r="K38" s="786"/>
      <c r="L38" s="474">
        <f>B38</f>
        <v>71</v>
      </c>
      <c r="M38" s="786" t="str">
        <f>C38</f>
        <v>建築補修</v>
      </c>
      <c r="N38" s="787"/>
      <c r="O38" s="787"/>
      <c r="P38" s="787"/>
      <c r="Q38" s="787"/>
      <c r="R38" s="787"/>
      <c r="S38" s="787"/>
      <c r="T38" s="455">
        <f t="shared" si="0"/>
        <v>71</v>
      </c>
      <c r="U38" s="648" t="s">
        <v>746</v>
      </c>
    </row>
    <row r="39" spans="1:21" ht="13.5" customHeight="1">
      <c r="A39" s="646" t="str">
        <f t="shared" si="1"/>
        <v>29： 土木</v>
      </c>
      <c r="B39" s="452">
        <v>29</v>
      </c>
      <c r="C39" s="327" t="s">
        <v>686</v>
      </c>
      <c r="D39" s="458"/>
      <c r="E39" s="458"/>
      <c r="F39" s="457">
        <f>B39</f>
        <v>29</v>
      </c>
      <c r="G39" s="766" t="str">
        <f>C39</f>
        <v>土木</v>
      </c>
      <c r="H39" s="758"/>
      <c r="I39" s="758"/>
      <c r="J39" s="758"/>
      <c r="K39" s="758"/>
      <c r="L39" s="758"/>
      <c r="M39" s="758"/>
      <c r="N39" s="758"/>
      <c r="O39" s="758"/>
      <c r="P39" s="758"/>
      <c r="Q39" s="758"/>
      <c r="R39" s="758"/>
      <c r="S39" s="758"/>
      <c r="T39" s="455">
        <f t="shared" si="0"/>
        <v>29</v>
      </c>
      <c r="U39" s="648"/>
    </row>
    <row r="40" spans="1:21" ht="13.5" customHeight="1">
      <c r="A40" s="646" t="str">
        <f t="shared" si="1"/>
        <v>30： 公共事業</v>
      </c>
      <c r="B40" s="452">
        <v>30</v>
      </c>
      <c r="C40" s="327" t="s">
        <v>687</v>
      </c>
      <c r="D40" s="458"/>
      <c r="E40" s="458"/>
      <c r="F40" s="460"/>
      <c r="G40" s="458"/>
      <c r="H40" s="462">
        <f>B40</f>
        <v>30</v>
      </c>
      <c r="I40" s="766" t="str">
        <f>C40</f>
        <v>公共事業</v>
      </c>
      <c r="J40" s="758"/>
      <c r="K40" s="758"/>
      <c r="L40" s="758"/>
      <c r="M40" s="758"/>
      <c r="N40" s="758"/>
      <c r="O40" s="758"/>
      <c r="P40" s="758"/>
      <c r="Q40" s="758"/>
      <c r="R40" s="758"/>
      <c r="S40" s="758"/>
      <c r="T40" s="455">
        <f t="shared" si="0"/>
        <v>30</v>
      </c>
      <c r="U40" s="648" t="s">
        <v>754</v>
      </c>
    </row>
    <row r="41" spans="1:21" ht="13.5" customHeight="1">
      <c r="A41" s="646" t="str">
        <f t="shared" si="1"/>
        <v>31： 道路関係公共事業</v>
      </c>
      <c r="B41" s="452">
        <v>31</v>
      </c>
      <c r="C41" s="327" t="s">
        <v>547</v>
      </c>
      <c r="D41" s="458"/>
      <c r="E41" s="458"/>
      <c r="F41" s="460"/>
      <c r="G41" s="458"/>
      <c r="H41" s="460"/>
      <c r="I41" s="458"/>
      <c r="J41" s="462">
        <f>B41</f>
        <v>31</v>
      </c>
      <c r="K41" s="766" t="str">
        <f>C41</f>
        <v>道路関係公共事業</v>
      </c>
      <c r="L41" s="758"/>
      <c r="M41" s="758"/>
      <c r="N41" s="758"/>
      <c r="O41" s="758"/>
      <c r="P41" s="758"/>
      <c r="Q41" s="758"/>
      <c r="R41" s="758"/>
      <c r="S41" s="758"/>
      <c r="T41" s="455">
        <f t="shared" si="0"/>
        <v>31</v>
      </c>
      <c r="U41" s="648"/>
    </row>
    <row r="42" spans="1:21" ht="13.5" customHeight="1">
      <c r="A42" s="646" t="str">
        <f t="shared" si="1"/>
        <v>32： 道路</v>
      </c>
      <c r="B42" s="452">
        <v>32</v>
      </c>
      <c r="C42" s="327" t="s">
        <v>688</v>
      </c>
      <c r="D42" s="458"/>
      <c r="E42" s="458"/>
      <c r="F42" s="460"/>
      <c r="G42" s="458"/>
      <c r="H42" s="460"/>
      <c r="I42" s="458"/>
      <c r="J42" s="460"/>
      <c r="K42" s="458"/>
      <c r="L42" s="463">
        <f>B42</f>
        <v>32</v>
      </c>
      <c r="M42" s="766" t="str">
        <f>C42</f>
        <v>道路</v>
      </c>
      <c r="N42" s="758"/>
      <c r="O42" s="758"/>
      <c r="P42" s="758"/>
      <c r="Q42" s="758"/>
      <c r="R42" s="758"/>
      <c r="S42" s="758"/>
      <c r="T42" s="455">
        <f t="shared" si="0"/>
        <v>32</v>
      </c>
      <c r="U42" s="648"/>
    </row>
    <row r="43" spans="1:21" ht="13.5" customHeight="1">
      <c r="A43" s="646" t="str">
        <f t="shared" si="1"/>
        <v>33： 一般道路</v>
      </c>
      <c r="B43" s="452">
        <v>33</v>
      </c>
      <c r="C43" s="327" t="s">
        <v>689</v>
      </c>
      <c r="D43" s="458"/>
      <c r="E43" s="458"/>
      <c r="F43" s="460"/>
      <c r="G43" s="458"/>
      <c r="H43" s="460"/>
      <c r="I43" s="458"/>
      <c r="J43" s="460"/>
      <c r="K43" s="458"/>
      <c r="L43" s="460"/>
      <c r="M43" s="458"/>
      <c r="N43" s="463">
        <f>B43</f>
        <v>33</v>
      </c>
      <c r="O43" s="766" t="str">
        <f>C43</f>
        <v>一般道路</v>
      </c>
      <c r="P43" s="758"/>
      <c r="Q43" s="758"/>
      <c r="R43" s="758"/>
      <c r="S43" s="758"/>
      <c r="T43" s="455">
        <f t="shared" si="0"/>
        <v>33</v>
      </c>
      <c r="U43" s="648"/>
    </row>
    <row r="44" spans="1:21" ht="13.5" customHeight="1">
      <c r="A44" s="646" t="str">
        <f t="shared" si="1"/>
        <v>34： 道路改良</v>
      </c>
      <c r="B44" s="452">
        <v>34</v>
      </c>
      <c r="C44" s="327" t="s">
        <v>690</v>
      </c>
      <c r="D44" s="458"/>
      <c r="E44" s="458"/>
      <c r="F44" s="460"/>
      <c r="G44" s="458"/>
      <c r="H44" s="460"/>
      <c r="I44" s="458"/>
      <c r="J44" s="460"/>
      <c r="K44" s="458"/>
      <c r="L44" s="460"/>
      <c r="M44" s="458"/>
      <c r="N44" s="460"/>
      <c r="O44" s="464"/>
      <c r="P44" s="462">
        <f>B44</f>
        <v>34</v>
      </c>
      <c r="Q44" s="766" t="str">
        <f>C44</f>
        <v>道路改良</v>
      </c>
      <c r="R44" s="789"/>
      <c r="S44" s="789"/>
      <c r="T44" s="455">
        <f t="shared" si="0"/>
        <v>34</v>
      </c>
      <c r="U44" s="648" t="s">
        <v>747</v>
      </c>
    </row>
    <row r="45" spans="1:21" ht="13.5" customHeight="1">
      <c r="A45" s="646" t="str">
        <f t="shared" si="1"/>
        <v>35： 道路舗装</v>
      </c>
      <c r="B45" s="452">
        <v>35</v>
      </c>
      <c r="C45" s="327" t="s">
        <v>691</v>
      </c>
      <c r="D45" s="458"/>
      <c r="E45" s="458"/>
      <c r="F45" s="460"/>
      <c r="G45" s="458"/>
      <c r="H45" s="460"/>
      <c r="I45" s="458"/>
      <c r="J45" s="460"/>
      <c r="K45" s="458"/>
      <c r="L45" s="460"/>
      <c r="M45" s="458"/>
      <c r="N45" s="460"/>
      <c r="O45" s="458"/>
      <c r="P45" s="468">
        <f t="shared" ref="P45:P50" si="4">B45</f>
        <v>35</v>
      </c>
      <c r="Q45" s="757" t="str">
        <f t="shared" ref="Q45:Q50" si="5">C45</f>
        <v>道路舗装</v>
      </c>
      <c r="R45" s="758"/>
      <c r="S45" s="759"/>
      <c r="T45" s="455">
        <f t="shared" si="0"/>
        <v>35</v>
      </c>
      <c r="U45" s="648" t="s">
        <v>748</v>
      </c>
    </row>
    <row r="46" spans="1:21" ht="13.5" customHeight="1">
      <c r="A46" s="646" t="str">
        <f t="shared" si="1"/>
        <v>36： 道路橋梁</v>
      </c>
      <c r="B46" s="452">
        <v>36</v>
      </c>
      <c r="C46" s="327" t="s">
        <v>692</v>
      </c>
      <c r="D46" s="458"/>
      <c r="E46" s="458"/>
      <c r="F46" s="460"/>
      <c r="G46" s="458"/>
      <c r="H46" s="460"/>
      <c r="I46" s="458"/>
      <c r="J46" s="460"/>
      <c r="K46" s="458"/>
      <c r="L46" s="460"/>
      <c r="M46" s="458"/>
      <c r="N46" s="460"/>
      <c r="O46" s="458"/>
      <c r="P46" s="468">
        <f t="shared" si="4"/>
        <v>36</v>
      </c>
      <c r="Q46" s="757" t="str">
        <f t="shared" si="5"/>
        <v>道路橋梁</v>
      </c>
      <c r="R46" s="758"/>
      <c r="S46" s="759"/>
      <c r="T46" s="455">
        <f t="shared" si="0"/>
        <v>36</v>
      </c>
      <c r="U46" s="648" t="s">
        <v>749</v>
      </c>
    </row>
    <row r="47" spans="1:21" ht="13.5" customHeight="1">
      <c r="A47" s="646" t="str">
        <f t="shared" si="1"/>
        <v>37： 道路補修</v>
      </c>
      <c r="B47" s="452">
        <v>37</v>
      </c>
      <c r="C47" s="327" t="s">
        <v>693</v>
      </c>
      <c r="D47" s="458"/>
      <c r="E47" s="458"/>
      <c r="F47" s="460"/>
      <c r="G47" s="458"/>
      <c r="H47" s="460"/>
      <c r="I47" s="458"/>
      <c r="J47" s="460"/>
      <c r="K47" s="458"/>
      <c r="L47" s="460"/>
      <c r="M47" s="458"/>
      <c r="N47" s="460"/>
      <c r="O47" s="458"/>
      <c r="P47" s="468">
        <f t="shared" si="4"/>
        <v>37</v>
      </c>
      <c r="Q47" s="757" t="str">
        <f t="shared" si="5"/>
        <v>道路補修</v>
      </c>
      <c r="R47" s="758"/>
      <c r="S47" s="759"/>
      <c r="T47" s="455">
        <f t="shared" si="0"/>
        <v>37</v>
      </c>
      <c r="U47" s="648" t="s">
        <v>750</v>
      </c>
    </row>
    <row r="48" spans="1:21" ht="13.5" customHeight="1">
      <c r="A48" s="646" t="str">
        <f t="shared" si="1"/>
        <v>38： 街路改良</v>
      </c>
      <c r="B48" s="452">
        <v>38</v>
      </c>
      <c r="C48" s="327" t="s">
        <v>694</v>
      </c>
      <c r="D48" s="458"/>
      <c r="E48" s="458"/>
      <c r="F48" s="460"/>
      <c r="G48" s="458"/>
      <c r="H48" s="460"/>
      <c r="I48" s="458"/>
      <c r="J48" s="460"/>
      <c r="K48" s="458"/>
      <c r="L48" s="460"/>
      <c r="M48" s="458"/>
      <c r="N48" s="460"/>
      <c r="O48" s="458"/>
      <c r="P48" s="468">
        <f t="shared" si="4"/>
        <v>38</v>
      </c>
      <c r="Q48" s="757" t="str">
        <f t="shared" si="5"/>
        <v>街路改良</v>
      </c>
      <c r="R48" s="758"/>
      <c r="S48" s="759"/>
      <c r="T48" s="455">
        <f t="shared" si="0"/>
        <v>38</v>
      </c>
      <c r="U48" s="648" t="s">
        <v>751</v>
      </c>
    </row>
    <row r="49" spans="1:21" ht="13.5" customHeight="1">
      <c r="A49" s="646" t="str">
        <f t="shared" si="1"/>
        <v>39： 街路舗装</v>
      </c>
      <c r="B49" s="452">
        <v>39</v>
      </c>
      <c r="C49" s="327" t="s">
        <v>695</v>
      </c>
      <c r="D49" s="458"/>
      <c r="E49" s="458"/>
      <c r="F49" s="460"/>
      <c r="G49" s="458"/>
      <c r="H49" s="460"/>
      <c r="I49" s="458"/>
      <c r="J49" s="460"/>
      <c r="K49" s="458"/>
      <c r="L49" s="460"/>
      <c r="M49" s="458"/>
      <c r="N49" s="460"/>
      <c r="O49" s="458"/>
      <c r="P49" s="468">
        <f t="shared" si="4"/>
        <v>39</v>
      </c>
      <c r="Q49" s="757" t="str">
        <f t="shared" si="5"/>
        <v>街路舗装</v>
      </c>
      <c r="R49" s="758"/>
      <c r="S49" s="759"/>
      <c r="T49" s="455">
        <f t="shared" si="0"/>
        <v>39</v>
      </c>
      <c r="U49" s="648" t="s">
        <v>752</v>
      </c>
    </row>
    <row r="50" spans="1:21" ht="13.5" customHeight="1">
      <c r="A50" s="646" t="str">
        <f t="shared" si="1"/>
        <v>40： 街路橋梁</v>
      </c>
      <c r="B50" s="452">
        <v>40</v>
      </c>
      <c r="C50" s="327" t="s">
        <v>696</v>
      </c>
      <c r="D50" s="458"/>
      <c r="E50" s="458"/>
      <c r="F50" s="460"/>
      <c r="G50" s="458"/>
      <c r="H50" s="460"/>
      <c r="I50" s="458"/>
      <c r="J50" s="460"/>
      <c r="K50" s="458"/>
      <c r="L50" s="460"/>
      <c r="M50" s="458"/>
      <c r="N50" s="466"/>
      <c r="O50" s="467"/>
      <c r="P50" s="475">
        <f t="shared" si="4"/>
        <v>40</v>
      </c>
      <c r="Q50" s="781" t="str">
        <f t="shared" si="5"/>
        <v>街路橋梁</v>
      </c>
      <c r="R50" s="782"/>
      <c r="S50" s="782"/>
      <c r="T50" s="455">
        <f t="shared" si="0"/>
        <v>40</v>
      </c>
      <c r="U50" s="648" t="s">
        <v>753</v>
      </c>
    </row>
    <row r="51" spans="1:21" ht="13.5" customHeight="1">
      <c r="A51" s="646" t="str">
        <f t="shared" si="1"/>
        <v>41： 有料道路</v>
      </c>
      <c r="B51" s="452">
        <v>41</v>
      </c>
      <c r="C51" s="327" t="s">
        <v>697</v>
      </c>
      <c r="D51" s="458"/>
      <c r="E51" s="458"/>
      <c r="F51" s="460"/>
      <c r="G51" s="458"/>
      <c r="H51" s="460"/>
      <c r="I51" s="458"/>
      <c r="J51" s="460"/>
      <c r="K51" s="458"/>
      <c r="L51" s="460"/>
      <c r="M51" s="458"/>
      <c r="N51" s="463">
        <f>B51</f>
        <v>41</v>
      </c>
      <c r="O51" s="766" t="str">
        <f>C51</f>
        <v>有料道路</v>
      </c>
      <c r="P51" s="758"/>
      <c r="Q51" s="758"/>
      <c r="R51" s="758"/>
      <c r="S51" s="758"/>
      <c r="T51" s="455">
        <f t="shared" si="0"/>
        <v>41</v>
      </c>
      <c r="U51" s="648"/>
    </row>
    <row r="52" spans="1:21" ht="13.5" customHeight="1">
      <c r="A52" s="646" t="str">
        <f t="shared" si="1"/>
        <v>42： 高速有料道路</v>
      </c>
      <c r="B52" s="452">
        <v>42</v>
      </c>
      <c r="C52" s="327" t="s">
        <v>698</v>
      </c>
      <c r="D52" s="458"/>
      <c r="E52" s="458"/>
      <c r="F52" s="460"/>
      <c r="G52" s="458"/>
      <c r="H52" s="460"/>
      <c r="I52" s="458"/>
      <c r="J52" s="460"/>
      <c r="K52" s="458"/>
      <c r="L52" s="460"/>
      <c r="M52" s="458"/>
      <c r="N52" s="460"/>
      <c r="O52" s="458"/>
      <c r="P52" s="463">
        <f>B52</f>
        <v>42</v>
      </c>
      <c r="Q52" s="766" t="str">
        <f>C52</f>
        <v>高速有料道路</v>
      </c>
      <c r="R52" s="758"/>
      <c r="S52" s="758"/>
      <c r="T52" s="455">
        <f t="shared" si="0"/>
        <v>42</v>
      </c>
      <c r="U52" s="648" t="s">
        <v>756</v>
      </c>
    </row>
    <row r="53" spans="1:21" ht="13.5" customHeight="1">
      <c r="A53" s="646" t="str">
        <f t="shared" si="1"/>
        <v>43： 東日本高速道路 （株）、中日本高速道路 （株）、西日本高速道路 （株）</v>
      </c>
      <c r="B53" s="452">
        <v>43</v>
      </c>
      <c r="C53" s="435" t="s">
        <v>699</v>
      </c>
      <c r="D53" s="458"/>
      <c r="E53" s="458"/>
      <c r="F53" s="460"/>
      <c r="G53" s="458"/>
      <c r="H53" s="460"/>
      <c r="I53" s="458"/>
      <c r="J53" s="460"/>
      <c r="K53" s="458"/>
      <c r="L53" s="460"/>
      <c r="M53" s="458"/>
      <c r="N53" s="460"/>
      <c r="O53" s="458"/>
      <c r="P53" s="460"/>
      <c r="Q53" s="464"/>
      <c r="R53" s="462">
        <f t="shared" ref="R53:S56" si="6">B53</f>
        <v>43</v>
      </c>
      <c r="S53" s="476" t="str">
        <f t="shared" si="6"/>
        <v>東日本高速道路 （株）、中日本高速道路 （株）、西日本高速道路 （株）</v>
      </c>
      <c r="T53" s="455">
        <f t="shared" si="0"/>
        <v>43</v>
      </c>
      <c r="U53" s="648"/>
    </row>
    <row r="54" spans="1:21" ht="13.5" customHeight="1">
      <c r="A54" s="646" t="str">
        <f t="shared" si="1"/>
        <v>44： 首都高速道路（株）</v>
      </c>
      <c r="B54" s="452">
        <v>44</v>
      </c>
      <c r="C54" s="327" t="s">
        <v>556</v>
      </c>
      <c r="D54" s="458"/>
      <c r="E54" s="458"/>
      <c r="F54" s="460"/>
      <c r="G54" s="458"/>
      <c r="H54" s="460"/>
      <c r="I54" s="458"/>
      <c r="J54" s="460"/>
      <c r="K54" s="458"/>
      <c r="L54" s="460"/>
      <c r="M54" s="458"/>
      <c r="N54" s="460"/>
      <c r="O54" s="458"/>
      <c r="P54" s="460"/>
      <c r="Q54" s="458"/>
      <c r="R54" s="468">
        <f t="shared" si="6"/>
        <v>44</v>
      </c>
      <c r="S54" s="477" t="str">
        <f t="shared" si="6"/>
        <v>首都高速道路（株）</v>
      </c>
      <c r="T54" s="455">
        <f t="shared" si="0"/>
        <v>44</v>
      </c>
      <c r="U54" s="648"/>
    </row>
    <row r="55" spans="1:21" ht="13.5" customHeight="1">
      <c r="A55" s="646" t="str">
        <f t="shared" si="1"/>
        <v>45： 阪神高速道路（株）</v>
      </c>
      <c r="B55" s="452">
        <v>45</v>
      </c>
      <c r="C55" s="327" t="s">
        <v>557</v>
      </c>
      <c r="D55" s="458"/>
      <c r="E55" s="458"/>
      <c r="F55" s="460"/>
      <c r="G55" s="458"/>
      <c r="H55" s="460"/>
      <c r="I55" s="458"/>
      <c r="J55" s="460"/>
      <c r="K55" s="458"/>
      <c r="L55" s="460"/>
      <c r="M55" s="458"/>
      <c r="N55" s="460"/>
      <c r="O55" s="458"/>
      <c r="P55" s="460"/>
      <c r="Q55" s="458"/>
      <c r="R55" s="468">
        <f t="shared" si="6"/>
        <v>45</v>
      </c>
      <c r="S55" s="477" t="str">
        <f t="shared" si="6"/>
        <v>阪神高速道路（株）</v>
      </c>
      <c r="T55" s="455">
        <f t="shared" si="0"/>
        <v>45</v>
      </c>
      <c r="U55" s="648"/>
    </row>
    <row r="56" spans="1:21" ht="13.5" customHeight="1">
      <c r="A56" s="646" t="str">
        <f t="shared" si="1"/>
        <v>46： 本州四国連絡高速道路（株）</v>
      </c>
      <c r="B56" s="452">
        <v>46</v>
      </c>
      <c r="C56" s="327" t="s">
        <v>548</v>
      </c>
      <c r="D56" s="458"/>
      <c r="E56" s="458"/>
      <c r="F56" s="460"/>
      <c r="G56" s="458"/>
      <c r="H56" s="460"/>
      <c r="I56" s="458"/>
      <c r="J56" s="460"/>
      <c r="K56" s="458"/>
      <c r="L56" s="460"/>
      <c r="M56" s="458"/>
      <c r="N56" s="460"/>
      <c r="O56" s="464"/>
      <c r="P56" s="466"/>
      <c r="Q56" s="469"/>
      <c r="R56" s="475">
        <f t="shared" si="6"/>
        <v>46</v>
      </c>
      <c r="S56" s="469" t="str">
        <f t="shared" si="6"/>
        <v>本州四国連絡高速道路（株）</v>
      </c>
      <c r="T56" s="455">
        <f t="shared" si="0"/>
        <v>46</v>
      </c>
      <c r="U56" s="648"/>
    </row>
    <row r="57" spans="1:21" ht="13.5" customHeight="1">
      <c r="A57" s="646" t="str">
        <f t="shared" si="1"/>
        <v>47： 一般有料道路</v>
      </c>
      <c r="B57" s="452">
        <v>47</v>
      </c>
      <c r="C57" s="327" t="s">
        <v>549</v>
      </c>
      <c r="D57" s="458"/>
      <c r="E57" s="458"/>
      <c r="F57" s="460"/>
      <c r="G57" s="458"/>
      <c r="H57" s="460"/>
      <c r="I57" s="458"/>
      <c r="J57" s="460"/>
      <c r="K57" s="458"/>
      <c r="L57" s="460"/>
      <c r="M57" s="458"/>
      <c r="N57" s="460"/>
      <c r="O57" s="464"/>
      <c r="P57" s="463">
        <f>B57</f>
        <v>47</v>
      </c>
      <c r="Q57" s="771" t="str">
        <f>C57</f>
        <v>一般有料道路</v>
      </c>
      <c r="R57" s="771"/>
      <c r="S57" s="766"/>
      <c r="T57" s="455">
        <f t="shared" si="0"/>
        <v>47</v>
      </c>
      <c r="U57" s="648"/>
    </row>
    <row r="58" spans="1:21" ht="13.5" customHeight="1">
      <c r="A58" s="646" t="str">
        <f t="shared" si="1"/>
        <v>48： 東日本高速道路 （株）、中日本高速道路 （株）、西日本高速道路 （株）</v>
      </c>
      <c r="B58" s="452">
        <v>48</v>
      </c>
      <c r="C58" s="435" t="s">
        <v>544</v>
      </c>
      <c r="D58" s="458"/>
      <c r="E58" s="458"/>
      <c r="F58" s="460"/>
      <c r="G58" s="458"/>
      <c r="H58" s="460"/>
      <c r="I58" s="458"/>
      <c r="J58" s="460"/>
      <c r="K58" s="458"/>
      <c r="L58" s="460"/>
      <c r="M58" s="458"/>
      <c r="N58" s="460"/>
      <c r="O58" s="464"/>
      <c r="P58" s="460"/>
      <c r="Q58" s="458"/>
      <c r="R58" s="463">
        <f>B58</f>
        <v>48</v>
      </c>
      <c r="S58" s="459" t="str">
        <f>C58</f>
        <v>東日本高速道路 （株）、中日本高速道路 （株）、西日本高速道路 （株）</v>
      </c>
      <c r="T58" s="455">
        <f t="shared" si="0"/>
        <v>48</v>
      </c>
      <c r="U58" s="648" t="s">
        <v>757</v>
      </c>
    </row>
    <row r="59" spans="1:21" ht="13.5" customHeight="1">
      <c r="A59" s="646" t="str">
        <f t="shared" si="1"/>
        <v>49： 地方公社等</v>
      </c>
      <c r="B59" s="452">
        <v>49</v>
      </c>
      <c r="C59" s="327" t="s">
        <v>700</v>
      </c>
      <c r="D59" s="458"/>
      <c r="E59" s="458"/>
      <c r="F59" s="460"/>
      <c r="G59" s="458"/>
      <c r="H59" s="460"/>
      <c r="I59" s="458"/>
      <c r="J59" s="460"/>
      <c r="K59" s="458"/>
      <c r="L59" s="466"/>
      <c r="M59" s="467"/>
      <c r="N59" s="466"/>
      <c r="O59" s="469"/>
      <c r="P59" s="466"/>
      <c r="Q59" s="469"/>
      <c r="R59" s="468">
        <f>B59</f>
        <v>49</v>
      </c>
      <c r="S59" s="477" t="str">
        <f>C59</f>
        <v>地方公社等</v>
      </c>
      <c r="T59" s="455">
        <f t="shared" si="0"/>
        <v>49</v>
      </c>
      <c r="U59" s="648" t="s">
        <v>758</v>
      </c>
    </row>
    <row r="60" spans="1:21" ht="13.5" customHeight="1">
      <c r="A60" s="646" t="str">
        <f t="shared" si="1"/>
        <v>50： 区画整理</v>
      </c>
      <c r="B60" s="452">
        <v>50</v>
      </c>
      <c r="C60" s="327" t="s">
        <v>701</v>
      </c>
      <c r="D60" s="458"/>
      <c r="E60" s="458"/>
      <c r="F60" s="460"/>
      <c r="G60" s="458"/>
      <c r="H60" s="460"/>
      <c r="I60" s="458"/>
      <c r="J60" s="466"/>
      <c r="K60" s="467"/>
      <c r="L60" s="468">
        <f>B60</f>
        <v>50</v>
      </c>
      <c r="M60" s="757" t="str">
        <f>C60</f>
        <v>区画整理</v>
      </c>
      <c r="N60" s="758"/>
      <c r="O60" s="758"/>
      <c r="P60" s="758"/>
      <c r="Q60" s="758"/>
      <c r="R60" s="758"/>
      <c r="S60" s="758"/>
      <c r="T60" s="455">
        <f t="shared" si="0"/>
        <v>50</v>
      </c>
      <c r="U60" s="648" t="s">
        <v>759</v>
      </c>
    </row>
    <row r="61" spans="1:21" ht="13.5" customHeight="1">
      <c r="A61" s="646" t="str">
        <f t="shared" si="1"/>
        <v>51： 河川・下水道・その他の公共事業</v>
      </c>
      <c r="B61" s="452">
        <v>51</v>
      </c>
      <c r="C61" s="327" t="s">
        <v>702</v>
      </c>
      <c r="D61" s="458"/>
      <c r="E61" s="458"/>
      <c r="F61" s="460"/>
      <c r="G61" s="458"/>
      <c r="H61" s="460"/>
      <c r="I61" s="458"/>
      <c r="J61" s="463">
        <f>B61</f>
        <v>51</v>
      </c>
      <c r="K61" s="766" t="str">
        <f>C61</f>
        <v>河川・下水道・その他の公共事業</v>
      </c>
      <c r="L61" s="758"/>
      <c r="M61" s="758"/>
      <c r="N61" s="758"/>
      <c r="O61" s="758"/>
      <c r="P61" s="758"/>
      <c r="Q61" s="758"/>
      <c r="R61" s="758"/>
      <c r="S61" s="758"/>
      <c r="T61" s="455">
        <f t="shared" si="0"/>
        <v>51</v>
      </c>
      <c r="U61" s="648"/>
    </row>
    <row r="62" spans="1:21" ht="13.5" customHeight="1">
      <c r="A62" s="646" t="str">
        <f t="shared" si="1"/>
        <v>52： 治 水</v>
      </c>
      <c r="B62" s="452">
        <v>52</v>
      </c>
      <c r="C62" s="327" t="s">
        <v>545</v>
      </c>
      <c r="D62" s="458"/>
      <c r="E62" s="458"/>
      <c r="F62" s="460"/>
      <c r="G62" s="458"/>
      <c r="H62" s="460"/>
      <c r="I62" s="458"/>
      <c r="J62" s="460"/>
      <c r="K62" s="464"/>
      <c r="L62" s="463">
        <f>B62</f>
        <v>52</v>
      </c>
      <c r="M62" s="766" t="str">
        <f>C62</f>
        <v>治 水</v>
      </c>
      <c r="N62" s="758"/>
      <c r="O62" s="758"/>
      <c r="P62" s="758"/>
      <c r="Q62" s="758"/>
      <c r="R62" s="758"/>
      <c r="S62" s="758"/>
      <c r="T62" s="455">
        <f t="shared" si="0"/>
        <v>52</v>
      </c>
      <c r="U62" s="648"/>
    </row>
    <row r="63" spans="1:21" ht="13.5" customHeight="1">
      <c r="A63" s="646" t="str">
        <f t="shared" si="1"/>
        <v>53： 河川改修</v>
      </c>
      <c r="B63" s="452">
        <v>53</v>
      </c>
      <c r="C63" s="327" t="s">
        <v>703</v>
      </c>
      <c r="D63" s="458"/>
      <c r="E63" s="458"/>
      <c r="F63" s="460"/>
      <c r="G63" s="458"/>
      <c r="H63" s="460"/>
      <c r="I63" s="458"/>
      <c r="J63" s="460"/>
      <c r="K63" s="458"/>
      <c r="L63" s="460"/>
      <c r="M63" s="464"/>
      <c r="N63" s="468">
        <f t="shared" ref="N63:O66" si="7">B63</f>
        <v>53</v>
      </c>
      <c r="O63" s="757" t="str">
        <f t="shared" si="7"/>
        <v>河川改修</v>
      </c>
      <c r="P63" s="758"/>
      <c r="Q63" s="758"/>
      <c r="R63" s="758"/>
      <c r="S63" s="759"/>
      <c r="T63" s="455">
        <f t="shared" si="0"/>
        <v>53</v>
      </c>
      <c r="U63" s="648" t="s">
        <v>760</v>
      </c>
    </row>
    <row r="64" spans="1:21" ht="13.5" customHeight="1">
      <c r="A64" s="646" t="str">
        <f t="shared" si="1"/>
        <v>54： 河川総合開発</v>
      </c>
      <c r="B64" s="452">
        <v>54</v>
      </c>
      <c r="C64" s="327" t="s">
        <v>704</v>
      </c>
      <c r="D64" s="458"/>
      <c r="E64" s="458"/>
      <c r="F64" s="460"/>
      <c r="G64" s="458"/>
      <c r="H64" s="460"/>
      <c r="I64" s="458"/>
      <c r="J64" s="460"/>
      <c r="K64" s="458"/>
      <c r="L64" s="460"/>
      <c r="M64" s="458"/>
      <c r="N64" s="468">
        <f t="shared" si="7"/>
        <v>54</v>
      </c>
      <c r="O64" s="757" t="str">
        <f t="shared" si="7"/>
        <v>河川総合開発</v>
      </c>
      <c r="P64" s="758"/>
      <c r="Q64" s="758"/>
      <c r="R64" s="758"/>
      <c r="S64" s="759"/>
      <c r="T64" s="455">
        <f t="shared" si="0"/>
        <v>54</v>
      </c>
      <c r="U64" s="648" t="s">
        <v>761</v>
      </c>
    </row>
    <row r="65" spans="1:21" ht="13.5" customHeight="1">
      <c r="A65" s="646" t="str">
        <f t="shared" si="1"/>
        <v>55： 海岸</v>
      </c>
      <c r="B65" s="452">
        <v>55</v>
      </c>
      <c r="C65" s="327" t="s">
        <v>705</v>
      </c>
      <c r="D65" s="458"/>
      <c r="E65" s="458"/>
      <c r="F65" s="460"/>
      <c r="G65" s="458"/>
      <c r="H65" s="460"/>
      <c r="I65" s="458"/>
      <c r="J65" s="460"/>
      <c r="K65" s="458"/>
      <c r="L65" s="460"/>
      <c r="M65" s="458"/>
      <c r="N65" s="468">
        <f t="shared" si="7"/>
        <v>55</v>
      </c>
      <c r="O65" s="757" t="str">
        <f t="shared" si="7"/>
        <v>海岸</v>
      </c>
      <c r="P65" s="758"/>
      <c r="Q65" s="758"/>
      <c r="R65" s="758"/>
      <c r="S65" s="759"/>
      <c r="T65" s="455">
        <f t="shared" si="0"/>
        <v>55</v>
      </c>
      <c r="U65" s="648" t="s">
        <v>762</v>
      </c>
    </row>
    <row r="66" spans="1:21" ht="13.5" customHeight="1">
      <c r="A66" s="646" t="str">
        <f t="shared" si="1"/>
        <v>56： 砂防</v>
      </c>
      <c r="B66" s="452">
        <v>56</v>
      </c>
      <c r="C66" s="327" t="s">
        <v>706</v>
      </c>
      <c r="D66" s="458"/>
      <c r="E66" s="458"/>
      <c r="F66" s="460"/>
      <c r="G66" s="458"/>
      <c r="H66" s="460"/>
      <c r="I66" s="458"/>
      <c r="J66" s="460"/>
      <c r="K66" s="458"/>
      <c r="L66" s="466"/>
      <c r="M66" s="469"/>
      <c r="N66" s="468">
        <f t="shared" si="7"/>
        <v>56</v>
      </c>
      <c r="O66" s="757" t="str">
        <f t="shared" si="7"/>
        <v>砂防</v>
      </c>
      <c r="P66" s="758"/>
      <c r="Q66" s="758"/>
      <c r="R66" s="758"/>
      <c r="S66" s="759"/>
      <c r="T66" s="455">
        <f t="shared" si="0"/>
        <v>56</v>
      </c>
      <c r="U66" s="648" t="s">
        <v>763</v>
      </c>
    </row>
    <row r="67" spans="1:21" ht="13.5" customHeight="1">
      <c r="A67" s="646" t="str">
        <f t="shared" si="1"/>
        <v>57： 下水道</v>
      </c>
      <c r="B67" s="452">
        <v>57</v>
      </c>
      <c r="C67" s="327" t="s">
        <v>707</v>
      </c>
      <c r="D67" s="458"/>
      <c r="E67" s="458"/>
      <c r="F67" s="460"/>
      <c r="G67" s="458"/>
      <c r="H67" s="460"/>
      <c r="I67" s="458"/>
      <c r="J67" s="460"/>
      <c r="K67" s="458"/>
      <c r="L67" s="468">
        <f t="shared" ref="L67:L72" si="8">B67</f>
        <v>57</v>
      </c>
      <c r="M67" s="757" t="str">
        <f t="shared" ref="M67:M72" si="9">C67</f>
        <v>下水道</v>
      </c>
      <c r="N67" s="758"/>
      <c r="O67" s="758"/>
      <c r="P67" s="758"/>
      <c r="Q67" s="758"/>
      <c r="R67" s="758"/>
      <c r="S67" s="759"/>
      <c r="T67" s="455">
        <f t="shared" si="0"/>
        <v>57</v>
      </c>
      <c r="U67" s="648" t="s">
        <v>764</v>
      </c>
    </row>
    <row r="68" spans="1:21" ht="13.5" customHeight="1">
      <c r="A68" s="646" t="str">
        <f t="shared" si="1"/>
        <v>58： 港湾・漁港</v>
      </c>
      <c r="B68" s="452">
        <v>58</v>
      </c>
      <c r="C68" s="327" t="s">
        <v>708</v>
      </c>
      <c r="D68" s="458"/>
      <c r="E68" s="458"/>
      <c r="F68" s="460"/>
      <c r="G68" s="458"/>
      <c r="H68" s="460"/>
      <c r="I68" s="458"/>
      <c r="J68" s="460"/>
      <c r="K68" s="458"/>
      <c r="L68" s="468">
        <f t="shared" si="8"/>
        <v>58</v>
      </c>
      <c r="M68" s="757" t="str">
        <f t="shared" si="9"/>
        <v>港湾・漁港</v>
      </c>
      <c r="N68" s="758"/>
      <c r="O68" s="758"/>
      <c r="P68" s="758"/>
      <c r="Q68" s="758"/>
      <c r="R68" s="758"/>
      <c r="S68" s="759"/>
      <c r="T68" s="455">
        <f t="shared" si="0"/>
        <v>58</v>
      </c>
      <c r="U68" s="648" t="s">
        <v>765</v>
      </c>
    </row>
    <row r="69" spans="1:21" ht="13.5" customHeight="1">
      <c r="A69" s="646" t="str">
        <f t="shared" si="1"/>
        <v>59： 空港</v>
      </c>
      <c r="B69" s="452">
        <v>59</v>
      </c>
      <c r="C69" s="327" t="s">
        <v>709</v>
      </c>
      <c r="D69" s="458"/>
      <c r="E69" s="458"/>
      <c r="F69" s="460"/>
      <c r="G69" s="458"/>
      <c r="H69" s="460"/>
      <c r="I69" s="458"/>
      <c r="J69" s="460"/>
      <c r="K69" s="458"/>
      <c r="L69" s="468">
        <f t="shared" si="8"/>
        <v>59</v>
      </c>
      <c r="M69" s="757" t="str">
        <f t="shared" si="9"/>
        <v>空港</v>
      </c>
      <c r="N69" s="758"/>
      <c r="O69" s="758"/>
      <c r="P69" s="758"/>
      <c r="Q69" s="758"/>
      <c r="R69" s="758"/>
      <c r="S69" s="759"/>
      <c r="T69" s="455">
        <f t="shared" si="0"/>
        <v>59</v>
      </c>
      <c r="U69" s="648" t="s">
        <v>766</v>
      </c>
    </row>
    <row r="70" spans="1:21" ht="13.5" customHeight="1">
      <c r="A70" s="646" t="str">
        <f t="shared" si="1"/>
        <v>60： 廃棄物処理施設</v>
      </c>
      <c r="B70" s="452">
        <v>60</v>
      </c>
      <c r="C70" s="327" t="s">
        <v>710</v>
      </c>
      <c r="D70" s="458"/>
      <c r="E70" s="458"/>
      <c r="F70" s="460"/>
      <c r="G70" s="458"/>
      <c r="H70" s="460"/>
      <c r="I70" s="458"/>
      <c r="J70" s="460"/>
      <c r="K70" s="458"/>
      <c r="L70" s="468">
        <f t="shared" si="8"/>
        <v>60</v>
      </c>
      <c r="M70" s="757" t="str">
        <f t="shared" si="9"/>
        <v>廃棄物処理施設</v>
      </c>
      <c r="N70" s="758"/>
      <c r="O70" s="758"/>
      <c r="P70" s="758"/>
      <c r="Q70" s="758"/>
      <c r="R70" s="758"/>
      <c r="S70" s="759"/>
      <c r="T70" s="455">
        <f t="shared" si="0"/>
        <v>60</v>
      </c>
      <c r="U70" s="648" t="s">
        <v>767</v>
      </c>
    </row>
    <row r="71" spans="1:21" ht="13.5" customHeight="1">
      <c r="A71" s="646" t="str">
        <f t="shared" si="1"/>
        <v>61： 公園</v>
      </c>
      <c r="B71" s="452">
        <v>61</v>
      </c>
      <c r="C71" s="327" t="s">
        <v>711</v>
      </c>
      <c r="D71" s="458"/>
      <c r="E71" s="458"/>
      <c r="F71" s="460"/>
      <c r="G71" s="458"/>
      <c r="H71" s="460"/>
      <c r="I71" s="458"/>
      <c r="J71" s="460"/>
      <c r="K71" s="458"/>
      <c r="L71" s="468">
        <f t="shared" si="8"/>
        <v>61</v>
      </c>
      <c r="M71" s="757" t="str">
        <f t="shared" si="9"/>
        <v>公園</v>
      </c>
      <c r="N71" s="758"/>
      <c r="O71" s="758"/>
      <c r="P71" s="758"/>
      <c r="Q71" s="758"/>
      <c r="R71" s="758"/>
      <c r="S71" s="759"/>
      <c r="T71" s="455">
        <f t="shared" si="0"/>
        <v>61</v>
      </c>
      <c r="U71" s="648" t="s">
        <v>768</v>
      </c>
    </row>
    <row r="72" spans="1:21" ht="13.5" customHeight="1">
      <c r="A72" s="646" t="str">
        <f t="shared" si="1"/>
        <v>62： 災害復旧</v>
      </c>
      <c r="B72" s="452">
        <v>62</v>
      </c>
      <c r="C72" s="327" t="s">
        <v>712</v>
      </c>
      <c r="D72" s="458"/>
      <c r="E72" s="458"/>
      <c r="F72" s="460"/>
      <c r="G72" s="458"/>
      <c r="H72" s="460"/>
      <c r="I72" s="458"/>
      <c r="J72" s="466"/>
      <c r="K72" s="467"/>
      <c r="L72" s="468">
        <f t="shared" si="8"/>
        <v>62</v>
      </c>
      <c r="M72" s="757" t="str">
        <f t="shared" si="9"/>
        <v>災害復旧</v>
      </c>
      <c r="N72" s="758"/>
      <c r="O72" s="758"/>
      <c r="P72" s="758"/>
      <c r="Q72" s="758"/>
      <c r="R72" s="758"/>
      <c r="S72" s="759"/>
      <c r="T72" s="455">
        <f t="shared" si="0"/>
        <v>62</v>
      </c>
      <c r="U72" s="648" t="s">
        <v>769</v>
      </c>
    </row>
    <row r="73" spans="1:21" ht="13.5" customHeight="1">
      <c r="A73" s="646" t="str">
        <f t="shared" si="1"/>
        <v>63： 農林関係公共事業</v>
      </c>
      <c r="B73" s="452">
        <v>63</v>
      </c>
      <c r="C73" s="327" t="s">
        <v>713</v>
      </c>
      <c r="D73" s="458"/>
      <c r="E73" s="458"/>
      <c r="F73" s="460"/>
      <c r="G73" s="458"/>
      <c r="H73" s="475"/>
      <c r="I73" s="469"/>
      <c r="J73" s="463">
        <f>B73</f>
        <v>63</v>
      </c>
      <c r="K73" s="766" t="str">
        <f>C73</f>
        <v>農林関係公共事業</v>
      </c>
      <c r="L73" s="758"/>
      <c r="M73" s="758"/>
      <c r="N73" s="758"/>
      <c r="O73" s="758"/>
      <c r="P73" s="758"/>
      <c r="Q73" s="758"/>
      <c r="R73" s="758"/>
      <c r="S73" s="758"/>
      <c r="T73" s="455">
        <f t="shared" si="0"/>
        <v>63</v>
      </c>
      <c r="U73" s="648" t="s">
        <v>770</v>
      </c>
    </row>
    <row r="74" spans="1:21" ht="13.5" customHeight="1">
      <c r="A74" s="646" t="str">
        <f t="shared" si="1"/>
        <v>64： その他の土木建設</v>
      </c>
      <c r="B74" s="452">
        <v>64</v>
      </c>
      <c r="C74" s="327" t="s">
        <v>714</v>
      </c>
      <c r="D74" s="458"/>
      <c r="E74" s="458"/>
      <c r="F74" s="460"/>
      <c r="G74" s="458"/>
      <c r="H74" s="478">
        <f>B74</f>
        <v>64</v>
      </c>
      <c r="I74" s="766" t="str">
        <f>C74</f>
        <v>その他の土木建設</v>
      </c>
      <c r="J74" s="758"/>
      <c r="K74" s="758"/>
      <c r="L74" s="758"/>
      <c r="M74" s="758"/>
      <c r="N74" s="758"/>
      <c r="O74" s="758"/>
      <c r="P74" s="758"/>
      <c r="Q74" s="758"/>
      <c r="R74" s="758"/>
      <c r="S74" s="758"/>
      <c r="T74" s="455">
        <f t="shared" ref="T74:T80" si="10">B74</f>
        <v>64</v>
      </c>
      <c r="U74" s="648"/>
    </row>
    <row r="75" spans="1:21" ht="13.5" customHeight="1">
      <c r="A75" s="646" t="str">
        <f t="shared" ref="A75:A80" si="11">B75&amp;"： "&amp;C75</f>
        <v>65： 鉄道軌道建設</v>
      </c>
      <c r="B75" s="452">
        <v>65</v>
      </c>
      <c r="C75" s="327" t="s">
        <v>550</v>
      </c>
      <c r="D75" s="458"/>
      <c r="E75" s="458"/>
      <c r="F75" s="460"/>
      <c r="G75" s="458"/>
      <c r="H75" s="460"/>
      <c r="I75" s="464"/>
      <c r="J75" s="468">
        <f t="shared" ref="J75:J80" si="12">B75</f>
        <v>65</v>
      </c>
      <c r="K75" s="757" t="str">
        <f t="shared" ref="K75:K80" si="13">C75</f>
        <v>鉄道軌道建設</v>
      </c>
      <c r="L75" s="758"/>
      <c r="M75" s="758"/>
      <c r="N75" s="758"/>
      <c r="O75" s="758"/>
      <c r="P75" s="758"/>
      <c r="Q75" s="758"/>
      <c r="R75" s="758"/>
      <c r="S75" s="759"/>
      <c r="T75" s="455">
        <f t="shared" si="10"/>
        <v>65</v>
      </c>
      <c r="U75" s="648" t="s">
        <v>771</v>
      </c>
    </row>
    <row r="76" spans="1:21" ht="13.5" customHeight="1">
      <c r="A76" s="646" t="str">
        <f t="shared" si="11"/>
        <v>66： 電力施設建設</v>
      </c>
      <c r="B76" s="452">
        <v>66</v>
      </c>
      <c r="C76" s="327" t="s">
        <v>551</v>
      </c>
      <c r="D76" s="458"/>
      <c r="E76" s="458"/>
      <c r="F76" s="460"/>
      <c r="G76" s="458"/>
      <c r="H76" s="460"/>
      <c r="I76" s="458"/>
      <c r="J76" s="468">
        <f t="shared" si="12"/>
        <v>66</v>
      </c>
      <c r="K76" s="757" t="str">
        <f t="shared" si="13"/>
        <v>電力施設建設</v>
      </c>
      <c r="L76" s="758"/>
      <c r="M76" s="758"/>
      <c r="N76" s="758"/>
      <c r="O76" s="758"/>
      <c r="P76" s="758"/>
      <c r="Q76" s="758"/>
      <c r="R76" s="758"/>
      <c r="S76" s="759"/>
      <c r="T76" s="455">
        <f t="shared" si="10"/>
        <v>66</v>
      </c>
      <c r="U76" s="648" t="s">
        <v>772</v>
      </c>
    </row>
    <row r="77" spans="1:21" ht="13.5" customHeight="1">
      <c r="A77" s="646" t="str">
        <f t="shared" si="11"/>
        <v>67： 電気通信施設建設</v>
      </c>
      <c r="B77" s="452">
        <v>67</v>
      </c>
      <c r="C77" s="327" t="s">
        <v>552</v>
      </c>
      <c r="D77" s="458"/>
      <c r="E77" s="458"/>
      <c r="F77" s="460"/>
      <c r="G77" s="458"/>
      <c r="H77" s="460"/>
      <c r="I77" s="458"/>
      <c r="J77" s="468">
        <f t="shared" si="12"/>
        <v>67</v>
      </c>
      <c r="K77" s="757" t="str">
        <f t="shared" si="13"/>
        <v>電気通信施設建設</v>
      </c>
      <c r="L77" s="758"/>
      <c r="M77" s="758"/>
      <c r="N77" s="758"/>
      <c r="O77" s="758"/>
      <c r="P77" s="758"/>
      <c r="Q77" s="758"/>
      <c r="R77" s="758"/>
      <c r="S77" s="759"/>
      <c r="T77" s="455">
        <f t="shared" si="10"/>
        <v>67</v>
      </c>
      <c r="U77" s="648" t="s">
        <v>773</v>
      </c>
    </row>
    <row r="78" spans="1:21" ht="13.5" customHeight="1">
      <c r="A78" s="646" t="str">
        <f t="shared" si="11"/>
        <v>68： 上・工業用水道</v>
      </c>
      <c r="B78" s="452">
        <v>68</v>
      </c>
      <c r="C78" s="327" t="s">
        <v>553</v>
      </c>
      <c r="D78" s="458"/>
      <c r="E78" s="458"/>
      <c r="F78" s="460"/>
      <c r="G78" s="458"/>
      <c r="H78" s="460"/>
      <c r="I78" s="458"/>
      <c r="J78" s="468">
        <f t="shared" si="12"/>
        <v>68</v>
      </c>
      <c r="K78" s="764" t="str">
        <f t="shared" si="13"/>
        <v>上・工業用水道</v>
      </c>
      <c r="L78" s="764"/>
      <c r="M78" s="764"/>
      <c r="N78" s="764"/>
      <c r="O78" s="764"/>
      <c r="P78" s="764"/>
      <c r="Q78" s="764"/>
      <c r="R78" s="764"/>
      <c r="S78" s="765"/>
      <c r="T78" s="455">
        <f t="shared" si="10"/>
        <v>68</v>
      </c>
      <c r="U78" s="648" t="s">
        <v>774</v>
      </c>
    </row>
    <row r="79" spans="1:21" ht="13.5" customHeight="1">
      <c r="A79" s="646" t="str">
        <f t="shared" si="11"/>
        <v>69： 土 地 造 成</v>
      </c>
      <c r="B79" s="452">
        <v>69</v>
      </c>
      <c r="C79" s="327" t="s">
        <v>196</v>
      </c>
      <c r="D79" s="458"/>
      <c r="E79" s="458"/>
      <c r="F79" s="460"/>
      <c r="G79" s="458"/>
      <c r="H79" s="460"/>
      <c r="I79" s="458"/>
      <c r="J79" s="468">
        <f t="shared" si="12"/>
        <v>69</v>
      </c>
      <c r="K79" s="764" t="str">
        <f t="shared" si="13"/>
        <v>土 地 造 成</v>
      </c>
      <c r="L79" s="764"/>
      <c r="M79" s="764"/>
      <c r="N79" s="764"/>
      <c r="O79" s="764"/>
      <c r="P79" s="764"/>
      <c r="Q79" s="764"/>
      <c r="R79" s="764"/>
      <c r="S79" s="765"/>
      <c r="T79" s="455">
        <f t="shared" si="10"/>
        <v>69</v>
      </c>
      <c r="U79" s="648" t="s">
        <v>775</v>
      </c>
    </row>
    <row r="80" spans="1:21" ht="13.5" customHeight="1">
      <c r="A80" s="646" t="str">
        <f t="shared" si="11"/>
        <v>70： その他の土木</v>
      </c>
      <c r="B80" s="760">
        <v>70</v>
      </c>
      <c r="C80" s="327" t="s">
        <v>715</v>
      </c>
      <c r="D80" s="458"/>
      <c r="E80" s="458"/>
      <c r="F80" s="460"/>
      <c r="G80" s="458"/>
      <c r="H80" s="460"/>
      <c r="I80" s="458"/>
      <c r="J80" s="463">
        <f t="shared" si="12"/>
        <v>70</v>
      </c>
      <c r="K80" s="767" t="str">
        <f t="shared" si="13"/>
        <v>その他の土木</v>
      </c>
      <c r="L80" s="767"/>
      <c r="M80" s="767"/>
      <c r="N80" s="767"/>
      <c r="O80" s="767"/>
      <c r="P80" s="767"/>
      <c r="Q80" s="767"/>
      <c r="R80" s="767"/>
      <c r="S80" s="768"/>
      <c r="T80" s="762">
        <f t="shared" si="10"/>
        <v>70</v>
      </c>
      <c r="U80" s="648"/>
    </row>
    <row r="81" spans="2:21" ht="13.5" customHeight="1">
      <c r="B81" s="760"/>
      <c r="C81" s="328" t="s">
        <v>720</v>
      </c>
      <c r="D81" s="479"/>
      <c r="E81" s="479"/>
      <c r="F81" s="480"/>
      <c r="G81" s="479"/>
      <c r="H81" s="480"/>
      <c r="I81" s="479"/>
      <c r="J81" s="481"/>
      <c r="K81" s="482"/>
      <c r="L81" s="755" t="str">
        <f>C81</f>
        <v>　　【民間構築物】</v>
      </c>
      <c r="M81" s="755"/>
      <c r="N81" s="755"/>
      <c r="O81" s="755"/>
      <c r="P81" s="755"/>
      <c r="Q81" s="755"/>
      <c r="R81" s="755"/>
      <c r="S81" s="756"/>
      <c r="T81" s="762"/>
      <c r="U81" s="648" t="s">
        <v>776</v>
      </c>
    </row>
    <row r="82" spans="2:21" ht="13.5" customHeight="1">
      <c r="B82" s="760"/>
      <c r="C82" s="328" t="s">
        <v>718</v>
      </c>
      <c r="D82" s="479"/>
      <c r="E82" s="479"/>
      <c r="F82" s="480"/>
      <c r="G82" s="479"/>
      <c r="H82" s="480"/>
      <c r="I82" s="479"/>
      <c r="J82" s="465"/>
      <c r="K82" s="482"/>
      <c r="L82" s="755" t="str">
        <f>C82</f>
        <v>　　【ガス】</v>
      </c>
      <c r="M82" s="755"/>
      <c r="N82" s="755"/>
      <c r="O82" s="755"/>
      <c r="P82" s="755"/>
      <c r="Q82" s="755"/>
      <c r="R82" s="755"/>
      <c r="S82" s="756"/>
      <c r="T82" s="762"/>
      <c r="U82" s="648" t="s">
        <v>777</v>
      </c>
    </row>
    <row r="83" spans="2:21" ht="13.5" customHeight="1" thickBot="1">
      <c r="B83" s="761"/>
      <c r="C83" s="436" t="s">
        <v>719</v>
      </c>
      <c r="D83" s="483"/>
      <c r="E83" s="483"/>
      <c r="F83" s="484"/>
      <c r="G83" s="483"/>
      <c r="H83" s="484"/>
      <c r="I83" s="483"/>
      <c r="J83" s="485"/>
      <c r="K83" s="486"/>
      <c r="L83" s="769" t="str">
        <f>C83</f>
        <v>　　【その他】</v>
      </c>
      <c r="M83" s="769"/>
      <c r="N83" s="769"/>
      <c r="O83" s="769"/>
      <c r="P83" s="769"/>
      <c r="Q83" s="769"/>
      <c r="R83" s="769"/>
      <c r="S83" s="770"/>
      <c r="T83" s="763"/>
      <c r="U83" s="649" t="s">
        <v>778</v>
      </c>
    </row>
    <row r="84" spans="2:21" ht="13.5" customHeight="1">
      <c r="B84" s="437" t="s">
        <v>716</v>
      </c>
      <c r="C84" s="438" t="s">
        <v>755</v>
      </c>
      <c r="D84" s="59"/>
      <c r="E84" s="59"/>
      <c r="F84" s="59"/>
      <c r="G84" s="59"/>
      <c r="H84" s="59"/>
      <c r="I84" s="59"/>
      <c r="J84" s="432"/>
      <c r="K84" s="347"/>
      <c r="L84" s="347"/>
      <c r="M84" s="347"/>
      <c r="N84" s="347"/>
      <c r="O84" s="347"/>
      <c r="P84" s="347"/>
      <c r="Q84" s="347"/>
      <c r="R84" s="347"/>
      <c r="S84" s="347"/>
      <c r="U84" s="59"/>
    </row>
    <row r="85" spans="2:21" ht="13.5" customHeight="1">
      <c r="B85" s="437" t="s">
        <v>716</v>
      </c>
      <c r="C85" s="438" t="s">
        <v>717</v>
      </c>
      <c r="D85" s="59"/>
      <c r="E85" s="59"/>
      <c r="F85" s="59"/>
      <c r="G85" s="59"/>
      <c r="H85" s="59"/>
      <c r="I85" s="59"/>
      <c r="J85" s="432"/>
      <c r="K85" s="347"/>
      <c r="L85" s="347"/>
      <c r="M85" s="347"/>
      <c r="N85" s="347"/>
      <c r="O85" s="347"/>
      <c r="P85" s="347"/>
      <c r="Q85" s="347"/>
      <c r="R85" s="347"/>
      <c r="S85" s="347"/>
      <c r="U85" s="59"/>
    </row>
    <row r="86" spans="2:21" ht="13.5" customHeight="1">
      <c r="B86" s="437" t="s">
        <v>716</v>
      </c>
      <c r="C86" s="438" t="s">
        <v>820</v>
      </c>
      <c r="D86" s="59"/>
      <c r="U86" s="59"/>
    </row>
    <row r="87" spans="2:21">
      <c r="B87" s="437" t="s">
        <v>716</v>
      </c>
      <c r="C87" s="438" t="s">
        <v>721</v>
      </c>
    </row>
    <row r="88" spans="2:21">
      <c r="B88" s="437"/>
      <c r="C88" s="438"/>
    </row>
    <row r="89" spans="2:21">
      <c r="C89" s="32"/>
    </row>
  </sheetData>
  <sheetProtection sheet="1"/>
  <mergeCells count="76">
    <mergeCell ref="Q47:S47"/>
    <mergeCell ref="M35:S35"/>
    <mergeCell ref="Q50:S50"/>
    <mergeCell ref="M34:S34"/>
    <mergeCell ref="K29:S29"/>
    <mergeCell ref="M30:S30"/>
    <mergeCell ref="M31:S31"/>
    <mergeCell ref="Q44:S44"/>
    <mergeCell ref="Q45:S45"/>
    <mergeCell ref="Q46:S46"/>
    <mergeCell ref="O43:S43"/>
    <mergeCell ref="K41:S41"/>
    <mergeCell ref="M42:S42"/>
    <mergeCell ref="M15:S15"/>
    <mergeCell ref="O22:S22"/>
    <mergeCell ref="I40:S40"/>
    <mergeCell ref="K26:S26"/>
    <mergeCell ref="M27:S27"/>
    <mergeCell ref="M24:S24"/>
    <mergeCell ref="M21:S21"/>
    <mergeCell ref="I25:S25"/>
    <mergeCell ref="M38:S38"/>
    <mergeCell ref="M33:S33"/>
    <mergeCell ref="F38:K38"/>
    <mergeCell ref="M32:S32"/>
    <mergeCell ref="M36:S36"/>
    <mergeCell ref="M37:S37"/>
    <mergeCell ref="G39:S39"/>
    <mergeCell ref="M28:S28"/>
    <mergeCell ref="E3:H3"/>
    <mergeCell ref="D4:S4"/>
    <mergeCell ref="D5:S5"/>
    <mergeCell ref="D6:S6"/>
    <mergeCell ref="O23:S23"/>
    <mergeCell ref="K16:S16"/>
    <mergeCell ref="M17:S17"/>
    <mergeCell ref="M18:S18"/>
    <mergeCell ref="O19:S19"/>
    <mergeCell ref="O20:S20"/>
    <mergeCell ref="E10:S10"/>
    <mergeCell ref="D9:S9"/>
    <mergeCell ref="M14:S14"/>
    <mergeCell ref="G11:S11"/>
    <mergeCell ref="I12:S12"/>
    <mergeCell ref="K13:S13"/>
    <mergeCell ref="O51:S51"/>
    <mergeCell ref="Q48:S48"/>
    <mergeCell ref="M71:S71"/>
    <mergeCell ref="M60:S60"/>
    <mergeCell ref="K61:S61"/>
    <mergeCell ref="M62:S62"/>
    <mergeCell ref="O63:S63"/>
    <mergeCell ref="O64:S64"/>
    <mergeCell ref="O65:S65"/>
    <mergeCell ref="O66:S66"/>
    <mergeCell ref="M67:S67"/>
    <mergeCell ref="M69:S69"/>
    <mergeCell ref="M70:S70"/>
    <mergeCell ref="Q57:S57"/>
    <mergeCell ref="Q49:S49"/>
    <mergeCell ref="Q52:S52"/>
    <mergeCell ref="L82:S82"/>
    <mergeCell ref="M68:S68"/>
    <mergeCell ref="B80:B83"/>
    <mergeCell ref="T80:T83"/>
    <mergeCell ref="K78:S78"/>
    <mergeCell ref="K79:S79"/>
    <mergeCell ref="M72:S72"/>
    <mergeCell ref="I74:S74"/>
    <mergeCell ref="K75:S75"/>
    <mergeCell ref="K76:S76"/>
    <mergeCell ref="K77:S77"/>
    <mergeCell ref="K80:S80"/>
    <mergeCell ref="L81:S81"/>
    <mergeCell ref="L83:S83"/>
    <mergeCell ref="K73:S73"/>
  </mergeCells>
  <phoneticPr fontId="1"/>
  <dataValidations count="1">
    <dataValidation type="list" allowBlank="1" showInputMessage="1" showErrorMessage="1" sqref="C6">
      <formula1>$A$10:$A$80</formula1>
    </dataValidation>
  </dataValidations>
  <pageMargins left="0.9055118110236221" right="0.9055118110236221" top="0.55118110236220474" bottom="0.43307086614173229" header="0.31496062992125984" footer="0.23622047244094491"/>
  <pageSetup paperSize="8" scale="68" orientation="landscape" r:id="rId1"/>
  <headerFooter scaleWithDoc="0" alignWithMargins="0">
    <oddFooter>&amp;C&amp;9&amp;P／&amp;N&amp;R&amp;9&amp;F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45"/>
  <sheetViews>
    <sheetView showGridLines="0" workbookViewId="0">
      <selection activeCell="D8" sqref="D8"/>
    </sheetView>
  </sheetViews>
  <sheetFormatPr defaultRowHeight="13.5"/>
  <cols>
    <col min="1" max="1" width="3.625" style="138" customWidth="1"/>
    <col min="2" max="2" width="2.75" style="40" customWidth="1"/>
    <col min="3" max="3" width="22.25" style="32" customWidth="1"/>
    <col min="4" max="4" width="9.25" style="32" bestFit="1" customWidth="1"/>
    <col min="5" max="5" width="70.625" style="32" customWidth="1"/>
  </cols>
  <sheetData>
    <row r="1" spans="1:7" s="37" customFormat="1" ht="27.6" customHeight="1">
      <c r="A1" s="150" t="s">
        <v>532</v>
      </c>
      <c r="B1" s="38"/>
    </row>
    <row r="2" spans="1:7" s="32" customFormat="1" ht="13.15" customHeight="1">
      <c r="A2" s="151"/>
      <c r="B2" s="39"/>
      <c r="C2" s="32" t="s">
        <v>821</v>
      </c>
    </row>
    <row r="3" spans="1:7" s="32" customFormat="1" ht="15" customHeight="1">
      <c r="A3" s="151"/>
      <c r="B3" s="40"/>
      <c r="C3" s="790" t="s">
        <v>262</v>
      </c>
      <c r="D3" s="791"/>
      <c r="E3" s="792"/>
    </row>
    <row r="4" spans="1:7" s="32" customFormat="1" ht="15" customHeight="1">
      <c r="A4" s="152"/>
      <c r="B4" s="40"/>
      <c r="C4" s="793"/>
      <c r="D4" s="794"/>
      <c r="E4" s="795"/>
    </row>
    <row r="5" spans="1:7" ht="12.4" customHeight="1">
      <c r="A5" s="153"/>
    </row>
    <row r="6" spans="1:7" ht="14.45" customHeight="1">
      <c r="A6" s="153"/>
      <c r="C6" s="109" t="s">
        <v>227</v>
      </c>
      <c r="D6" s="109"/>
      <c r="E6" s="109"/>
    </row>
    <row r="7" spans="1:7" ht="14.45" customHeight="1" thickBot="1">
      <c r="A7" s="153"/>
      <c r="C7" s="109"/>
      <c r="D7" s="109"/>
      <c r="E7" s="109"/>
    </row>
    <row r="8" spans="1:7" ht="30" customHeight="1" thickTop="1" thickBot="1">
      <c r="A8" s="153"/>
      <c r="C8" s="110" t="s">
        <v>228</v>
      </c>
      <c r="D8" s="700">
        <v>0.59084995483799996</v>
      </c>
      <c r="E8" s="109"/>
    </row>
    <row r="9" spans="1:7" ht="20.100000000000001" customHeight="1" thickTop="1">
      <c r="A9" s="153"/>
      <c r="C9" s="109"/>
      <c r="D9" s="650" t="s">
        <v>229</v>
      </c>
      <c r="E9" s="109"/>
    </row>
    <row r="10" spans="1:7" ht="14.45" customHeight="1">
      <c r="A10" s="153"/>
      <c r="C10" s="109" t="s">
        <v>278</v>
      </c>
      <c r="D10" s="109"/>
      <c r="E10" s="109"/>
    </row>
    <row r="11" spans="1:7" ht="30" customHeight="1">
      <c r="A11" s="153"/>
      <c r="C11" s="111" t="s">
        <v>230</v>
      </c>
      <c r="D11" s="111" t="s">
        <v>231</v>
      </c>
      <c r="E11" s="111" t="s">
        <v>232</v>
      </c>
    </row>
    <row r="12" spans="1:7" ht="30" customHeight="1">
      <c r="A12" s="153"/>
      <c r="C12" s="112" t="s">
        <v>801</v>
      </c>
      <c r="D12" s="701">
        <v>0.59084995483799996</v>
      </c>
      <c r="E12" s="154" t="s">
        <v>839</v>
      </c>
      <c r="G12" s="155"/>
    </row>
    <row r="13" spans="1:7" ht="30" customHeight="1">
      <c r="A13" s="153"/>
      <c r="C13" s="112" t="s">
        <v>834</v>
      </c>
      <c r="D13" s="702">
        <v>0.48747150989505622</v>
      </c>
      <c r="E13" s="113" t="s">
        <v>840</v>
      </c>
      <c r="G13" s="155"/>
    </row>
    <row r="14" spans="1:7" ht="30" customHeight="1">
      <c r="A14" s="153"/>
      <c r="C14" s="114" t="s">
        <v>835</v>
      </c>
      <c r="D14" s="703">
        <v>0.52275272724988953</v>
      </c>
      <c r="E14" s="113" t="s">
        <v>836</v>
      </c>
      <c r="G14" s="155"/>
    </row>
    <row r="15" spans="1:7" ht="30" customHeight="1" thickBot="1">
      <c r="A15" s="153"/>
      <c r="C15" s="114" t="s">
        <v>837</v>
      </c>
      <c r="D15" s="704">
        <v>0.53166396452750864</v>
      </c>
      <c r="E15" s="113" t="s">
        <v>838</v>
      </c>
      <c r="G15" s="155"/>
    </row>
    <row r="16" spans="1:7" ht="30" customHeight="1" thickTop="1" thickBot="1">
      <c r="A16" s="153"/>
      <c r="C16" s="114" t="s">
        <v>233</v>
      </c>
      <c r="D16" s="705"/>
      <c r="E16" s="651" t="s">
        <v>234</v>
      </c>
      <c r="G16" s="155"/>
    </row>
    <row r="17" spans="1:7" ht="14.45" customHeight="1" thickTop="1">
      <c r="A17" s="153"/>
      <c r="D17" s="348"/>
      <c r="E17" s="115"/>
      <c r="G17" s="155"/>
    </row>
    <row r="18" spans="1:7" ht="14.45" customHeight="1">
      <c r="A18" s="153"/>
      <c r="D18" s="349"/>
      <c r="E18" s="652" t="s">
        <v>235</v>
      </c>
      <c r="G18" s="155"/>
    </row>
    <row r="19" spans="1:7" ht="15" customHeight="1">
      <c r="A19" s="153"/>
      <c r="C19" s="116"/>
      <c r="D19" s="702">
        <v>0.51786593980399998</v>
      </c>
      <c r="E19" s="156" t="s">
        <v>841</v>
      </c>
      <c r="G19" s="155"/>
    </row>
    <row r="20" spans="1:7" ht="15" customHeight="1">
      <c r="A20" s="153"/>
      <c r="C20" s="117"/>
      <c r="D20" s="702">
        <v>0.48779583312108399</v>
      </c>
      <c r="E20" s="113" t="s">
        <v>842</v>
      </c>
      <c r="G20" s="155"/>
    </row>
    <row r="21" spans="1:7" ht="15" customHeight="1">
      <c r="A21" s="153"/>
      <c r="C21" s="115"/>
      <c r="D21" s="706">
        <v>0.64297654068900001</v>
      </c>
      <c r="E21" s="113" t="s">
        <v>843</v>
      </c>
      <c r="G21" s="155"/>
    </row>
    <row r="22" spans="1:7" ht="15" customHeight="1">
      <c r="A22" s="153"/>
      <c r="C22" s="115"/>
      <c r="D22" s="706">
        <v>0.63415664800500005</v>
      </c>
      <c r="E22" s="113" t="s">
        <v>844</v>
      </c>
      <c r="G22" s="155"/>
    </row>
    <row r="23" spans="1:7" ht="14.45" customHeight="1">
      <c r="A23" s="153"/>
      <c r="C23" s="115"/>
      <c r="D23" s="115"/>
      <c r="E23" s="115"/>
    </row>
    <row r="24" spans="1:7" ht="12.4" customHeight="1">
      <c r="A24" s="153"/>
      <c r="C24" s="115" t="s">
        <v>236</v>
      </c>
      <c r="D24" s="115"/>
    </row>
    <row r="25" spans="1:7" ht="12.4" customHeight="1">
      <c r="A25" s="153"/>
    </row>
    <row r="26" spans="1:7" ht="12.4" customHeight="1">
      <c r="A26" s="153"/>
    </row>
    <row r="27" spans="1:7" ht="12.4" customHeight="1">
      <c r="A27" s="153"/>
    </row>
    <row r="28" spans="1:7" ht="12.4" customHeight="1">
      <c r="A28" s="153"/>
      <c r="C28" s="115"/>
      <c r="D28" s="115"/>
      <c r="E28" s="115"/>
    </row>
    <row r="29" spans="1:7" ht="12.4" customHeight="1">
      <c r="A29" s="153"/>
    </row>
    <row r="30" spans="1:7" ht="12.4" customHeight="1">
      <c r="A30" s="153"/>
    </row>
    <row r="31" spans="1:7" ht="12.4" customHeight="1">
      <c r="A31" s="153"/>
    </row>
    <row r="32" spans="1:7" ht="12.4" customHeight="1">
      <c r="A32" s="153"/>
    </row>
    <row r="33" spans="1:5" ht="12.4" customHeight="1">
      <c r="A33" s="153"/>
    </row>
    <row r="34" spans="1:5" ht="12.4" customHeight="1">
      <c r="A34" s="153"/>
    </row>
    <row r="35" spans="1:5" ht="12.4" customHeight="1">
      <c r="A35" s="153"/>
    </row>
    <row r="36" spans="1:5" s="59" customFormat="1" ht="12.4" customHeight="1">
      <c r="A36" s="153"/>
      <c r="B36" s="40"/>
      <c r="C36" s="32"/>
      <c r="D36" s="32"/>
      <c r="E36" s="32"/>
    </row>
    <row r="37" spans="1:5" ht="12.4" customHeight="1">
      <c r="A37" s="151"/>
    </row>
    <row r="38" spans="1:5">
      <c r="A38" s="115"/>
    </row>
    <row r="39" spans="1:5">
      <c r="A39" s="32"/>
    </row>
    <row r="40" spans="1:5">
      <c r="A40" s="32"/>
    </row>
    <row r="41" spans="1:5">
      <c r="A41" s="32"/>
    </row>
    <row r="42" spans="1:5">
      <c r="A42" s="32"/>
    </row>
    <row r="43" spans="1:5">
      <c r="A43" s="32"/>
    </row>
    <row r="44" spans="1:5">
      <c r="A44" s="32"/>
    </row>
    <row r="45" spans="1:5">
      <c r="A45" s="32"/>
    </row>
  </sheetData>
  <mergeCells count="1">
    <mergeCell ref="C3:E4"/>
  </mergeCells>
  <phoneticPr fontId="1"/>
  <conditionalFormatting sqref="C25:C29 B1:C1 C3:C16 B2:B37">
    <cfRule type="cellIs" dxfId="13" priority="2" operator="equal">
      <formula>"NO"</formula>
    </cfRule>
  </conditionalFormatting>
  <conditionalFormatting sqref="C23:C24 C19:C20">
    <cfRule type="cellIs" dxfId="12" priority="1" operator="equal">
      <formula>"NO"</formula>
    </cfRule>
  </conditionalFormatting>
  <dataValidations count="1">
    <dataValidation type="list" allowBlank="1" showInputMessage="1" showErrorMessage="1" promptTitle="消費転換率リスト" sqref="D8">
      <formula1>$D$12:$D$16</formula1>
    </dataValidation>
  </dataValidations>
  <pageMargins left="0.55118110236220474" right="0.39370078740157483" top="0.62992125984251968" bottom="0.55118110236220474" header="0.31496062992125984" footer="0.31496062992125984"/>
  <pageSetup paperSize="9" scale="98" orientation="landscape" r:id="rId1"/>
  <headerFooter scaleWithDoc="0" alignWithMargins="0">
    <oddFooter>&amp;C&amp;9&amp;P／&amp;N&amp;R&amp;8&amp;F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J28"/>
  <sheetViews>
    <sheetView showGridLines="0" zoomScaleNormal="100" zoomScaleSheetLayoutView="100" workbookViewId="0">
      <selection activeCell="F10" sqref="F10"/>
    </sheetView>
  </sheetViews>
  <sheetFormatPr defaultRowHeight="13.5"/>
  <cols>
    <col min="1" max="1" width="4.75" customWidth="1"/>
    <col min="4" max="4" width="13.75" customWidth="1"/>
    <col min="5" max="8" width="12.75" customWidth="1"/>
  </cols>
  <sheetData>
    <row r="1" spans="1:10" ht="17.25">
      <c r="A1" s="5" t="s">
        <v>791</v>
      </c>
      <c r="B1" s="6"/>
      <c r="C1" s="6"/>
      <c r="D1" s="6"/>
      <c r="E1" s="6"/>
      <c r="F1" s="6"/>
      <c r="G1" s="6"/>
      <c r="H1" s="7"/>
      <c r="I1" s="6"/>
    </row>
    <row r="2" spans="1:10" ht="13.5" customHeight="1">
      <c r="A2" s="5"/>
      <c r="B2" s="6"/>
      <c r="C2" s="6"/>
      <c r="D2" s="6"/>
      <c r="E2" s="6"/>
      <c r="F2" s="6"/>
      <c r="G2" s="6"/>
      <c r="H2" s="7"/>
      <c r="I2" s="6"/>
    </row>
    <row r="3" spans="1:10" ht="13.5" customHeight="1">
      <c r="A3" s="6"/>
      <c r="B3" s="6"/>
      <c r="C3" s="6"/>
      <c r="D3" s="6"/>
      <c r="E3" s="6"/>
      <c r="F3" s="6"/>
      <c r="G3" s="6"/>
      <c r="H3" s="6"/>
      <c r="I3" s="6"/>
    </row>
    <row r="4" spans="1:10" ht="20.100000000000001" customHeight="1" thickBot="1">
      <c r="A4" s="17"/>
      <c r="B4" s="17" t="s">
        <v>48</v>
      </c>
      <c r="C4" s="17"/>
      <c r="D4" s="17"/>
      <c r="E4" s="18"/>
      <c r="F4" s="18" t="s">
        <v>0</v>
      </c>
      <c r="G4" s="636" t="s">
        <v>208</v>
      </c>
      <c r="H4" s="796">
        <f>入力!C6</f>
        <v>0</v>
      </c>
      <c r="I4" s="797"/>
      <c r="J4" s="798"/>
    </row>
    <row r="5" spans="1:10" ht="20.100000000000001" customHeight="1" thickBot="1">
      <c r="A5" s="17"/>
      <c r="B5" s="670" t="s">
        <v>47</v>
      </c>
      <c r="C5" s="671"/>
      <c r="D5" s="672"/>
      <c r="E5" s="674">
        <f>入力!D6</f>
        <v>0</v>
      </c>
      <c r="F5" s="19"/>
      <c r="G5" s="17"/>
      <c r="H5" s="17"/>
      <c r="I5" s="17"/>
    </row>
    <row r="6" spans="1:10" ht="26.1" customHeight="1">
      <c r="A6" s="17"/>
      <c r="B6" s="20"/>
      <c r="C6" s="20"/>
      <c r="D6" s="17"/>
      <c r="E6" s="17"/>
      <c r="F6" s="17"/>
      <c r="G6" s="17"/>
      <c r="H6" s="17"/>
      <c r="I6" s="17"/>
    </row>
    <row r="7" spans="1:10" ht="19.899999999999999" customHeight="1" thickBot="1">
      <c r="A7" s="17"/>
      <c r="B7" s="17" t="s">
        <v>49</v>
      </c>
      <c r="C7" s="17"/>
      <c r="D7" s="17"/>
      <c r="E7" s="17"/>
      <c r="F7" s="17"/>
      <c r="G7" s="17"/>
      <c r="H7" s="21" t="s">
        <v>0</v>
      </c>
      <c r="I7" s="17"/>
    </row>
    <row r="8" spans="1:10" ht="20.100000000000001" customHeight="1">
      <c r="A8" s="17"/>
      <c r="B8" s="800"/>
      <c r="C8" s="801"/>
      <c r="D8" s="802"/>
      <c r="E8" s="22" t="s">
        <v>50</v>
      </c>
      <c r="F8" s="23" t="s">
        <v>51</v>
      </c>
      <c r="G8" s="24" t="s">
        <v>52</v>
      </c>
      <c r="H8" s="25" t="s">
        <v>53</v>
      </c>
      <c r="I8" s="17"/>
    </row>
    <row r="9" spans="1:10" ht="20.100000000000001" customHeight="1">
      <c r="A9" s="17"/>
      <c r="B9" s="803" t="s">
        <v>54</v>
      </c>
      <c r="C9" s="804"/>
      <c r="D9" s="805"/>
      <c r="E9" s="294">
        <f>SUM(F9:H9)</f>
        <v>0</v>
      </c>
      <c r="F9" s="295">
        <f>E5</f>
        <v>0</v>
      </c>
      <c r="G9" s="296">
        <f>測定表!J42</f>
        <v>0</v>
      </c>
      <c r="H9" s="297">
        <f>測定表!AB42</f>
        <v>0</v>
      </c>
      <c r="I9" s="17"/>
    </row>
    <row r="10" spans="1:10" ht="20.100000000000001" customHeight="1">
      <c r="A10" s="17"/>
      <c r="B10" s="35"/>
      <c r="C10" s="806" t="s">
        <v>55</v>
      </c>
      <c r="D10" s="807"/>
      <c r="E10" s="298">
        <f>SUM(F10:H10)</f>
        <v>0</v>
      </c>
      <c r="F10" s="299">
        <f>測定表!AF42</f>
        <v>0</v>
      </c>
      <c r="G10" s="300">
        <f>測定表!AG42</f>
        <v>0</v>
      </c>
      <c r="H10" s="301">
        <f>測定表!AH42</f>
        <v>0</v>
      </c>
      <c r="I10" s="17"/>
    </row>
    <row r="11" spans="1:10" ht="20.100000000000001" customHeight="1" thickBot="1">
      <c r="A11" s="17"/>
      <c r="B11" s="36"/>
      <c r="C11" s="26"/>
      <c r="D11" s="27" t="s">
        <v>56</v>
      </c>
      <c r="E11" s="302">
        <f>SUM(F11:H11)</f>
        <v>0</v>
      </c>
      <c r="F11" s="303">
        <f>測定表!AJ42</f>
        <v>0</v>
      </c>
      <c r="G11" s="304">
        <f>測定表!AK42</f>
        <v>0</v>
      </c>
      <c r="H11" s="305">
        <f>測定表!AL42</f>
        <v>0</v>
      </c>
      <c r="I11" s="17"/>
    </row>
    <row r="12" spans="1:10" ht="35.1" customHeight="1">
      <c r="A12" s="17"/>
      <c r="B12" s="13" t="s">
        <v>62</v>
      </c>
      <c r="C12" s="808" t="s">
        <v>802</v>
      </c>
      <c r="D12" s="808"/>
      <c r="E12" s="808"/>
      <c r="F12" s="808"/>
      <c r="G12" s="808"/>
      <c r="H12" s="808"/>
      <c r="I12" s="808"/>
      <c r="J12" s="808"/>
    </row>
    <row r="13" spans="1:10" ht="35.1" customHeight="1">
      <c r="A13" s="17"/>
      <c r="B13" s="13"/>
      <c r="C13" s="809" t="s">
        <v>589</v>
      </c>
      <c r="D13" s="809"/>
      <c r="E13" s="809"/>
      <c r="F13" s="809"/>
      <c r="G13" s="809"/>
      <c r="H13" s="809"/>
      <c r="I13" s="17"/>
    </row>
    <row r="14" spans="1:10" ht="35.1" customHeight="1">
      <c r="A14" s="17"/>
      <c r="B14" s="13"/>
      <c r="C14" s="799" t="s">
        <v>803</v>
      </c>
      <c r="D14" s="799"/>
      <c r="E14" s="799"/>
      <c r="F14" s="799"/>
      <c r="G14" s="799"/>
      <c r="H14" s="799"/>
      <c r="I14" s="17"/>
    </row>
    <row r="15" spans="1:10" ht="19.899999999999999" customHeight="1" thickBot="1">
      <c r="A15" s="17"/>
      <c r="B15" s="20" t="s">
        <v>57</v>
      </c>
      <c r="C15" s="17"/>
      <c r="D15" s="20"/>
      <c r="E15" s="28" t="s">
        <v>58</v>
      </c>
      <c r="F15" s="17"/>
      <c r="G15" s="20"/>
      <c r="H15" s="20"/>
      <c r="I15" s="17"/>
    </row>
    <row r="16" spans="1:10" ht="19.899999999999999" customHeight="1" thickBot="1">
      <c r="A16" s="17"/>
      <c r="B16" s="810" t="s">
        <v>59</v>
      </c>
      <c r="C16" s="811"/>
      <c r="D16" s="811"/>
      <c r="E16" s="673" t="str">
        <f>IF(ISERROR($E$9/E5),"",$E$9/E5)</f>
        <v/>
      </c>
      <c r="F16" s="17"/>
      <c r="G16" s="20"/>
      <c r="H16" s="20"/>
      <c r="I16" s="17"/>
    </row>
    <row r="17" spans="1:10" ht="10.15" customHeight="1">
      <c r="A17" s="17"/>
      <c r="B17" s="20"/>
      <c r="C17" s="20"/>
      <c r="D17" s="20"/>
      <c r="E17" s="20"/>
      <c r="F17" s="20"/>
      <c r="G17" s="20"/>
      <c r="H17" s="20"/>
      <c r="I17" s="17"/>
    </row>
    <row r="18" spans="1:10" ht="19.899999999999999" customHeight="1" thickBot="1">
      <c r="A18" s="17"/>
      <c r="B18" s="17" t="s">
        <v>60</v>
      </c>
      <c r="C18" s="17"/>
      <c r="D18" s="17"/>
      <c r="E18" s="17"/>
      <c r="F18" s="17"/>
      <c r="G18" s="17"/>
      <c r="H18" s="17"/>
      <c r="I18" s="17"/>
    </row>
    <row r="19" spans="1:10" ht="19.899999999999999" customHeight="1" thickBot="1">
      <c r="A19" s="17"/>
      <c r="B19" s="812">
        <f>SUM(測定表!AR42:AT42)</f>
        <v>0</v>
      </c>
      <c r="C19" s="813"/>
      <c r="D19" s="17" t="s">
        <v>61</v>
      </c>
      <c r="E19" s="17"/>
      <c r="F19" s="17"/>
      <c r="G19" s="17"/>
      <c r="H19" s="17"/>
      <c r="I19" s="17"/>
    </row>
    <row r="20" spans="1:10" s="4" customFormat="1" ht="10.15" customHeight="1">
      <c r="A20" s="29"/>
      <c r="B20" s="30"/>
      <c r="C20" s="31"/>
      <c r="D20" s="29"/>
      <c r="E20" s="29"/>
      <c r="F20" s="29"/>
      <c r="G20" s="29"/>
      <c r="H20" s="29"/>
      <c r="I20" s="29"/>
    </row>
    <row r="21" spans="1:10" s="4" customFormat="1" ht="10.15" customHeight="1">
      <c r="A21" s="14"/>
      <c r="B21" s="16"/>
      <c r="C21" s="15"/>
      <c r="D21" s="14"/>
      <c r="E21" s="14"/>
      <c r="F21" s="14"/>
      <c r="G21" s="14"/>
      <c r="H21" s="14"/>
      <c r="I21" s="14"/>
    </row>
    <row r="22" spans="1:10" ht="35.1" customHeight="1">
      <c r="A22" s="6"/>
      <c r="B22" s="497" t="s">
        <v>62</v>
      </c>
      <c r="C22" s="799" t="s">
        <v>590</v>
      </c>
      <c r="D22" s="799"/>
      <c r="E22" s="799"/>
      <c r="F22" s="799"/>
      <c r="G22" s="799"/>
      <c r="H22" s="799"/>
      <c r="I22" s="799"/>
      <c r="J22" s="799"/>
    </row>
    <row r="23" spans="1:10">
      <c r="B23" s="32"/>
      <c r="C23" s="342"/>
      <c r="D23" s="342"/>
      <c r="E23" s="342"/>
      <c r="F23" s="342"/>
      <c r="G23" s="342"/>
      <c r="H23" s="342"/>
      <c r="I23" s="342"/>
    </row>
    <row r="24" spans="1:10">
      <c r="B24" s="32"/>
      <c r="C24" s="342"/>
      <c r="D24" s="342"/>
      <c r="E24" s="342"/>
      <c r="F24" s="342"/>
      <c r="G24" s="342"/>
      <c r="H24" s="342"/>
      <c r="I24" s="342"/>
    </row>
    <row r="25" spans="1:10" ht="15.6" customHeight="1">
      <c r="B25" s="32"/>
      <c r="C25" s="799"/>
      <c r="D25" s="799"/>
      <c r="E25" s="799"/>
      <c r="F25" s="799"/>
      <c r="G25" s="799"/>
      <c r="H25" s="799"/>
      <c r="I25" s="799"/>
    </row>
    <row r="28" spans="1:10">
      <c r="B28" s="33"/>
    </row>
  </sheetData>
  <sheetProtection sheet="1"/>
  <mergeCells count="11">
    <mergeCell ref="H4:J4"/>
    <mergeCell ref="C25:I25"/>
    <mergeCell ref="B8:D8"/>
    <mergeCell ref="B9:D9"/>
    <mergeCell ref="C10:D10"/>
    <mergeCell ref="C12:J12"/>
    <mergeCell ref="C13:H13"/>
    <mergeCell ref="C14:H14"/>
    <mergeCell ref="B16:D16"/>
    <mergeCell ref="B19:C19"/>
    <mergeCell ref="C22:J22"/>
  </mergeCells>
  <phoneticPr fontId="1"/>
  <printOptions horizontalCentered="1"/>
  <pageMargins left="0.70866141732283472" right="0.70866141732283472" top="0.74803149606299213" bottom="0.74803149606299213" header="0.31496062992125984" footer="0.31496062992125984"/>
  <pageSetup paperSize="9" orientation="landscape" r:id="rId1"/>
  <headerFooter scaleWithDoc="0" alignWithMargins="0">
    <oddFooter>&amp;C&amp;9&amp;P／&amp;N&amp;R&amp;9&amp;F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V50"/>
  <sheetViews>
    <sheetView showGridLines="0" zoomScaleNormal="100" workbookViewId="0">
      <selection activeCell="A3" sqref="A3:A4"/>
    </sheetView>
  </sheetViews>
  <sheetFormatPr defaultRowHeight="13.5"/>
  <cols>
    <col min="1" max="1" width="4.625" style="138" customWidth="1"/>
    <col min="2" max="2" width="25.75" style="278" customWidth="1"/>
    <col min="3" max="4" width="11.75" style="139" customWidth="1"/>
    <col min="5" max="6" width="11.75" style="32" customWidth="1"/>
    <col min="7" max="7" width="1.75" style="32" customWidth="1"/>
    <col min="8" max="10" width="11.75" style="32" customWidth="1"/>
    <col min="11" max="11" width="1.75" style="32" customWidth="1"/>
    <col min="12" max="14" width="11.75" style="32" customWidth="1"/>
    <col min="15" max="15" width="1.75" style="40" customWidth="1"/>
    <col min="16" max="18" width="11.75" style="32" customWidth="1"/>
    <col min="19" max="19" width="1.75" style="40" customWidth="1"/>
    <col min="20" max="22" width="11.75" style="32" customWidth="1"/>
  </cols>
  <sheetData>
    <row r="1" spans="1:22" s="37" customFormat="1" ht="27.6" customHeight="1">
      <c r="A1" s="18" t="s">
        <v>520</v>
      </c>
      <c r="B1" s="277"/>
      <c r="C1" s="135"/>
      <c r="D1" s="135"/>
      <c r="H1" s="818" t="s">
        <v>578</v>
      </c>
      <c r="I1" s="819"/>
      <c r="J1" s="796">
        <f>入力!C6</f>
        <v>0</v>
      </c>
      <c r="K1" s="797"/>
      <c r="L1" s="797"/>
      <c r="M1" s="797"/>
      <c r="N1" s="797"/>
      <c r="O1" s="634"/>
      <c r="P1" s="635"/>
      <c r="S1" s="38"/>
      <c r="V1" s="38"/>
    </row>
    <row r="2" spans="1:22" s="32" customFormat="1" ht="13.15" customHeight="1">
      <c r="A2" s="138"/>
      <c r="B2" s="278"/>
      <c r="C2" s="279" t="s">
        <v>522</v>
      </c>
      <c r="D2" s="39" t="s">
        <v>523</v>
      </c>
      <c r="E2" s="39" t="s">
        <v>524</v>
      </c>
      <c r="F2" s="39" t="s">
        <v>525</v>
      </c>
      <c r="I2" s="39" t="s">
        <v>526</v>
      </c>
      <c r="K2" s="40"/>
      <c r="M2" s="39" t="s">
        <v>511</v>
      </c>
      <c r="Q2" s="39" t="s">
        <v>512</v>
      </c>
      <c r="S2" s="40"/>
      <c r="U2" s="39" t="s">
        <v>513</v>
      </c>
    </row>
    <row r="3" spans="1:22" s="32" customFormat="1" ht="13.9" customHeight="1">
      <c r="A3" s="814" t="s">
        <v>804</v>
      </c>
      <c r="B3" s="816" t="s">
        <v>805</v>
      </c>
      <c r="C3" s="823" t="s">
        <v>63</v>
      </c>
      <c r="D3" s="823" t="s">
        <v>814</v>
      </c>
      <c r="E3" s="825" t="s">
        <v>815</v>
      </c>
      <c r="F3" s="825" t="s">
        <v>816</v>
      </c>
      <c r="G3" s="280"/>
      <c r="H3" s="827" t="s">
        <v>527</v>
      </c>
      <c r="I3" s="827"/>
      <c r="J3" s="827"/>
      <c r="K3" s="280"/>
      <c r="L3" s="828" t="s">
        <v>528</v>
      </c>
      <c r="M3" s="828"/>
      <c r="N3" s="828"/>
      <c r="O3" s="41"/>
      <c r="P3" s="820" t="s">
        <v>529</v>
      </c>
      <c r="Q3" s="821"/>
      <c r="R3" s="822"/>
      <c r="S3" s="41"/>
      <c r="T3" s="820" t="s">
        <v>530</v>
      </c>
      <c r="U3" s="821"/>
      <c r="V3" s="822"/>
    </row>
    <row r="4" spans="1:22" s="32" customFormat="1" ht="13.9" customHeight="1">
      <c r="A4" s="815"/>
      <c r="B4" s="817"/>
      <c r="C4" s="824"/>
      <c r="D4" s="824"/>
      <c r="E4" s="826"/>
      <c r="F4" s="826"/>
      <c r="G4" s="280"/>
      <c r="H4" s="281" t="s">
        <v>67</v>
      </c>
      <c r="I4" s="281" t="s">
        <v>68</v>
      </c>
      <c r="J4" s="281" t="s">
        <v>69</v>
      </c>
      <c r="K4" s="280"/>
      <c r="L4" s="282" t="s">
        <v>67</v>
      </c>
      <c r="M4" s="282" t="s">
        <v>68</v>
      </c>
      <c r="N4" s="282" t="s">
        <v>69</v>
      </c>
      <c r="O4" s="41"/>
      <c r="P4" s="283" t="s">
        <v>67</v>
      </c>
      <c r="Q4" s="283" t="s">
        <v>68</v>
      </c>
      <c r="R4" s="283" t="s">
        <v>69</v>
      </c>
      <c r="S4" s="41"/>
      <c r="T4" s="283" t="s">
        <v>67</v>
      </c>
      <c r="U4" s="283" t="s">
        <v>68</v>
      </c>
      <c r="V4" s="283" t="s">
        <v>69</v>
      </c>
    </row>
    <row r="5" spans="1:22" ht="12.4" customHeight="1">
      <c r="A5" s="501" t="s">
        <v>1</v>
      </c>
      <c r="B5" s="498" t="s">
        <v>593</v>
      </c>
      <c r="C5" s="290"/>
      <c r="D5" s="504">
        <f>測定表!J5</f>
        <v>0</v>
      </c>
      <c r="E5" s="504">
        <f>測定表!AB5</f>
        <v>0</v>
      </c>
      <c r="F5" s="504">
        <f>測定表!AD5</f>
        <v>0</v>
      </c>
      <c r="G5" s="505"/>
      <c r="H5" s="506">
        <f>測定表!AF5</f>
        <v>0</v>
      </c>
      <c r="I5" s="506">
        <f>測定表!AG5</f>
        <v>0</v>
      </c>
      <c r="J5" s="506">
        <f>測定表!AH5</f>
        <v>0</v>
      </c>
      <c r="K5" s="505"/>
      <c r="L5" s="507">
        <f>測定表!AJ5</f>
        <v>0</v>
      </c>
      <c r="M5" s="507">
        <f>測定表!AK5</f>
        <v>0</v>
      </c>
      <c r="N5" s="507">
        <f>測定表!AL5</f>
        <v>0</v>
      </c>
      <c r="O5" s="508"/>
      <c r="P5" s="509">
        <f>測定表!AN5</f>
        <v>0</v>
      </c>
      <c r="Q5" s="509">
        <f>測定表!AO5</f>
        <v>0</v>
      </c>
      <c r="R5" s="509">
        <f>測定表!AP5</f>
        <v>0</v>
      </c>
      <c r="S5" s="508"/>
      <c r="T5" s="509">
        <f>測定表!AR5</f>
        <v>0</v>
      </c>
      <c r="U5" s="509">
        <f>測定表!AS5</f>
        <v>0</v>
      </c>
      <c r="V5" s="509">
        <f>測定表!AT5</f>
        <v>0</v>
      </c>
    </row>
    <row r="6" spans="1:22" ht="12.4" customHeight="1">
      <c r="A6" s="502" t="s">
        <v>2</v>
      </c>
      <c r="B6" s="499" t="s">
        <v>3</v>
      </c>
      <c r="C6" s="291"/>
      <c r="D6" s="510">
        <f>測定表!J6</f>
        <v>0</v>
      </c>
      <c r="E6" s="510">
        <f>測定表!AB6</f>
        <v>0</v>
      </c>
      <c r="F6" s="510">
        <f>測定表!AD6</f>
        <v>0</v>
      </c>
      <c r="G6" s="505"/>
      <c r="H6" s="511">
        <f>測定表!AF6</f>
        <v>0</v>
      </c>
      <c r="I6" s="511">
        <f>測定表!AG6</f>
        <v>0</v>
      </c>
      <c r="J6" s="511">
        <f>測定表!AH6</f>
        <v>0</v>
      </c>
      <c r="K6" s="505"/>
      <c r="L6" s="512">
        <f>測定表!AJ6</f>
        <v>0</v>
      </c>
      <c r="M6" s="512">
        <f>測定表!AK6</f>
        <v>0</v>
      </c>
      <c r="N6" s="512">
        <f>測定表!AL6</f>
        <v>0</v>
      </c>
      <c r="O6" s="508"/>
      <c r="P6" s="513">
        <f>測定表!AN6</f>
        <v>0</v>
      </c>
      <c r="Q6" s="513">
        <f>測定表!AO6</f>
        <v>0</v>
      </c>
      <c r="R6" s="513">
        <f>測定表!AP6</f>
        <v>0</v>
      </c>
      <c r="S6" s="508"/>
      <c r="T6" s="513">
        <f>測定表!AR6</f>
        <v>0</v>
      </c>
      <c r="U6" s="513">
        <f>測定表!AS6</f>
        <v>0</v>
      </c>
      <c r="V6" s="513">
        <f>測定表!AT6</f>
        <v>0</v>
      </c>
    </row>
    <row r="7" spans="1:22" ht="12.4" customHeight="1">
      <c r="A7" s="502" t="s">
        <v>89</v>
      </c>
      <c r="B7" s="499" t="s">
        <v>136</v>
      </c>
      <c r="C7" s="291"/>
      <c r="D7" s="510">
        <f>測定表!J7</f>
        <v>0</v>
      </c>
      <c r="E7" s="510">
        <f>測定表!AB7</f>
        <v>0</v>
      </c>
      <c r="F7" s="510">
        <f>測定表!AD7</f>
        <v>0</v>
      </c>
      <c r="G7" s="505"/>
      <c r="H7" s="511">
        <f>測定表!AF7</f>
        <v>0</v>
      </c>
      <c r="I7" s="511">
        <f>測定表!AG7</f>
        <v>0</v>
      </c>
      <c r="J7" s="511">
        <f>測定表!AH7</f>
        <v>0</v>
      </c>
      <c r="K7" s="505"/>
      <c r="L7" s="512">
        <f>測定表!AJ7</f>
        <v>0</v>
      </c>
      <c r="M7" s="512">
        <f>測定表!AK7</f>
        <v>0</v>
      </c>
      <c r="N7" s="512">
        <f>測定表!AL7</f>
        <v>0</v>
      </c>
      <c r="O7" s="508"/>
      <c r="P7" s="513">
        <f>測定表!AN7</f>
        <v>0</v>
      </c>
      <c r="Q7" s="513">
        <f>測定表!AO7</f>
        <v>0</v>
      </c>
      <c r="R7" s="513">
        <f>測定表!AP7</f>
        <v>0</v>
      </c>
      <c r="S7" s="508"/>
      <c r="T7" s="513">
        <f>測定表!AR7</f>
        <v>0</v>
      </c>
      <c r="U7" s="513">
        <f>測定表!AS7</f>
        <v>0</v>
      </c>
      <c r="V7" s="513">
        <f>測定表!AT7</f>
        <v>0</v>
      </c>
    </row>
    <row r="8" spans="1:22" ht="12.4" customHeight="1">
      <c r="A8" s="502" t="s">
        <v>90</v>
      </c>
      <c r="B8" s="499" t="s">
        <v>4</v>
      </c>
      <c r="C8" s="291"/>
      <c r="D8" s="510">
        <f>測定表!J8</f>
        <v>0</v>
      </c>
      <c r="E8" s="510">
        <f>測定表!AB8</f>
        <v>0</v>
      </c>
      <c r="F8" s="510">
        <f>測定表!AD8</f>
        <v>0</v>
      </c>
      <c r="G8" s="505"/>
      <c r="H8" s="511">
        <f>測定表!AF8</f>
        <v>0</v>
      </c>
      <c r="I8" s="511">
        <f>測定表!AG8</f>
        <v>0</v>
      </c>
      <c r="J8" s="511">
        <f>測定表!AH8</f>
        <v>0</v>
      </c>
      <c r="K8" s="505"/>
      <c r="L8" s="512">
        <f>測定表!AJ8</f>
        <v>0</v>
      </c>
      <c r="M8" s="512">
        <f>測定表!AK8</f>
        <v>0</v>
      </c>
      <c r="N8" s="512">
        <f>測定表!AL8</f>
        <v>0</v>
      </c>
      <c r="O8" s="508"/>
      <c r="P8" s="513">
        <f>測定表!AN8</f>
        <v>0</v>
      </c>
      <c r="Q8" s="513">
        <f>測定表!AO8</f>
        <v>0</v>
      </c>
      <c r="R8" s="513">
        <f>測定表!AP8</f>
        <v>0</v>
      </c>
      <c r="S8" s="508"/>
      <c r="T8" s="513">
        <f>測定表!AR8</f>
        <v>0</v>
      </c>
      <c r="U8" s="513">
        <f>測定表!AS8</f>
        <v>0</v>
      </c>
      <c r="V8" s="513">
        <f>測定表!AT8</f>
        <v>0</v>
      </c>
    </row>
    <row r="9" spans="1:22" ht="12.4" customHeight="1">
      <c r="A9" s="502" t="s">
        <v>91</v>
      </c>
      <c r="B9" s="499" t="s">
        <v>5</v>
      </c>
      <c r="C9" s="291"/>
      <c r="D9" s="510">
        <f>測定表!J9</f>
        <v>0</v>
      </c>
      <c r="E9" s="510">
        <f>測定表!AB9</f>
        <v>0</v>
      </c>
      <c r="F9" s="510">
        <f>測定表!AD9</f>
        <v>0</v>
      </c>
      <c r="G9" s="505"/>
      <c r="H9" s="511">
        <f>測定表!AF9</f>
        <v>0</v>
      </c>
      <c r="I9" s="511">
        <f>測定表!AG9</f>
        <v>0</v>
      </c>
      <c r="J9" s="511">
        <f>測定表!AH9</f>
        <v>0</v>
      </c>
      <c r="K9" s="505"/>
      <c r="L9" s="512">
        <f>測定表!AJ9</f>
        <v>0</v>
      </c>
      <c r="M9" s="512">
        <f>測定表!AK9</f>
        <v>0</v>
      </c>
      <c r="N9" s="512">
        <f>測定表!AL9</f>
        <v>0</v>
      </c>
      <c r="O9" s="508"/>
      <c r="P9" s="513">
        <f>測定表!AN9</f>
        <v>0</v>
      </c>
      <c r="Q9" s="513">
        <f>測定表!AO9</f>
        <v>0</v>
      </c>
      <c r="R9" s="513">
        <f>測定表!AP9</f>
        <v>0</v>
      </c>
      <c r="S9" s="508"/>
      <c r="T9" s="513">
        <f>測定表!AR9</f>
        <v>0</v>
      </c>
      <c r="U9" s="513">
        <f>測定表!AS9</f>
        <v>0</v>
      </c>
      <c r="V9" s="513">
        <f>測定表!AT9</f>
        <v>0</v>
      </c>
    </row>
    <row r="10" spans="1:22" ht="12.4" customHeight="1">
      <c r="A10" s="502" t="s">
        <v>92</v>
      </c>
      <c r="B10" s="499" t="s">
        <v>6</v>
      </c>
      <c r="C10" s="291"/>
      <c r="D10" s="510">
        <f>測定表!J10</f>
        <v>0</v>
      </c>
      <c r="E10" s="510">
        <f>測定表!AB10</f>
        <v>0</v>
      </c>
      <c r="F10" s="510">
        <f>測定表!AD10</f>
        <v>0</v>
      </c>
      <c r="G10" s="505"/>
      <c r="H10" s="511">
        <f>測定表!AF10</f>
        <v>0</v>
      </c>
      <c r="I10" s="511">
        <f>測定表!AG10</f>
        <v>0</v>
      </c>
      <c r="J10" s="511">
        <f>測定表!AH10</f>
        <v>0</v>
      </c>
      <c r="K10" s="505"/>
      <c r="L10" s="512">
        <f>測定表!AJ10</f>
        <v>0</v>
      </c>
      <c r="M10" s="512">
        <f>測定表!AK10</f>
        <v>0</v>
      </c>
      <c r="N10" s="512">
        <f>測定表!AL10</f>
        <v>0</v>
      </c>
      <c r="O10" s="508"/>
      <c r="P10" s="513">
        <f>測定表!AN10</f>
        <v>0</v>
      </c>
      <c r="Q10" s="513">
        <f>測定表!AO10</f>
        <v>0</v>
      </c>
      <c r="R10" s="513">
        <f>測定表!AP10</f>
        <v>0</v>
      </c>
      <c r="S10" s="508"/>
      <c r="T10" s="513">
        <f>測定表!AR10</f>
        <v>0</v>
      </c>
      <c r="U10" s="513">
        <f>測定表!AS10</f>
        <v>0</v>
      </c>
      <c r="V10" s="513">
        <f>測定表!AT10</f>
        <v>0</v>
      </c>
    </row>
    <row r="11" spans="1:22" ht="12.4" customHeight="1">
      <c r="A11" s="502" t="s">
        <v>93</v>
      </c>
      <c r="B11" s="499" t="s">
        <v>7</v>
      </c>
      <c r="C11" s="291"/>
      <c r="D11" s="510">
        <f>測定表!J11</f>
        <v>0</v>
      </c>
      <c r="E11" s="510">
        <f>測定表!AB11</f>
        <v>0</v>
      </c>
      <c r="F11" s="510">
        <f>測定表!AD11</f>
        <v>0</v>
      </c>
      <c r="G11" s="505"/>
      <c r="H11" s="511">
        <f>測定表!AF11</f>
        <v>0</v>
      </c>
      <c r="I11" s="511">
        <f>測定表!AG11</f>
        <v>0</v>
      </c>
      <c r="J11" s="511">
        <f>測定表!AH11</f>
        <v>0</v>
      </c>
      <c r="K11" s="505"/>
      <c r="L11" s="512">
        <f>測定表!AJ11</f>
        <v>0</v>
      </c>
      <c r="M11" s="512">
        <f>測定表!AK11</f>
        <v>0</v>
      </c>
      <c r="N11" s="512">
        <f>測定表!AL11</f>
        <v>0</v>
      </c>
      <c r="O11" s="508"/>
      <c r="P11" s="513">
        <f>測定表!AN11</f>
        <v>0</v>
      </c>
      <c r="Q11" s="513">
        <f>測定表!AO11</f>
        <v>0</v>
      </c>
      <c r="R11" s="513">
        <f>測定表!AP11</f>
        <v>0</v>
      </c>
      <c r="S11" s="508"/>
      <c r="T11" s="513">
        <f>測定表!AR11</f>
        <v>0</v>
      </c>
      <c r="U11" s="513">
        <f>測定表!AS11</f>
        <v>0</v>
      </c>
      <c r="V11" s="513">
        <f>測定表!AT11</f>
        <v>0</v>
      </c>
    </row>
    <row r="12" spans="1:22" ht="12.4" customHeight="1">
      <c r="A12" s="502" t="s">
        <v>94</v>
      </c>
      <c r="B12" s="499" t="s">
        <v>594</v>
      </c>
      <c r="C12" s="291"/>
      <c r="D12" s="510">
        <f>測定表!J12</f>
        <v>0</v>
      </c>
      <c r="E12" s="510">
        <f>測定表!AB12</f>
        <v>0</v>
      </c>
      <c r="F12" s="510">
        <f>測定表!AD12</f>
        <v>0</v>
      </c>
      <c r="G12" s="505"/>
      <c r="H12" s="511">
        <f>測定表!AF12</f>
        <v>0</v>
      </c>
      <c r="I12" s="511">
        <f>測定表!AG12</f>
        <v>0</v>
      </c>
      <c r="J12" s="511">
        <f>測定表!AH12</f>
        <v>0</v>
      </c>
      <c r="K12" s="505"/>
      <c r="L12" s="512">
        <f>測定表!AJ12</f>
        <v>0</v>
      </c>
      <c r="M12" s="512">
        <f>測定表!AK12</f>
        <v>0</v>
      </c>
      <c r="N12" s="512">
        <f>測定表!AL12</f>
        <v>0</v>
      </c>
      <c r="O12" s="508"/>
      <c r="P12" s="513">
        <f>測定表!AN12</f>
        <v>0</v>
      </c>
      <c r="Q12" s="513">
        <f>測定表!AO12</f>
        <v>0</v>
      </c>
      <c r="R12" s="513">
        <f>測定表!AP12</f>
        <v>0</v>
      </c>
      <c r="S12" s="508"/>
      <c r="T12" s="513">
        <f>測定表!AR12</f>
        <v>0</v>
      </c>
      <c r="U12" s="513">
        <f>測定表!AS12</f>
        <v>0</v>
      </c>
      <c r="V12" s="513">
        <f>測定表!AT12</f>
        <v>0</v>
      </c>
    </row>
    <row r="13" spans="1:22" ht="12.4" customHeight="1">
      <c r="A13" s="502" t="s">
        <v>95</v>
      </c>
      <c r="B13" s="499" t="s">
        <v>8</v>
      </c>
      <c r="C13" s="291"/>
      <c r="D13" s="510">
        <f>測定表!J13</f>
        <v>0</v>
      </c>
      <c r="E13" s="510">
        <f>測定表!AB13</f>
        <v>0</v>
      </c>
      <c r="F13" s="510">
        <f>測定表!AD13</f>
        <v>0</v>
      </c>
      <c r="G13" s="505"/>
      <c r="H13" s="511">
        <f>測定表!AF13</f>
        <v>0</v>
      </c>
      <c r="I13" s="511">
        <f>測定表!AG13</f>
        <v>0</v>
      </c>
      <c r="J13" s="511">
        <f>測定表!AH13</f>
        <v>0</v>
      </c>
      <c r="K13" s="505"/>
      <c r="L13" s="512">
        <f>測定表!AJ13</f>
        <v>0</v>
      </c>
      <c r="M13" s="512">
        <f>測定表!AK13</f>
        <v>0</v>
      </c>
      <c r="N13" s="512">
        <f>測定表!AL13</f>
        <v>0</v>
      </c>
      <c r="O13" s="508"/>
      <c r="P13" s="513">
        <f>測定表!AN13</f>
        <v>0</v>
      </c>
      <c r="Q13" s="513">
        <f>測定表!AO13</f>
        <v>0</v>
      </c>
      <c r="R13" s="513">
        <f>測定表!AP13</f>
        <v>0</v>
      </c>
      <c r="S13" s="508"/>
      <c r="T13" s="513">
        <f>測定表!AR13</f>
        <v>0</v>
      </c>
      <c r="U13" s="513">
        <f>測定表!AS13</f>
        <v>0</v>
      </c>
      <c r="V13" s="513">
        <f>測定表!AT13</f>
        <v>0</v>
      </c>
    </row>
    <row r="14" spans="1:22" ht="12.4" customHeight="1">
      <c r="A14" s="502" t="s">
        <v>96</v>
      </c>
      <c r="B14" s="499" t="s">
        <v>9</v>
      </c>
      <c r="C14" s="291"/>
      <c r="D14" s="510">
        <f>測定表!J14</f>
        <v>0</v>
      </c>
      <c r="E14" s="510">
        <f>測定表!AB14</f>
        <v>0</v>
      </c>
      <c r="F14" s="510">
        <f>測定表!AD14</f>
        <v>0</v>
      </c>
      <c r="G14" s="505"/>
      <c r="H14" s="511">
        <f>測定表!AF14</f>
        <v>0</v>
      </c>
      <c r="I14" s="511">
        <f>測定表!AG14</f>
        <v>0</v>
      </c>
      <c r="J14" s="511">
        <f>測定表!AH14</f>
        <v>0</v>
      </c>
      <c r="K14" s="505"/>
      <c r="L14" s="512">
        <f>測定表!AJ14</f>
        <v>0</v>
      </c>
      <c r="M14" s="512">
        <f>測定表!AK14</f>
        <v>0</v>
      </c>
      <c r="N14" s="512">
        <f>測定表!AL14</f>
        <v>0</v>
      </c>
      <c r="O14" s="508"/>
      <c r="P14" s="513">
        <f>測定表!AN14</f>
        <v>0</v>
      </c>
      <c r="Q14" s="513">
        <f>測定表!AO14</f>
        <v>0</v>
      </c>
      <c r="R14" s="513">
        <f>測定表!AP14</f>
        <v>0</v>
      </c>
      <c r="S14" s="508"/>
      <c r="T14" s="513">
        <f>測定表!AR14</f>
        <v>0</v>
      </c>
      <c r="U14" s="513">
        <f>測定表!AS14</f>
        <v>0</v>
      </c>
      <c r="V14" s="513">
        <f>測定表!AT14</f>
        <v>0</v>
      </c>
    </row>
    <row r="15" spans="1:22" ht="12.4" customHeight="1">
      <c r="A15" s="502" t="s">
        <v>97</v>
      </c>
      <c r="B15" s="499" t="s">
        <v>10</v>
      </c>
      <c r="C15" s="291"/>
      <c r="D15" s="510">
        <f>測定表!J15</f>
        <v>0</v>
      </c>
      <c r="E15" s="510">
        <f>測定表!AB15</f>
        <v>0</v>
      </c>
      <c r="F15" s="510">
        <f>測定表!AD15</f>
        <v>0</v>
      </c>
      <c r="G15" s="505"/>
      <c r="H15" s="511">
        <f>測定表!AF15</f>
        <v>0</v>
      </c>
      <c r="I15" s="511">
        <f>測定表!AG15</f>
        <v>0</v>
      </c>
      <c r="J15" s="511">
        <f>測定表!AH15</f>
        <v>0</v>
      </c>
      <c r="K15" s="505"/>
      <c r="L15" s="512">
        <f>測定表!AJ15</f>
        <v>0</v>
      </c>
      <c r="M15" s="512">
        <f>測定表!AK15</f>
        <v>0</v>
      </c>
      <c r="N15" s="512">
        <f>測定表!AL15</f>
        <v>0</v>
      </c>
      <c r="O15" s="508"/>
      <c r="P15" s="513">
        <f>測定表!AN15</f>
        <v>0</v>
      </c>
      <c r="Q15" s="513">
        <f>測定表!AO15</f>
        <v>0</v>
      </c>
      <c r="R15" s="513">
        <f>測定表!AP15</f>
        <v>0</v>
      </c>
      <c r="S15" s="508"/>
      <c r="T15" s="513">
        <f>測定表!AR15</f>
        <v>0</v>
      </c>
      <c r="U15" s="513">
        <f>測定表!AS15</f>
        <v>0</v>
      </c>
      <c r="V15" s="513">
        <f>測定表!AT15</f>
        <v>0</v>
      </c>
    </row>
    <row r="16" spans="1:22" ht="12.4" customHeight="1">
      <c r="A16" s="502" t="s">
        <v>98</v>
      </c>
      <c r="B16" s="499" t="s">
        <v>11</v>
      </c>
      <c r="C16" s="291"/>
      <c r="D16" s="510">
        <f>測定表!J16</f>
        <v>0</v>
      </c>
      <c r="E16" s="510">
        <f>測定表!AB16</f>
        <v>0</v>
      </c>
      <c r="F16" s="510">
        <f>測定表!AD16</f>
        <v>0</v>
      </c>
      <c r="G16" s="505"/>
      <c r="H16" s="511">
        <f>測定表!AF16</f>
        <v>0</v>
      </c>
      <c r="I16" s="511">
        <f>測定表!AG16</f>
        <v>0</v>
      </c>
      <c r="J16" s="511">
        <f>測定表!AH16</f>
        <v>0</v>
      </c>
      <c r="K16" s="505"/>
      <c r="L16" s="512">
        <f>測定表!AJ16</f>
        <v>0</v>
      </c>
      <c r="M16" s="512">
        <f>測定表!AK16</f>
        <v>0</v>
      </c>
      <c r="N16" s="512">
        <f>測定表!AL16</f>
        <v>0</v>
      </c>
      <c r="O16" s="508"/>
      <c r="P16" s="513">
        <f>測定表!AN16</f>
        <v>0</v>
      </c>
      <c r="Q16" s="513">
        <f>測定表!AO16</f>
        <v>0</v>
      </c>
      <c r="R16" s="513">
        <f>測定表!AP16</f>
        <v>0</v>
      </c>
      <c r="S16" s="508"/>
      <c r="T16" s="513">
        <f>測定表!AR16</f>
        <v>0</v>
      </c>
      <c r="U16" s="513">
        <f>測定表!AS16</f>
        <v>0</v>
      </c>
      <c r="V16" s="513">
        <f>測定表!AT16</f>
        <v>0</v>
      </c>
    </row>
    <row r="17" spans="1:22" ht="12.4" customHeight="1">
      <c r="A17" s="502" t="s">
        <v>99</v>
      </c>
      <c r="B17" s="499" t="s">
        <v>137</v>
      </c>
      <c r="C17" s="291"/>
      <c r="D17" s="510">
        <f>測定表!J17</f>
        <v>0</v>
      </c>
      <c r="E17" s="510">
        <f>測定表!AB17</f>
        <v>0</v>
      </c>
      <c r="F17" s="510">
        <f>測定表!AD17</f>
        <v>0</v>
      </c>
      <c r="G17" s="505"/>
      <c r="H17" s="511">
        <f>測定表!AF17</f>
        <v>0</v>
      </c>
      <c r="I17" s="511">
        <f>測定表!AG17</f>
        <v>0</v>
      </c>
      <c r="J17" s="511">
        <f>測定表!AH17</f>
        <v>0</v>
      </c>
      <c r="K17" s="505"/>
      <c r="L17" s="512">
        <f>測定表!AJ17</f>
        <v>0</v>
      </c>
      <c r="M17" s="512">
        <f>測定表!AK17</f>
        <v>0</v>
      </c>
      <c r="N17" s="512">
        <f>測定表!AL17</f>
        <v>0</v>
      </c>
      <c r="O17" s="508"/>
      <c r="P17" s="513">
        <f>測定表!AN17</f>
        <v>0</v>
      </c>
      <c r="Q17" s="513">
        <f>測定表!AO17</f>
        <v>0</v>
      </c>
      <c r="R17" s="513">
        <f>測定表!AP17</f>
        <v>0</v>
      </c>
      <c r="S17" s="508"/>
      <c r="T17" s="513">
        <f>測定表!AR17</f>
        <v>0</v>
      </c>
      <c r="U17" s="513">
        <f>測定表!AS17</f>
        <v>0</v>
      </c>
      <c r="V17" s="513">
        <f>測定表!AT17</f>
        <v>0</v>
      </c>
    </row>
    <row r="18" spans="1:22" ht="12.4" customHeight="1">
      <c r="A18" s="502" t="s">
        <v>100</v>
      </c>
      <c r="B18" s="499" t="s">
        <v>138</v>
      </c>
      <c r="C18" s="291"/>
      <c r="D18" s="510">
        <f>測定表!J18</f>
        <v>0</v>
      </c>
      <c r="E18" s="510">
        <f>測定表!AB18</f>
        <v>0</v>
      </c>
      <c r="F18" s="510">
        <f>測定表!AD18</f>
        <v>0</v>
      </c>
      <c r="G18" s="505"/>
      <c r="H18" s="511">
        <f>測定表!AF18</f>
        <v>0</v>
      </c>
      <c r="I18" s="511">
        <f>測定表!AG18</f>
        <v>0</v>
      </c>
      <c r="J18" s="511">
        <f>測定表!AH18</f>
        <v>0</v>
      </c>
      <c r="K18" s="505"/>
      <c r="L18" s="512">
        <f>測定表!AJ18</f>
        <v>0</v>
      </c>
      <c r="M18" s="512">
        <f>測定表!AK18</f>
        <v>0</v>
      </c>
      <c r="N18" s="512">
        <f>測定表!AL18</f>
        <v>0</v>
      </c>
      <c r="O18" s="508"/>
      <c r="P18" s="513">
        <f>測定表!AN18</f>
        <v>0</v>
      </c>
      <c r="Q18" s="513">
        <f>測定表!AO18</f>
        <v>0</v>
      </c>
      <c r="R18" s="513">
        <f>測定表!AP18</f>
        <v>0</v>
      </c>
      <c r="S18" s="508"/>
      <c r="T18" s="513">
        <f>測定表!AR18</f>
        <v>0</v>
      </c>
      <c r="U18" s="513">
        <f>測定表!AS18</f>
        <v>0</v>
      </c>
      <c r="V18" s="513">
        <f>測定表!AT18</f>
        <v>0</v>
      </c>
    </row>
    <row r="19" spans="1:22" ht="12.4" customHeight="1">
      <c r="A19" s="502" t="s">
        <v>101</v>
      </c>
      <c r="B19" s="499" t="s">
        <v>139</v>
      </c>
      <c r="C19" s="291"/>
      <c r="D19" s="510">
        <f>測定表!J19</f>
        <v>0</v>
      </c>
      <c r="E19" s="510">
        <f>測定表!AB19</f>
        <v>0</v>
      </c>
      <c r="F19" s="510">
        <f>測定表!AD19</f>
        <v>0</v>
      </c>
      <c r="G19" s="505"/>
      <c r="H19" s="511">
        <f>測定表!AF19</f>
        <v>0</v>
      </c>
      <c r="I19" s="511">
        <f>測定表!AG19</f>
        <v>0</v>
      </c>
      <c r="J19" s="511">
        <f>測定表!AH19</f>
        <v>0</v>
      </c>
      <c r="K19" s="505"/>
      <c r="L19" s="512">
        <f>測定表!AJ19</f>
        <v>0</v>
      </c>
      <c r="M19" s="512">
        <f>測定表!AK19</f>
        <v>0</v>
      </c>
      <c r="N19" s="512">
        <f>測定表!AL19</f>
        <v>0</v>
      </c>
      <c r="O19" s="508"/>
      <c r="P19" s="513">
        <f>測定表!AN19</f>
        <v>0</v>
      </c>
      <c r="Q19" s="513">
        <f>測定表!AO19</f>
        <v>0</v>
      </c>
      <c r="R19" s="513">
        <f>測定表!AP19</f>
        <v>0</v>
      </c>
      <c r="S19" s="508"/>
      <c r="T19" s="513">
        <f>測定表!AR19</f>
        <v>0</v>
      </c>
      <c r="U19" s="513">
        <f>測定表!AS19</f>
        <v>0</v>
      </c>
      <c r="V19" s="513">
        <f>測定表!AT19</f>
        <v>0</v>
      </c>
    </row>
    <row r="20" spans="1:22" ht="12.4" customHeight="1">
      <c r="A20" s="502" t="s">
        <v>102</v>
      </c>
      <c r="B20" s="499" t="s">
        <v>140</v>
      </c>
      <c r="C20" s="291"/>
      <c r="D20" s="510">
        <f>測定表!J20</f>
        <v>0</v>
      </c>
      <c r="E20" s="510">
        <f>測定表!AB20</f>
        <v>0</v>
      </c>
      <c r="F20" s="510">
        <f>測定表!AD20</f>
        <v>0</v>
      </c>
      <c r="G20" s="505"/>
      <c r="H20" s="511">
        <f>測定表!AF20</f>
        <v>0</v>
      </c>
      <c r="I20" s="511">
        <f>測定表!AG20</f>
        <v>0</v>
      </c>
      <c r="J20" s="511">
        <f>測定表!AH20</f>
        <v>0</v>
      </c>
      <c r="K20" s="505"/>
      <c r="L20" s="512">
        <f>測定表!AJ20</f>
        <v>0</v>
      </c>
      <c r="M20" s="512">
        <f>測定表!AK20</f>
        <v>0</v>
      </c>
      <c r="N20" s="512">
        <f>測定表!AL20</f>
        <v>0</v>
      </c>
      <c r="O20" s="508"/>
      <c r="P20" s="513">
        <f>測定表!AN20</f>
        <v>0</v>
      </c>
      <c r="Q20" s="513">
        <f>測定表!AO20</f>
        <v>0</v>
      </c>
      <c r="R20" s="513">
        <f>測定表!AP20</f>
        <v>0</v>
      </c>
      <c r="S20" s="508"/>
      <c r="T20" s="513">
        <f>測定表!AR20</f>
        <v>0</v>
      </c>
      <c r="U20" s="513">
        <f>測定表!AS20</f>
        <v>0</v>
      </c>
      <c r="V20" s="513">
        <f>測定表!AT20</f>
        <v>0</v>
      </c>
    </row>
    <row r="21" spans="1:22" ht="12.4" customHeight="1">
      <c r="A21" s="502" t="s">
        <v>103</v>
      </c>
      <c r="B21" s="499" t="s">
        <v>12</v>
      </c>
      <c r="C21" s="291"/>
      <c r="D21" s="510">
        <f>測定表!J21</f>
        <v>0</v>
      </c>
      <c r="E21" s="510">
        <f>測定表!AB21</f>
        <v>0</v>
      </c>
      <c r="F21" s="510">
        <f>測定表!AD21</f>
        <v>0</v>
      </c>
      <c r="G21" s="505"/>
      <c r="H21" s="511">
        <f>測定表!AF21</f>
        <v>0</v>
      </c>
      <c r="I21" s="511">
        <f>測定表!AG21</f>
        <v>0</v>
      </c>
      <c r="J21" s="511">
        <f>測定表!AH21</f>
        <v>0</v>
      </c>
      <c r="K21" s="505"/>
      <c r="L21" s="512">
        <f>測定表!AJ21</f>
        <v>0</v>
      </c>
      <c r="M21" s="512">
        <f>測定表!AK21</f>
        <v>0</v>
      </c>
      <c r="N21" s="512">
        <f>測定表!AL21</f>
        <v>0</v>
      </c>
      <c r="O21" s="508"/>
      <c r="P21" s="513">
        <f>測定表!AN21</f>
        <v>0</v>
      </c>
      <c r="Q21" s="513">
        <f>測定表!AO21</f>
        <v>0</v>
      </c>
      <c r="R21" s="513">
        <f>測定表!AP21</f>
        <v>0</v>
      </c>
      <c r="S21" s="508"/>
      <c r="T21" s="513">
        <f>測定表!AR21</f>
        <v>0</v>
      </c>
      <c r="U21" s="513">
        <f>測定表!AS21</f>
        <v>0</v>
      </c>
      <c r="V21" s="513">
        <f>測定表!AT21</f>
        <v>0</v>
      </c>
    </row>
    <row r="22" spans="1:22" ht="12.4" customHeight="1">
      <c r="A22" s="502" t="s">
        <v>104</v>
      </c>
      <c r="B22" s="499" t="s">
        <v>595</v>
      </c>
      <c r="C22" s="291"/>
      <c r="D22" s="510">
        <f>測定表!J22</f>
        <v>0</v>
      </c>
      <c r="E22" s="510">
        <f>測定表!AB22</f>
        <v>0</v>
      </c>
      <c r="F22" s="510">
        <f>測定表!AD22</f>
        <v>0</v>
      </c>
      <c r="G22" s="505"/>
      <c r="H22" s="511">
        <f>測定表!AF22</f>
        <v>0</v>
      </c>
      <c r="I22" s="511">
        <f>測定表!AG22</f>
        <v>0</v>
      </c>
      <c r="J22" s="511">
        <f>測定表!AH22</f>
        <v>0</v>
      </c>
      <c r="K22" s="505"/>
      <c r="L22" s="512">
        <f>測定表!AJ22</f>
        <v>0</v>
      </c>
      <c r="M22" s="512">
        <f>測定表!AK22</f>
        <v>0</v>
      </c>
      <c r="N22" s="512">
        <f>測定表!AL22</f>
        <v>0</v>
      </c>
      <c r="O22" s="508"/>
      <c r="P22" s="513">
        <f>測定表!AN22</f>
        <v>0</v>
      </c>
      <c r="Q22" s="513">
        <f>測定表!AO22</f>
        <v>0</v>
      </c>
      <c r="R22" s="513">
        <f>測定表!AP22</f>
        <v>0</v>
      </c>
      <c r="S22" s="508"/>
      <c r="T22" s="513">
        <f>測定表!AR22</f>
        <v>0</v>
      </c>
      <c r="U22" s="513">
        <f>測定表!AS22</f>
        <v>0</v>
      </c>
      <c r="V22" s="513">
        <f>測定表!AT22</f>
        <v>0</v>
      </c>
    </row>
    <row r="23" spans="1:22" ht="12.4" customHeight="1">
      <c r="A23" s="502" t="s">
        <v>105</v>
      </c>
      <c r="B23" s="499" t="s">
        <v>39</v>
      </c>
      <c r="C23" s="291"/>
      <c r="D23" s="510">
        <f>測定表!J23</f>
        <v>0</v>
      </c>
      <c r="E23" s="510">
        <f>測定表!AB23</f>
        <v>0</v>
      </c>
      <c r="F23" s="510">
        <f>測定表!AD23</f>
        <v>0</v>
      </c>
      <c r="G23" s="505"/>
      <c r="H23" s="511">
        <f>測定表!AF23</f>
        <v>0</v>
      </c>
      <c r="I23" s="511">
        <f>測定表!AG23</f>
        <v>0</v>
      </c>
      <c r="J23" s="511">
        <f>測定表!AH23</f>
        <v>0</v>
      </c>
      <c r="K23" s="505"/>
      <c r="L23" s="512">
        <f>測定表!AJ23</f>
        <v>0</v>
      </c>
      <c r="M23" s="512">
        <f>測定表!AK23</f>
        <v>0</v>
      </c>
      <c r="N23" s="512">
        <f>測定表!AL23</f>
        <v>0</v>
      </c>
      <c r="O23" s="508"/>
      <c r="P23" s="513">
        <f>測定表!AN23</f>
        <v>0</v>
      </c>
      <c r="Q23" s="513">
        <f>測定表!AO23</f>
        <v>0</v>
      </c>
      <c r="R23" s="513">
        <f>測定表!AP23</f>
        <v>0</v>
      </c>
      <c r="S23" s="508"/>
      <c r="T23" s="513">
        <f>測定表!AR23</f>
        <v>0</v>
      </c>
      <c r="U23" s="513">
        <f>測定表!AS23</f>
        <v>0</v>
      </c>
      <c r="V23" s="513">
        <f>測定表!AT23</f>
        <v>0</v>
      </c>
    </row>
    <row r="24" spans="1:22" ht="12.4" customHeight="1">
      <c r="A24" s="502" t="s">
        <v>106</v>
      </c>
      <c r="B24" s="499" t="s">
        <v>28</v>
      </c>
      <c r="C24" s="291"/>
      <c r="D24" s="510">
        <f>測定表!J24</f>
        <v>0</v>
      </c>
      <c r="E24" s="510">
        <f>測定表!AB24</f>
        <v>0</v>
      </c>
      <c r="F24" s="510">
        <f>測定表!AD24</f>
        <v>0</v>
      </c>
      <c r="G24" s="505"/>
      <c r="H24" s="511">
        <f>測定表!AF24</f>
        <v>0</v>
      </c>
      <c r="I24" s="511">
        <f>測定表!AG24</f>
        <v>0</v>
      </c>
      <c r="J24" s="511">
        <f>測定表!AH24</f>
        <v>0</v>
      </c>
      <c r="K24" s="505"/>
      <c r="L24" s="512">
        <f>測定表!AJ24</f>
        <v>0</v>
      </c>
      <c r="M24" s="512">
        <f>測定表!AK24</f>
        <v>0</v>
      </c>
      <c r="N24" s="512">
        <f>測定表!AL24</f>
        <v>0</v>
      </c>
      <c r="O24" s="508"/>
      <c r="P24" s="513">
        <f>測定表!AN24</f>
        <v>0</v>
      </c>
      <c r="Q24" s="513">
        <f>測定表!AO24</f>
        <v>0</v>
      </c>
      <c r="R24" s="513">
        <f>測定表!AP24</f>
        <v>0</v>
      </c>
      <c r="S24" s="508"/>
      <c r="T24" s="513">
        <f>測定表!AR24</f>
        <v>0</v>
      </c>
      <c r="U24" s="513">
        <f>測定表!AS24</f>
        <v>0</v>
      </c>
      <c r="V24" s="513">
        <f>測定表!AT24</f>
        <v>0</v>
      </c>
    </row>
    <row r="25" spans="1:22" ht="12.4" customHeight="1">
      <c r="A25" s="502" t="s">
        <v>107</v>
      </c>
      <c r="B25" s="499" t="s">
        <v>29</v>
      </c>
      <c r="C25" s="510">
        <f>測定表!C25</f>
        <v>0</v>
      </c>
      <c r="D25" s="510">
        <f>測定表!J25</f>
        <v>0</v>
      </c>
      <c r="E25" s="510">
        <f>測定表!AB25</f>
        <v>0</v>
      </c>
      <c r="F25" s="510">
        <f>測定表!AD25</f>
        <v>0</v>
      </c>
      <c r="G25" s="505"/>
      <c r="H25" s="511">
        <f>測定表!AF25</f>
        <v>0</v>
      </c>
      <c r="I25" s="511">
        <f>測定表!AG25</f>
        <v>0</v>
      </c>
      <c r="J25" s="511">
        <f>測定表!AH25</f>
        <v>0</v>
      </c>
      <c r="K25" s="505"/>
      <c r="L25" s="512">
        <f>測定表!AJ25</f>
        <v>0</v>
      </c>
      <c r="M25" s="512">
        <f>測定表!AK25</f>
        <v>0</v>
      </c>
      <c r="N25" s="512">
        <f>測定表!AL25</f>
        <v>0</v>
      </c>
      <c r="O25" s="508"/>
      <c r="P25" s="513">
        <f>測定表!AN25</f>
        <v>0</v>
      </c>
      <c r="Q25" s="513">
        <f>測定表!AO25</f>
        <v>0</v>
      </c>
      <c r="R25" s="513">
        <f>測定表!AP25</f>
        <v>0</v>
      </c>
      <c r="S25" s="508"/>
      <c r="T25" s="513">
        <f>測定表!AR25</f>
        <v>0</v>
      </c>
      <c r="U25" s="513">
        <f>測定表!AS25</f>
        <v>0</v>
      </c>
      <c r="V25" s="513">
        <f>測定表!AT25</f>
        <v>0</v>
      </c>
    </row>
    <row r="26" spans="1:22" ht="12.4" customHeight="1">
      <c r="A26" s="502" t="s">
        <v>108</v>
      </c>
      <c r="B26" s="499" t="s">
        <v>30</v>
      </c>
      <c r="C26" s="291"/>
      <c r="D26" s="510">
        <f>測定表!J26</f>
        <v>0</v>
      </c>
      <c r="E26" s="510">
        <f>測定表!AB26</f>
        <v>0</v>
      </c>
      <c r="F26" s="510">
        <f>測定表!AD26</f>
        <v>0</v>
      </c>
      <c r="G26" s="505"/>
      <c r="H26" s="511">
        <f>測定表!AF26</f>
        <v>0</v>
      </c>
      <c r="I26" s="511">
        <f>測定表!AG26</f>
        <v>0</v>
      </c>
      <c r="J26" s="511">
        <f>測定表!AH26</f>
        <v>0</v>
      </c>
      <c r="K26" s="505"/>
      <c r="L26" s="512">
        <f>測定表!AJ26</f>
        <v>0</v>
      </c>
      <c r="M26" s="512">
        <f>測定表!AK26</f>
        <v>0</v>
      </c>
      <c r="N26" s="512">
        <f>測定表!AL26</f>
        <v>0</v>
      </c>
      <c r="O26" s="508"/>
      <c r="P26" s="513">
        <f>測定表!AN26</f>
        <v>0</v>
      </c>
      <c r="Q26" s="513">
        <f>測定表!AO26</f>
        <v>0</v>
      </c>
      <c r="R26" s="513">
        <f>測定表!AP26</f>
        <v>0</v>
      </c>
      <c r="S26" s="508"/>
      <c r="T26" s="513">
        <f>測定表!AR26</f>
        <v>0</v>
      </c>
      <c r="U26" s="513">
        <f>測定表!AS26</f>
        <v>0</v>
      </c>
      <c r="V26" s="513">
        <f>測定表!AT26</f>
        <v>0</v>
      </c>
    </row>
    <row r="27" spans="1:22" ht="12.4" customHeight="1">
      <c r="A27" s="502" t="s">
        <v>109</v>
      </c>
      <c r="B27" s="499" t="s">
        <v>141</v>
      </c>
      <c r="C27" s="291"/>
      <c r="D27" s="510">
        <f>測定表!J27</f>
        <v>0</v>
      </c>
      <c r="E27" s="510">
        <f>測定表!AB27</f>
        <v>0</v>
      </c>
      <c r="F27" s="510">
        <f>測定表!AD27</f>
        <v>0</v>
      </c>
      <c r="G27" s="505"/>
      <c r="H27" s="511">
        <f>測定表!AF27</f>
        <v>0</v>
      </c>
      <c r="I27" s="511">
        <f>測定表!AG27</f>
        <v>0</v>
      </c>
      <c r="J27" s="511">
        <f>測定表!AH27</f>
        <v>0</v>
      </c>
      <c r="K27" s="505"/>
      <c r="L27" s="512">
        <f>測定表!AJ27</f>
        <v>0</v>
      </c>
      <c r="M27" s="512">
        <f>測定表!AK27</f>
        <v>0</v>
      </c>
      <c r="N27" s="512">
        <f>測定表!AL27</f>
        <v>0</v>
      </c>
      <c r="O27" s="508"/>
      <c r="P27" s="513">
        <f>測定表!AN27</f>
        <v>0</v>
      </c>
      <c r="Q27" s="513">
        <f>測定表!AO27</f>
        <v>0</v>
      </c>
      <c r="R27" s="513">
        <f>測定表!AP27</f>
        <v>0</v>
      </c>
      <c r="S27" s="508"/>
      <c r="T27" s="513">
        <f>測定表!AR27</f>
        <v>0</v>
      </c>
      <c r="U27" s="513">
        <f>測定表!AS27</f>
        <v>0</v>
      </c>
      <c r="V27" s="513">
        <f>測定表!AT27</f>
        <v>0</v>
      </c>
    </row>
    <row r="28" spans="1:22" ht="12.4" customHeight="1">
      <c r="A28" s="502" t="s">
        <v>110</v>
      </c>
      <c r="B28" s="499" t="s">
        <v>142</v>
      </c>
      <c r="C28" s="291"/>
      <c r="D28" s="510">
        <f>測定表!J28</f>
        <v>0</v>
      </c>
      <c r="E28" s="510">
        <f>測定表!AB28</f>
        <v>0</v>
      </c>
      <c r="F28" s="510">
        <f>測定表!AD28</f>
        <v>0</v>
      </c>
      <c r="G28" s="505"/>
      <c r="H28" s="511">
        <f>測定表!AF28</f>
        <v>0</v>
      </c>
      <c r="I28" s="511">
        <f>測定表!AG28</f>
        <v>0</v>
      </c>
      <c r="J28" s="511">
        <f>測定表!AH28</f>
        <v>0</v>
      </c>
      <c r="K28" s="505"/>
      <c r="L28" s="512">
        <f>測定表!AJ28</f>
        <v>0</v>
      </c>
      <c r="M28" s="512">
        <f>測定表!AK28</f>
        <v>0</v>
      </c>
      <c r="N28" s="512">
        <f>測定表!AL28</f>
        <v>0</v>
      </c>
      <c r="O28" s="508"/>
      <c r="P28" s="513">
        <f>測定表!AN28</f>
        <v>0</v>
      </c>
      <c r="Q28" s="513">
        <f>測定表!AO28</f>
        <v>0</v>
      </c>
      <c r="R28" s="513">
        <f>測定表!AP28</f>
        <v>0</v>
      </c>
      <c r="S28" s="508"/>
      <c r="T28" s="513">
        <f>測定表!AR28</f>
        <v>0</v>
      </c>
      <c r="U28" s="513">
        <f>測定表!AS28</f>
        <v>0</v>
      </c>
      <c r="V28" s="513">
        <f>測定表!AT28</f>
        <v>0</v>
      </c>
    </row>
    <row r="29" spans="1:22" ht="12.4" customHeight="1">
      <c r="A29" s="502" t="s">
        <v>111</v>
      </c>
      <c r="B29" s="499" t="s">
        <v>31</v>
      </c>
      <c r="C29" s="291"/>
      <c r="D29" s="510">
        <f>測定表!J29</f>
        <v>0</v>
      </c>
      <c r="E29" s="510">
        <f>測定表!AB29</f>
        <v>0</v>
      </c>
      <c r="F29" s="510">
        <f>測定表!AD29</f>
        <v>0</v>
      </c>
      <c r="G29" s="505"/>
      <c r="H29" s="511">
        <f>測定表!AF29</f>
        <v>0</v>
      </c>
      <c r="I29" s="511">
        <f>測定表!AG29</f>
        <v>0</v>
      </c>
      <c r="J29" s="511">
        <f>測定表!AH29</f>
        <v>0</v>
      </c>
      <c r="K29" s="505"/>
      <c r="L29" s="512">
        <f>測定表!AJ29</f>
        <v>0</v>
      </c>
      <c r="M29" s="512">
        <f>測定表!AK29</f>
        <v>0</v>
      </c>
      <c r="N29" s="512">
        <f>測定表!AL29</f>
        <v>0</v>
      </c>
      <c r="O29" s="508"/>
      <c r="P29" s="513">
        <f>測定表!AN29</f>
        <v>0</v>
      </c>
      <c r="Q29" s="513">
        <f>測定表!AO29</f>
        <v>0</v>
      </c>
      <c r="R29" s="513">
        <f>測定表!AP29</f>
        <v>0</v>
      </c>
      <c r="S29" s="508"/>
      <c r="T29" s="513">
        <f>測定表!AR29</f>
        <v>0</v>
      </c>
      <c r="U29" s="513">
        <f>測定表!AS29</f>
        <v>0</v>
      </c>
      <c r="V29" s="513">
        <f>測定表!AT29</f>
        <v>0</v>
      </c>
    </row>
    <row r="30" spans="1:22" ht="12.4" customHeight="1">
      <c r="A30" s="502" t="s">
        <v>112</v>
      </c>
      <c r="B30" s="499" t="s">
        <v>32</v>
      </c>
      <c r="C30" s="291"/>
      <c r="D30" s="510">
        <f>測定表!J30</f>
        <v>0</v>
      </c>
      <c r="E30" s="510">
        <f>測定表!AB30</f>
        <v>0</v>
      </c>
      <c r="F30" s="510">
        <f>測定表!AD30</f>
        <v>0</v>
      </c>
      <c r="G30" s="505"/>
      <c r="H30" s="511">
        <f>測定表!AF30</f>
        <v>0</v>
      </c>
      <c r="I30" s="511">
        <f>測定表!AG30</f>
        <v>0</v>
      </c>
      <c r="J30" s="511">
        <f>測定表!AH30</f>
        <v>0</v>
      </c>
      <c r="K30" s="505"/>
      <c r="L30" s="512">
        <f>測定表!AJ30</f>
        <v>0</v>
      </c>
      <c r="M30" s="512">
        <f>測定表!AK30</f>
        <v>0</v>
      </c>
      <c r="N30" s="512">
        <f>測定表!AL30</f>
        <v>0</v>
      </c>
      <c r="O30" s="508"/>
      <c r="P30" s="513">
        <f>測定表!AN30</f>
        <v>0</v>
      </c>
      <c r="Q30" s="513">
        <f>測定表!AO30</f>
        <v>0</v>
      </c>
      <c r="R30" s="513">
        <f>測定表!AP30</f>
        <v>0</v>
      </c>
      <c r="S30" s="508"/>
      <c r="T30" s="513">
        <f>測定表!AR30</f>
        <v>0</v>
      </c>
      <c r="U30" s="513">
        <f>測定表!AS30</f>
        <v>0</v>
      </c>
      <c r="V30" s="513">
        <f>測定表!AT30</f>
        <v>0</v>
      </c>
    </row>
    <row r="31" spans="1:22" ht="12.4" customHeight="1">
      <c r="A31" s="502" t="s">
        <v>113</v>
      </c>
      <c r="B31" s="499" t="s">
        <v>33</v>
      </c>
      <c r="C31" s="291"/>
      <c r="D31" s="510">
        <f>測定表!J31</f>
        <v>0</v>
      </c>
      <c r="E31" s="510">
        <f>測定表!AB31</f>
        <v>0</v>
      </c>
      <c r="F31" s="510">
        <f>測定表!AD31</f>
        <v>0</v>
      </c>
      <c r="G31" s="505"/>
      <c r="H31" s="511">
        <f>測定表!AF31</f>
        <v>0</v>
      </c>
      <c r="I31" s="511">
        <f>測定表!AG31</f>
        <v>0</v>
      </c>
      <c r="J31" s="511">
        <f>測定表!AH31</f>
        <v>0</v>
      </c>
      <c r="K31" s="505"/>
      <c r="L31" s="512">
        <f>測定表!AJ31</f>
        <v>0</v>
      </c>
      <c r="M31" s="512">
        <f>測定表!AK31</f>
        <v>0</v>
      </c>
      <c r="N31" s="512">
        <f>測定表!AL31</f>
        <v>0</v>
      </c>
      <c r="O31" s="508"/>
      <c r="P31" s="513">
        <f>測定表!AN31</f>
        <v>0</v>
      </c>
      <c r="Q31" s="513">
        <f>測定表!AO31</f>
        <v>0</v>
      </c>
      <c r="R31" s="513">
        <f>測定表!AP31</f>
        <v>0</v>
      </c>
      <c r="S31" s="508"/>
      <c r="T31" s="513">
        <f>測定表!AR31</f>
        <v>0</v>
      </c>
      <c r="U31" s="513">
        <f>測定表!AS31</f>
        <v>0</v>
      </c>
      <c r="V31" s="513">
        <f>測定表!AT31</f>
        <v>0</v>
      </c>
    </row>
    <row r="32" spans="1:22" ht="12.4" customHeight="1">
      <c r="A32" s="502" t="s">
        <v>114</v>
      </c>
      <c r="B32" s="499" t="s">
        <v>143</v>
      </c>
      <c r="C32" s="291"/>
      <c r="D32" s="510">
        <f>測定表!J32</f>
        <v>0</v>
      </c>
      <c r="E32" s="510">
        <f>測定表!AB32</f>
        <v>0</v>
      </c>
      <c r="F32" s="510">
        <f>測定表!AD32</f>
        <v>0</v>
      </c>
      <c r="G32" s="505"/>
      <c r="H32" s="511">
        <f>測定表!AF32</f>
        <v>0</v>
      </c>
      <c r="I32" s="511">
        <f>測定表!AG32</f>
        <v>0</v>
      </c>
      <c r="J32" s="511">
        <f>測定表!AH32</f>
        <v>0</v>
      </c>
      <c r="K32" s="505"/>
      <c r="L32" s="512">
        <f>測定表!AJ32</f>
        <v>0</v>
      </c>
      <c r="M32" s="512">
        <f>測定表!AK32</f>
        <v>0</v>
      </c>
      <c r="N32" s="512">
        <f>測定表!AL32</f>
        <v>0</v>
      </c>
      <c r="O32" s="508"/>
      <c r="P32" s="513">
        <f>測定表!AN32</f>
        <v>0</v>
      </c>
      <c r="Q32" s="513">
        <f>測定表!AO32</f>
        <v>0</v>
      </c>
      <c r="R32" s="513">
        <f>測定表!AP32</f>
        <v>0</v>
      </c>
      <c r="S32" s="508"/>
      <c r="T32" s="513">
        <f>測定表!AR32</f>
        <v>0</v>
      </c>
      <c r="U32" s="513">
        <f>測定表!AS32</f>
        <v>0</v>
      </c>
      <c r="V32" s="513">
        <f>測定表!AT32</f>
        <v>0</v>
      </c>
    </row>
    <row r="33" spans="1:22" ht="12.4" customHeight="1">
      <c r="A33" s="502" t="s">
        <v>115</v>
      </c>
      <c r="B33" s="499" t="s">
        <v>144</v>
      </c>
      <c r="C33" s="291"/>
      <c r="D33" s="510">
        <f>測定表!J33</f>
        <v>0</v>
      </c>
      <c r="E33" s="510">
        <f>測定表!AB33</f>
        <v>0</v>
      </c>
      <c r="F33" s="510">
        <f>測定表!AD33</f>
        <v>0</v>
      </c>
      <c r="G33" s="505"/>
      <c r="H33" s="511">
        <f>測定表!AF33</f>
        <v>0</v>
      </c>
      <c r="I33" s="511">
        <f>測定表!AG33</f>
        <v>0</v>
      </c>
      <c r="J33" s="511">
        <f>測定表!AH33</f>
        <v>0</v>
      </c>
      <c r="K33" s="505"/>
      <c r="L33" s="512">
        <f>測定表!AJ33</f>
        <v>0</v>
      </c>
      <c r="M33" s="512">
        <f>測定表!AK33</f>
        <v>0</v>
      </c>
      <c r="N33" s="512">
        <f>測定表!AL33</f>
        <v>0</v>
      </c>
      <c r="O33" s="508"/>
      <c r="P33" s="513">
        <f>測定表!AN33</f>
        <v>0</v>
      </c>
      <c r="Q33" s="513">
        <f>測定表!AO33</f>
        <v>0</v>
      </c>
      <c r="R33" s="513">
        <f>測定表!AP33</f>
        <v>0</v>
      </c>
      <c r="S33" s="508"/>
      <c r="T33" s="513">
        <f>測定表!AR33</f>
        <v>0</v>
      </c>
      <c r="U33" s="513">
        <f>測定表!AS33</f>
        <v>0</v>
      </c>
      <c r="V33" s="513">
        <f>測定表!AT33</f>
        <v>0</v>
      </c>
    </row>
    <row r="34" spans="1:22" ht="12.4" customHeight="1">
      <c r="A34" s="502" t="s">
        <v>116</v>
      </c>
      <c r="B34" s="499" t="s">
        <v>34</v>
      </c>
      <c r="C34" s="291"/>
      <c r="D34" s="510">
        <f>測定表!J34</f>
        <v>0</v>
      </c>
      <c r="E34" s="510">
        <f>測定表!AB34</f>
        <v>0</v>
      </c>
      <c r="F34" s="510">
        <f>測定表!AD34</f>
        <v>0</v>
      </c>
      <c r="G34" s="505"/>
      <c r="H34" s="511">
        <f>測定表!AF34</f>
        <v>0</v>
      </c>
      <c r="I34" s="511">
        <f>測定表!AG34</f>
        <v>0</v>
      </c>
      <c r="J34" s="511">
        <f>測定表!AH34</f>
        <v>0</v>
      </c>
      <c r="K34" s="505"/>
      <c r="L34" s="512">
        <f>測定表!AJ34</f>
        <v>0</v>
      </c>
      <c r="M34" s="512">
        <f>測定表!AK34</f>
        <v>0</v>
      </c>
      <c r="N34" s="512">
        <f>測定表!AL34</f>
        <v>0</v>
      </c>
      <c r="O34" s="508"/>
      <c r="P34" s="513">
        <f>測定表!AN34</f>
        <v>0</v>
      </c>
      <c r="Q34" s="513">
        <f>測定表!AO34</f>
        <v>0</v>
      </c>
      <c r="R34" s="513">
        <f>測定表!AP34</f>
        <v>0</v>
      </c>
      <c r="S34" s="508"/>
      <c r="T34" s="513">
        <f>測定表!AR34</f>
        <v>0</v>
      </c>
      <c r="U34" s="513">
        <f>測定表!AS34</f>
        <v>0</v>
      </c>
      <c r="V34" s="513">
        <f>測定表!AT34</f>
        <v>0</v>
      </c>
    </row>
    <row r="35" spans="1:22" ht="12.4" customHeight="1">
      <c r="A35" s="502" t="s">
        <v>117</v>
      </c>
      <c r="B35" s="499" t="s">
        <v>35</v>
      </c>
      <c r="C35" s="291"/>
      <c r="D35" s="510">
        <f>測定表!J35</f>
        <v>0</v>
      </c>
      <c r="E35" s="510">
        <f>測定表!AB35</f>
        <v>0</v>
      </c>
      <c r="F35" s="510">
        <f>測定表!AD35</f>
        <v>0</v>
      </c>
      <c r="G35" s="505"/>
      <c r="H35" s="511">
        <f>測定表!AF35</f>
        <v>0</v>
      </c>
      <c r="I35" s="511">
        <f>測定表!AG35</f>
        <v>0</v>
      </c>
      <c r="J35" s="511">
        <f>測定表!AH35</f>
        <v>0</v>
      </c>
      <c r="K35" s="505"/>
      <c r="L35" s="512">
        <f>測定表!AJ35</f>
        <v>0</v>
      </c>
      <c r="M35" s="512">
        <f>測定表!AK35</f>
        <v>0</v>
      </c>
      <c r="N35" s="512">
        <f>測定表!AL35</f>
        <v>0</v>
      </c>
      <c r="O35" s="508"/>
      <c r="P35" s="513">
        <f>測定表!AN35</f>
        <v>0</v>
      </c>
      <c r="Q35" s="513">
        <f>測定表!AO35</f>
        <v>0</v>
      </c>
      <c r="R35" s="513">
        <f>測定表!AP35</f>
        <v>0</v>
      </c>
      <c r="S35" s="508"/>
      <c r="T35" s="513">
        <f>測定表!AR35</f>
        <v>0</v>
      </c>
      <c r="U35" s="513">
        <f>測定表!AS35</f>
        <v>0</v>
      </c>
      <c r="V35" s="513">
        <f>測定表!AT35</f>
        <v>0</v>
      </c>
    </row>
    <row r="36" spans="1:22" ht="12.4" customHeight="1">
      <c r="A36" s="502" t="s">
        <v>118</v>
      </c>
      <c r="B36" s="499" t="s">
        <v>145</v>
      </c>
      <c r="C36" s="291"/>
      <c r="D36" s="510">
        <f>測定表!J36</f>
        <v>0</v>
      </c>
      <c r="E36" s="510">
        <f>測定表!AB36</f>
        <v>0</v>
      </c>
      <c r="F36" s="510">
        <f>測定表!AD36</f>
        <v>0</v>
      </c>
      <c r="G36" s="505"/>
      <c r="H36" s="511">
        <f>測定表!AF36</f>
        <v>0</v>
      </c>
      <c r="I36" s="511">
        <f>測定表!AG36</f>
        <v>0</v>
      </c>
      <c r="J36" s="511">
        <f>測定表!AH36</f>
        <v>0</v>
      </c>
      <c r="K36" s="505"/>
      <c r="L36" s="512">
        <f>測定表!AJ36</f>
        <v>0</v>
      </c>
      <c r="M36" s="512">
        <f>測定表!AK36</f>
        <v>0</v>
      </c>
      <c r="N36" s="512">
        <f>測定表!AL36</f>
        <v>0</v>
      </c>
      <c r="O36" s="508"/>
      <c r="P36" s="513">
        <f>測定表!AN36</f>
        <v>0</v>
      </c>
      <c r="Q36" s="513">
        <f>測定表!AO36</f>
        <v>0</v>
      </c>
      <c r="R36" s="513">
        <f>測定表!AP36</f>
        <v>0</v>
      </c>
      <c r="S36" s="508"/>
      <c r="T36" s="513">
        <f>測定表!AR36</f>
        <v>0</v>
      </c>
      <c r="U36" s="513">
        <f>測定表!AS36</f>
        <v>0</v>
      </c>
      <c r="V36" s="513">
        <f>測定表!AT36</f>
        <v>0</v>
      </c>
    </row>
    <row r="37" spans="1:22" ht="12.4" customHeight="1">
      <c r="A37" s="502" t="s">
        <v>119</v>
      </c>
      <c r="B37" s="500" t="s">
        <v>596</v>
      </c>
      <c r="C37" s="291"/>
      <c r="D37" s="510">
        <f>測定表!J37</f>
        <v>0</v>
      </c>
      <c r="E37" s="510">
        <f>測定表!AB37</f>
        <v>0</v>
      </c>
      <c r="F37" s="510">
        <f>測定表!AD37</f>
        <v>0</v>
      </c>
      <c r="G37" s="505"/>
      <c r="H37" s="511">
        <f>測定表!AF37</f>
        <v>0</v>
      </c>
      <c r="I37" s="511">
        <f>測定表!AG37</f>
        <v>0</v>
      </c>
      <c r="J37" s="511">
        <f>測定表!AH37</f>
        <v>0</v>
      </c>
      <c r="K37" s="505"/>
      <c r="L37" s="512">
        <f>測定表!AJ37</f>
        <v>0</v>
      </c>
      <c r="M37" s="512">
        <f>測定表!AK37</f>
        <v>0</v>
      </c>
      <c r="N37" s="512">
        <f>測定表!AL37</f>
        <v>0</v>
      </c>
      <c r="O37" s="508"/>
      <c r="P37" s="513">
        <f>測定表!AN37</f>
        <v>0</v>
      </c>
      <c r="Q37" s="513">
        <f>測定表!AO37</f>
        <v>0</v>
      </c>
      <c r="R37" s="513">
        <f>測定表!AP37</f>
        <v>0</v>
      </c>
      <c r="S37" s="508"/>
      <c r="T37" s="513">
        <f>測定表!AR37</f>
        <v>0</v>
      </c>
      <c r="U37" s="513">
        <f>測定表!AS37</f>
        <v>0</v>
      </c>
      <c r="V37" s="513">
        <f>測定表!AT37</f>
        <v>0</v>
      </c>
    </row>
    <row r="38" spans="1:22" ht="12.4" customHeight="1">
      <c r="A38" s="502" t="s">
        <v>120</v>
      </c>
      <c r="B38" s="499" t="s">
        <v>36</v>
      </c>
      <c r="C38" s="291"/>
      <c r="D38" s="510">
        <f>測定表!J38</f>
        <v>0</v>
      </c>
      <c r="E38" s="510">
        <f>測定表!AB38</f>
        <v>0</v>
      </c>
      <c r="F38" s="510">
        <f>測定表!AD38</f>
        <v>0</v>
      </c>
      <c r="G38" s="505"/>
      <c r="H38" s="511">
        <f>測定表!AF38</f>
        <v>0</v>
      </c>
      <c r="I38" s="511">
        <f>測定表!AG38</f>
        <v>0</v>
      </c>
      <c r="J38" s="511">
        <f>測定表!AH38</f>
        <v>0</v>
      </c>
      <c r="K38" s="505"/>
      <c r="L38" s="512">
        <f>測定表!AJ38</f>
        <v>0</v>
      </c>
      <c r="M38" s="512">
        <f>測定表!AK38</f>
        <v>0</v>
      </c>
      <c r="N38" s="512">
        <f>測定表!AL38</f>
        <v>0</v>
      </c>
      <c r="O38" s="508"/>
      <c r="P38" s="513">
        <f>測定表!AN38</f>
        <v>0</v>
      </c>
      <c r="Q38" s="513">
        <f>測定表!AO38</f>
        <v>0</v>
      </c>
      <c r="R38" s="513">
        <f>測定表!AP38</f>
        <v>0</v>
      </c>
      <c r="S38" s="508"/>
      <c r="T38" s="513">
        <f>測定表!AR38</f>
        <v>0</v>
      </c>
      <c r="U38" s="513">
        <f>測定表!AS38</f>
        <v>0</v>
      </c>
      <c r="V38" s="513">
        <f>測定表!AT38</f>
        <v>0</v>
      </c>
    </row>
    <row r="39" spans="1:22" ht="12.4" customHeight="1">
      <c r="A39" s="502" t="s">
        <v>121</v>
      </c>
      <c r="B39" s="499" t="s">
        <v>37</v>
      </c>
      <c r="C39" s="291"/>
      <c r="D39" s="510">
        <f>測定表!J39</f>
        <v>0</v>
      </c>
      <c r="E39" s="510">
        <f>測定表!AB39</f>
        <v>0</v>
      </c>
      <c r="F39" s="510">
        <f>測定表!AD39</f>
        <v>0</v>
      </c>
      <c r="G39" s="505"/>
      <c r="H39" s="511">
        <f>測定表!AF39</f>
        <v>0</v>
      </c>
      <c r="I39" s="511">
        <f>測定表!AG39</f>
        <v>0</v>
      </c>
      <c r="J39" s="511">
        <f>測定表!AH39</f>
        <v>0</v>
      </c>
      <c r="K39" s="505"/>
      <c r="L39" s="512">
        <f>測定表!AJ39</f>
        <v>0</v>
      </c>
      <c r="M39" s="512">
        <f>測定表!AK39</f>
        <v>0</v>
      </c>
      <c r="N39" s="512">
        <f>測定表!AL39</f>
        <v>0</v>
      </c>
      <c r="O39" s="508"/>
      <c r="P39" s="513">
        <f>測定表!AN39</f>
        <v>0</v>
      </c>
      <c r="Q39" s="513">
        <f>測定表!AO39</f>
        <v>0</v>
      </c>
      <c r="R39" s="513">
        <f>測定表!AP39</f>
        <v>0</v>
      </c>
      <c r="S39" s="508"/>
      <c r="T39" s="513">
        <f>測定表!AR39</f>
        <v>0</v>
      </c>
      <c r="U39" s="513">
        <f>測定表!AS39</f>
        <v>0</v>
      </c>
      <c r="V39" s="513">
        <f>測定表!AT39</f>
        <v>0</v>
      </c>
    </row>
    <row r="40" spans="1:22" ht="12.4" customHeight="1">
      <c r="A40" s="502" t="s">
        <v>122</v>
      </c>
      <c r="B40" s="499" t="s">
        <v>38</v>
      </c>
      <c r="C40" s="291"/>
      <c r="D40" s="510">
        <f>測定表!J40</f>
        <v>0</v>
      </c>
      <c r="E40" s="510">
        <f>測定表!AB40</f>
        <v>0</v>
      </c>
      <c r="F40" s="510">
        <f>測定表!AD40</f>
        <v>0</v>
      </c>
      <c r="G40" s="505"/>
      <c r="H40" s="514">
        <f>測定表!AF40</f>
        <v>0</v>
      </c>
      <c r="I40" s="514">
        <f>測定表!AG40</f>
        <v>0</v>
      </c>
      <c r="J40" s="514">
        <f>測定表!AH40</f>
        <v>0</v>
      </c>
      <c r="K40" s="505"/>
      <c r="L40" s="512">
        <f>測定表!AJ40</f>
        <v>0</v>
      </c>
      <c r="M40" s="512">
        <f>測定表!AK40</f>
        <v>0</v>
      </c>
      <c r="N40" s="512">
        <f>測定表!AL40</f>
        <v>0</v>
      </c>
      <c r="O40" s="508"/>
      <c r="P40" s="513">
        <f>測定表!AN40</f>
        <v>0</v>
      </c>
      <c r="Q40" s="513">
        <f>測定表!AO40</f>
        <v>0</v>
      </c>
      <c r="R40" s="513">
        <f>測定表!AP40</f>
        <v>0</v>
      </c>
      <c r="S40" s="508"/>
      <c r="T40" s="513">
        <f>測定表!AR40</f>
        <v>0</v>
      </c>
      <c r="U40" s="513">
        <f>測定表!AS40</f>
        <v>0</v>
      </c>
      <c r="V40" s="513">
        <f>測定表!AT40</f>
        <v>0</v>
      </c>
    </row>
    <row r="41" spans="1:22" s="59" customFormat="1" ht="12.4" customHeight="1">
      <c r="A41" s="503" t="s">
        <v>123</v>
      </c>
      <c r="B41" s="499" t="s">
        <v>13</v>
      </c>
      <c r="C41" s="292"/>
      <c r="D41" s="515">
        <f>測定表!J41</f>
        <v>0</v>
      </c>
      <c r="E41" s="515">
        <f>測定表!AB41</f>
        <v>0</v>
      </c>
      <c r="F41" s="515">
        <f>測定表!AD41</f>
        <v>0</v>
      </c>
      <c r="G41" s="505"/>
      <c r="H41" s="516">
        <f>測定表!AF41</f>
        <v>0</v>
      </c>
      <c r="I41" s="516">
        <f>測定表!AG41</f>
        <v>0</v>
      </c>
      <c r="J41" s="516">
        <f>測定表!AH41</f>
        <v>0</v>
      </c>
      <c r="K41" s="505"/>
      <c r="L41" s="517">
        <f>測定表!AJ41</f>
        <v>0</v>
      </c>
      <c r="M41" s="517">
        <f>測定表!AK41</f>
        <v>0</v>
      </c>
      <c r="N41" s="517">
        <f>測定表!AL41</f>
        <v>0</v>
      </c>
      <c r="O41" s="508"/>
      <c r="P41" s="518">
        <f>測定表!AN41</f>
        <v>0</v>
      </c>
      <c r="Q41" s="518">
        <f>測定表!AO41</f>
        <v>0</v>
      </c>
      <c r="R41" s="518">
        <f>測定表!AP41</f>
        <v>0</v>
      </c>
      <c r="S41" s="508"/>
      <c r="T41" s="518">
        <f>測定表!AR41</f>
        <v>0</v>
      </c>
      <c r="U41" s="518">
        <f>測定表!AS41</f>
        <v>0</v>
      </c>
      <c r="V41" s="518">
        <f>測定表!AT41</f>
        <v>0</v>
      </c>
    </row>
    <row r="42" spans="1:22" ht="12.4" customHeight="1">
      <c r="A42" s="147"/>
      <c r="B42" s="148" t="s">
        <v>521</v>
      </c>
      <c r="C42" s="284">
        <f>SUM(C5:C41)</f>
        <v>0</v>
      </c>
      <c r="D42" s="293">
        <f>SUM(D5:D41)</f>
        <v>0</v>
      </c>
      <c r="E42" s="293">
        <f>SUM(E5:E41)</f>
        <v>0</v>
      </c>
      <c r="F42" s="293">
        <f>SUM(F5:F41)</f>
        <v>0</v>
      </c>
      <c r="H42" s="285">
        <f>SUM(H5:H41)</f>
        <v>0</v>
      </c>
      <c r="I42" s="285">
        <f>SUM(I5:I41)</f>
        <v>0</v>
      </c>
      <c r="J42" s="285">
        <f>SUM(J5:J41)</f>
        <v>0</v>
      </c>
      <c r="L42" s="286">
        <f>SUM(L5:L41)</f>
        <v>0</v>
      </c>
      <c r="M42" s="286">
        <f>SUM(M5:M41)</f>
        <v>0</v>
      </c>
      <c r="N42" s="286">
        <f>SUM(N5:N41)</f>
        <v>0</v>
      </c>
      <c r="P42" s="287">
        <f>SUM(P5:P41)</f>
        <v>0</v>
      </c>
      <c r="Q42" s="287">
        <f>SUM(Q5:Q41)</f>
        <v>0</v>
      </c>
      <c r="R42" s="287">
        <f>SUM(R5:R41)</f>
        <v>0</v>
      </c>
      <c r="S42" s="288"/>
      <c r="T42" s="287">
        <f>SUM(T5:T41)</f>
        <v>0</v>
      </c>
      <c r="U42" s="287">
        <f>SUM(U5:U41)</f>
        <v>0</v>
      </c>
      <c r="V42" s="287">
        <f>SUM(V5:V41)</f>
        <v>0</v>
      </c>
    </row>
    <row r="43" spans="1:22">
      <c r="A43" s="39"/>
      <c r="B43" s="280"/>
      <c r="C43" s="32"/>
      <c r="D43" s="32"/>
    </row>
    <row r="44" spans="1:22">
      <c r="A44" s="39"/>
      <c r="B44" s="280"/>
      <c r="C44" s="32"/>
      <c r="D44" s="32"/>
    </row>
    <row r="45" spans="1:22">
      <c r="A45" s="39"/>
      <c r="B45" s="280"/>
      <c r="C45" s="32"/>
      <c r="D45" s="32"/>
    </row>
    <row r="46" spans="1:22">
      <c r="A46" s="39"/>
      <c r="B46" s="280"/>
      <c r="C46" s="32"/>
      <c r="D46" s="32"/>
      <c r="E46" s="289"/>
    </row>
    <row r="47" spans="1:22">
      <c r="A47" s="39"/>
      <c r="B47" s="280"/>
      <c r="C47" s="32"/>
      <c r="D47" s="32"/>
    </row>
    <row r="48" spans="1:22">
      <c r="A48" s="39"/>
      <c r="B48" s="280"/>
      <c r="C48" s="32"/>
      <c r="D48" s="32"/>
    </row>
    <row r="49" spans="1:4">
      <c r="A49" s="39"/>
      <c r="B49" s="280"/>
      <c r="C49" s="32"/>
      <c r="D49" s="32"/>
    </row>
    <row r="50" spans="1:4">
      <c r="A50" s="39"/>
      <c r="B50" s="280"/>
      <c r="C50" s="32"/>
      <c r="D50" s="32"/>
    </row>
  </sheetData>
  <sheetProtection sheet="1"/>
  <mergeCells count="12">
    <mergeCell ref="T3:V3"/>
    <mergeCell ref="C3:C4"/>
    <mergeCell ref="D3:D4"/>
    <mergeCell ref="E3:E4"/>
    <mergeCell ref="F3:F4"/>
    <mergeCell ref="H3:J3"/>
    <mergeCell ref="L3:N3"/>
    <mergeCell ref="A3:A4"/>
    <mergeCell ref="B3:B4"/>
    <mergeCell ref="H1:I1"/>
    <mergeCell ref="J1:N1"/>
    <mergeCell ref="P3:R3"/>
  </mergeCells>
  <phoneticPr fontId="1"/>
  <conditionalFormatting sqref="S2:U2 O3:V42 D2 S1:V1 H2:N42 E1:G2 Q1 G3:G4 D5:G42">
    <cfRule type="cellIs" dxfId="11" priority="3" operator="equal">
      <formula>"NO"</formula>
    </cfRule>
  </conditionalFormatting>
  <conditionalFormatting sqref="C2:C42">
    <cfRule type="cellIs" dxfId="10" priority="2" operator="equal">
      <formula>"NO"</formula>
    </cfRule>
  </conditionalFormatting>
  <conditionalFormatting sqref="D3:F4">
    <cfRule type="cellIs" dxfId="9" priority="1" operator="equal">
      <formula>"NO"</formula>
    </cfRule>
  </conditionalFormatting>
  <pageMargins left="0.31496062992125984" right="0.31496062992125984" top="0.62992125984251968" bottom="0.55118110236220474" header="0.31496062992125984" footer="0.31496062992125984"/>
  <pageSetup paperSize="9" scale="63" orientation="landscape" r:id="rId1"/>
  <headerFooter scaleWithDoc="0" alignWithMargins="0">
    <oddFooter>&amp;C&amp;9&amp;P／&amp;N&amp;R&amp;8&amp;F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W100"/>
  <sheetViews>
    <sheetView showGridLines="0" zoomScaleNormal="100" workbookViewId="0">
      <selection activeCell="F7" sqref="F7"/>
    </sheetView>
  </sheetViews>
  <sheetFormatPr defaultRowHeight="13.5"/>
  <cols>
    <col min="1" max="1" width="2.375" style="61" customWidth="1"/>
    <col min="2" max="3" width="3.625" style="61" customWidth="1"/>
    <col min="4" max="4" width="16.625" style="61" customWidth="1"/>
    <col min="5" max="8" width="15.625" style="61" customWidth="1"/>
    <col min="9" max="9" width="9" style="61"/>
    <col min="10" max="11" width="3.625" style="61" customWidth="1"/>
    <col min="12" max="16" width="16.625" style="61" customWidth="1"/>
    <col min="17" max="18" width="3.625" style="61" customWidth="1"/>
    <col min="19" max="23" width="16.625" style="61" customWidth="1"/>
    <col min="24" max="16384" width="9" style="61"/>
  </cols>
  <sheetData>
    <row r="1" spans="2:23" ht="33" customHeight="1" thickBot="1">
      <c r="B1" s="61" t="s">
        <v>206</v>
      </c>
      <c r="J1" s="62" t="s">
        <v>207</v>
      </c>
      <c r="K1" s="62"/>
      <c r="L1" s="62"/>
      <c r="P1" s="63" t="str">
        <f>入力!E3</f>
        <v>(単位:百万円)</v>
      </c>
    </row>
    <row r="2" spans="2:23" ht="21" customHeight="1">
      <c r="B2" s="849" t="s">
        <v>208</v>
      </c>
      <c r="C2" s="850"/>
      <c r="D2" s="850"/>
      <c r="E2" s="851"/>
      <c r="F2" s="64" t="s">
        <v>209</v>
      </c>
      <c r="G2" s="65"/>
      <c r="H2" s="66"/>
      <c r="J2" s="852" t="s">
        <v>210</v>
      </c>
      <c r="K2" s="853"/>
      <c r="L2" s="854"/>
      <c r="M2" s="67" t="s">
        <v>209</v>
      </c>
      <c r="N2" s="68"/>
      <c r="O2" s="69"/>
      <c r="P2" s="70"/>
    </row>
    <row r="3" spans="2:23" ht="21" customHeight="1">
      <c r="B3" s="667">
        <f>入力!$C$6</f>
        <v>0</v>
      </c>
      <c r="C3" s="657"/>
      <c r="D3" s="657"/>
      <c r="E3" s="658"/>
      <c r="F3" s="108">
        <f>測定表!C25</f>
        <v>0</v>
      </c>
      <c r="G3" s="71"/>
      <c r="H3" s="72"/>
      <c r="J3" s="855"/>
      <c r="K3" s="856"/>
      <c r="L3" s="857"/>
      <c r="M3" s="343">
        <f>SUM(N11,N18,N25,U11,U18,U25)</f>
        <v>0</v>
      </c>
      <c r="N3" s="73"/>
      <c r="O3" s="71"/>
      <c r="P3" s="74"/>
    </row>
    <row r="4" spans="2:23" ht="18.75" customHeight="1">
      <c r="B4" s="119"/>
      <c r="C4" s="120"/>
      <c r="D4" s="121"/>
      <c r="E4" s="75" t="s">
        <v>50</v>
      </c>
      <c r="F4" s="75" t="s">
        <v>63</v>
      </c>
      <c r="G4" s="75" t="s">
        <v>211</v>
      </c>
      <c r="H4" s="75" t="s">
        <v>212</v>
      </c>
      <c r="J4" s="858"/>
      <c r="K4" s="859"/>
      <c r="L4" s="860"/>
      <c r="M4" s="75" t="s">
        <v>50</v>
      </c>
      <c r="N4" s="75" t="s">
        <v>63</v>
      </c>
      <c r="O4" s="75" t="s">
        <v>211</v>
      </c>
      <c r="P4" s="76" t="s">
        <v>212</v>
      </c>
    </row>
    <row r="5" spans="2:23" ht="18" customHeight="1">
      <c r="B5" s="77" t="s">
        <v>213</v>
      </c>
      <c r="C5" s="78"/>
      <c r="D5" s="78"/>
      <c r="E5" s="108">
        <f>SUM(F5:H5)</f>
        <v>0</v>
      </c>
      <c r="F5" s="108">
        <f>測定表!C25</f>
        <v>0</v>
      </c>
      <c r="G5" s="108">
        <f>測定表!J42</f>
        <v>0</v>
      </c>
      <c r="H5" s="108">
        <f>測定表!AB42</f>
        <v>0</v>
      </c>
      <c r="J5" s="79" t="s">
        <v>213</v>
      </c>
      <c r="K5" s="78"/>
      <c r="L5" s="78"/>
      <c r="M5" s="343">
        <f t="shared" ref="M5:P8" si="0">SUM(M13,M20,M27,T13,T20,T27)</f>
        <v>0</v>
      </c>
      <c r="N5" s="343">
        <f t="shared" si="0"/>
        <v>0</v>
      </c>
      <c r="O5" s="343">
        <f t="shared" si="0"/>
        <v>0</v>
      </c>
      <c r="P5" s="344">
        <f t="shared" si="0"/>
        <v>0</v>
      </c>
    </row>
    <row r="6" spans="2:23" ht="18" customHeight="1">
      <c r="B6" s="80"/>
      <c r="C6" s="77" t="s">
        <v>214</v>
      </c>
      <c r="D6" s="78"/>
      <c r="E6" s="108">
        <f>SUM(F6:H6)</f>
        <v>0</v>
      </c>
      <c r="F6" s="108">
        <f>測定表!AF42</f>
        <v>0</v>
      </c>
      <c r="G6" s="108">
        <f>測定表!AG42</f>
        <v>0</v>
      </c>
      <c r="H6" s="108">
        <f>測定表!AH42</f>
        <v>0</v>
      </c>
      <c r="J6" s="81"/>
      <c r="K6" s="77" t="s">
        <v>214</v>
      </c>
      <c r="L6" s="78"/>
      <c r="M6" s="343">
        <f t="shared" si="0"/>
        <v>0</v>
      </c>
      <c r="N6" s="343">
        <f t="shared" si="0"/>
        <v>0</v>
      </c>
      <c r="O6" s="343">
        <f t="shared" si="0"/>
        <v>0</v>
      </c>
      <c r="P6" s="344">
        <f t="shared" si="0"/>
        <v>0</v>
      </c>
    </row>
    <row r="7" spans="2:23" ht="18" customHeight="1">
      <c r="B7" s="80"/>
      <c r="C7" s="82"/>
      <c r="D7" s="78" t="s">
        <v>215</v>
      </c>
      <c r="E7" s="108">
        <f>SUM(F7:H7)</f>
        <v>0</v>
      </c>
      <c r="F7" s="108">
        <f>測定表!AJ42</f>
        <v>0</v>
      </c>
      <c r="G7" s="108">
        <f>測定表!AK42</f>
        <v>0</v>
      </c>
      <c r="H7" s="108">
        <f>測定表!AL42</f>
        <v>0</v>
      </c>
      <c r="J7" s="81"/>
      <c r="K7" s="82"/>
      <c r="L7" s="78" t="s">
        <v>215</v>
      </c>
      <c r="M7" s="343">
        <f t="shared" si="0"/>
        <v>0</v>
      </c>
      <c r="N7" s="343">
        <f t="shared" si="0"/>
        <v>0</v>
      </c>
      <c r="O7" s="343">
        <f t="shared" si="0"/>
        <v>0</v>
      </c>
      <c r="P7" s="344">
        <f t="shared" si="0"/>
        <v>0</v>
      </c>
    </row>
    <row r="8" spans="2:23" ht="18" customHeight="1" thickBot="1">
      <c r="B8" s="83"/>
      <c r="C8" s="84"/>
      <c r="D8" s="85" t="s">
        <v>216</v>
      </c>
      <c r="E8" s="108">
        <f>SUM(F8:H8)</f>
        <v>0</v>
      </c>
      <c r="F8" s="108">
        <f>測定表!AR42</f>
        <v>0</v>
      </c>
      <c r="G8" s="108">
        <f>測定表!AS42</f>
        <v>0</v>
      </c>
      <c r="H8" s="108">
        <f>測定表!AT42</f>
        <v>0</v>
      </c>
      <c r="J8" s="86"/>
      <c r="K8" s="87"/>
      <c r="L8" s="88" t="s">
        <v>216</v>
      </c>
      <c r="M8" s="345">
        <f t="shared" si="0"/>
        <v>0</v>
      </c>
      <c r="N8" s="345">
        <f t="shared" si="0"/>
        <v>0</v>
      </c>
      <c r="O8" s="345">
        <f t="shared" si="0"/>
        <v>0</v>
      </c>
      <c r="P8" s="346">
        <f t="shared" si="0"/>
        <v>0</v>
      </c>
    </row>
    <row r="9" spans="2:23" ht="31.5" customHeight="1">
      <c r="F9" s="312"/>
      <c r="J9" s="89" t="s">
        <v>217</v>
      </c>
      <c r="K9" s="90"/>
      <c r="L9" s="90"/>
      <c r="M9" s="91"/>
      <c r="N9" s="91"/>
      <c r="O9" s="91"/>
      <c r="P9" s="91"/>
    </row>
    <row r="10" spans="2:23" ht="18" customHeight="1">
      <c r="B10" s="845" t="s">
        <v>218</v>
      </c>
      <c r="C10" s="845"/>
      <c r="D10" s="845"/>
      <c r="E10" s="845"/>
      <c r="F10" s="845"/>
      <c r="G10" s="845"/>
      <c r="H10" s="845"/>
      <c r="J10" s="846" t="s">
        <v>219</v>
      </c>
      <c r="K10" s="847"/>
      <c r="L10" s="847"/>
      <c r="M10" s="848"/>
      <c r="N10" s="64" t="s">
        <v>209</v>
      </c>
      <c r="O10" s="65"/>
      <c r="P10" s="65"/>
      <c r="Q10" s="842" t="s">
        <v>220</v>
      </c>
      <c r="R10" s="843"/>
      <c r="S10" s="843"/>
      <c r="T10" s="844"/>
      <c r="U10" s="64" t="s">
        <v>209</v>
      </c>
      <c r="V10" s="65"/>
      <c r="W10" s="66"/>
    </row>
    <row r="11" spans="2:23" ht="18" customHeight="1">
      <c r="B11" s="845"/>
      <c r="C11" s="845"/>
      <c r="D11" s="845"/>
      <c r="E11" s="845"/>
      <c r="F11" s="845"/>
      <c r="G11" s="845"/>
      <c r="H11" s="845"/>
      <c r="J11" s="659"/>
      <c r="K11" s="660"/>
      <c r="L11" s="660"/>
      <c r="M11" s="661"/>
      <c r="N11" s="92"/>
      <c r="O11" s="71"/>
      <c r="P11" s="71"/>
      <c r="Q11" s="668"/>
      <c r="R11" s="660"/>
      <c r="S11" s="660"/>
      <c r="T11" s="661"/>
      <c r="U11" s="92"/>
      <c r="V11" s="71"/>
      <c r="W11" s="72"/>
    </row>
    <row r="12" spans="2:23" ht="18" customHeight="1">
      <c r="B12" s="845" t="s">
        <v>221</v>
      </c>
      <c r="C12" s="845"/>
      <c r="D12" s="845"/>
      <c r="E12" s="845"/>
      <c r="F12" s="845"/>
      <c r="G12" s="845"/>
      <c r="H12" s="845"/>
      <c r="J12" s="119"/>
      <c r="K12" s="120"/>
      <c r="L12" s="121"/>
      <c r="M12" s="64" t="s">
        <v>50</v>
      </c>
      <c r="N12" s="64" t="s">
        <v>63</v>
      </c>
      <c r="O12" s="64" t="s">
        <v>211</v>
      </c>
      <c r="P12" s="123" t="s">
        <v>212</v>
      </c>
      <c r="Q12" s="122"/>
      <c r="R12" s="655"/>
      <c r="S12" s="656"/>
      <c r="T12" s="64" t="s">
        <v>50</v>
      </c>
      <c r="U12" s="64" t="s">
        <v>63</v>
      </c>
      <c r="V12" s="64" t="s">
        <v>211</v>
      </c>
      <c r="W12" s="64" t="s">
        <v>212</v>
      </c>
    </row>
    <row r="13" spans="2:23" ht="18" customHeight="1">
      <c r="B13" s="93">
        <v>1</v>
      </c>
      <c r="C13" s="835" t="s">
        <v>822</v>
      </c>
      <c r="D13" s="835"/>
      <c r="E13" s="835"/>
      <c r="F13" s="835"/>
      <c r="G13" s="835"/>
      <c r="H13" s="835"/>
      <c r="J13" s="77" t="s">
        <v>213</v>
      </c>
      <c r="K13" s="78"/>
      <c r="L13" s="78"/>
      <c r="M13" s="92"/>
      <c r="N13" s="92"/>
      <c r="O13" s="92"/>
      <c r="P13" s="94"/>
      <c r="Q13" s="95" t="s">
        <v>213</v>
      </c>
      <c r="R13" s="78"/>
      <c r="S13" s="78"/>
      <c r="T13" s="92"/>
      <c r="U13" s="92"/>
      <c r="V13" s="92"/>
      <c r="W13" s="92"/>
    </row>
    <row r="14" spans="2:23" ht="18" customHeight="1">
      <c r="B14" s="96"/>
      <c r="C14" s="835"/>
      <c r="D14" s="835"/>
      <c r="E14" s="835"/>
      <c r="F14" s="835"/>
      <c r="G14" s="835"/>
      <c r="H14" s="835"/>
      <c r="J14" s="80"/>
      <c r="K14" s="77" t="s">
        <v>214</v>
      </c>
      <c r="L14" s="78"/>
      <c r="M14" s="92"/>
      <c r="N14" s="92"/>
      <c r="O14" s="92"/>
      <c r="P14" s="94"/>
      <c r="Q14" s="97"/>
      <c r="R14" s="77" t="s">
        <v>214</v>
      </c>
      <c r="S14" s="78"/>
      <c r="T14" s="92"/>
      <c r="U14" s="92"/>
      <c r="V14" s="92"/>
      <c r="W14" s="92"/>
    </row>
    <row r="15" spans="2:23" ht="18" customHeight="1">
      <c r="B15" s="93">
        <v>2</v>
      </c>
      <c r="C15" s="835" t="s">
        <v>534</v>
      </c>
      <c r="D15" s="835"/>
      <c r="E15" s="835"/>
      <c r="F15" s="835"/>
      <c r="G15" s="835"/>
      <c r="H15" s="835"/>
      <c r="J15" s="80"/>
      <c r="K15" s="82"/>
      <c r="L15" s="78" t="s">
        <v>215</v>
      </c>
      <c r="M15" s="92"/>
      <c r="N15" s="92"/>
      <c r="O15" s="92"/>
      <c r="P15" s="94"/>
      <c r="Q15" s="97"/>
      <c r="R15" s="82"/>
      <c r="S15" s="78" t="s">
        <v>215</v>
      </c>
      <c r="T15" s="92"/>
      <c r="U15" s="92"/>
      <c r="V15" s="92"/>
      <c r="W15" s="92"/>
    </row>
    <row r="16" spans="2:23" ht="18" customHeight="1" thickBot="1">
      <c r="B16" s="96"/>
      <c r="C16" s="835"/>
      <c r="D16" s="835"/>
      <c r="E16" s="835"/>
      <c r="F16" s="835"/>
      <c r="G16" s="835"/>
      <c r="H16" s="835"/>
      <c r="J16" s="98"/>
      <c r="K16" s="87"/>
      <c r="L16" s="88" t="s">
        <v>216</v>
      </c>
      <c r="M16" s="99"/>
      <c r="N16" s="99"/>
      <c r="O16" s="99"/>
      <c r="P16" s="100"/>
      <c r="Q16" s="101"/>
      <c r="R16" s="87"/>
      <c r="S16" s="88" t="s">
        <v>216</v>
      </c>
      <c r="T16" s="99"/>
      <c r="U16" s="99"/>
      <c r="V16" s="99"/>
      <c r="W16" s="99"/>
    </row>
    <row r="17" spans="2:23" ht="18" customHeight="1" thickTop="1">
      <c r="B17" s="93">
        <v>3</v>
      </c>
      <c r="C17" s="835" t="s">
        <v>577</v>
      </c>
      <c r="D17" s="835"/>
      <c r="E17" s="835"/>
      <c r="F17" s="835"/>
      <c r="G17" s="835"/>
      <c r="H17" s="835"/>
      <c r="J17" s="836" t="s">
        <v>222</v>
      </c>
      <c r="K17" s="837"/>
      <c r="L17" s="837"/>
      <c r="M17" s="838"/>
      <c r="N17" s="64" t="s">
        <v>209</v>
      </c>
      <c r="O17" s="65"/>
      <c r="P17" s="65"/>
      <c r="Q17" s="839" t="s">
        <v>223</v>
      </c>
      <c r="R17" s="840"/>
      <c r="S17" s="840"/>
      <c r="T17" s="841"/>
      <c r="U17" s="64" t="s">
        <v>209</v>
      </c>
      <c r="V17" s="65"/>
      <c r="W17" s="66"/>
    </row>
    <row r="18" spans="2:23" ht="18" customHeight="1">
      <c r="B18" s="96"/>
      <c r="C18" s="835"/>
      <c r="D18" s="835"/>
      <c r="E18" s="835"/>
      <c r="F18" s="835"/>
      <c r="G18" s="835"/>
      <c r="H18" s="835"/>
      <c r="J18" s="663"/>
      <c r="K18" s="660"/>
      <c r="L18" s="660"/>
      <c r="M18" s="661"/>
      <c r="N18" s="92"/>
      <c r="O18" s="71"/>
      <c r="P18" s="71"/>
      <c r="Q18" s="669"/>
      <c r="R18" s="660"/>
      <c r="S18" s="660"/>
      <c r="T18" s="661"/>
      <c r="U18" s="92"/>
      <c r="V18" s="71"/>
      <c r="W18" s="72"/>
    </row>
    <row r="19" spans="2:23" ht="18" customHeight="1">
      <c r="E19" s="107"/>
      <c r="J19" s="119"/>
      <c r="K19" s="120"/>
      <c r="L19" s="121"/>
      <c r="M19" s="64" t="s">
        <v>50</v>
      </c>
      <c r="N19" s="64" t="s">
        <v>63</v>
      </c>
      <c r="O19" s="64" t="s">
        <v>211</v>
      </c>
      <c r="P19" s="123" t="s">
        <v>212</v>
      </c>
      <c r="Q19" s="122"/>
      <c r="R19" s="655"/>
      <c r="S19" s="656"/>
      <c r="T19" s="64" t="s">
        <v>50</v>
      </c>
      <c r="U19" s="64" t="s">
        <v>63</v>
      </c>
      <c r="V19" s="64" t="s">
        <v>211</v>
      </c>
      <c r="W19" s="64" t="s">
        <v>212</v>
      </c>
    </row>
    <row r="20" spans="2:23" ht="18" customHeight="1">
      <c r="E20" s="107"/>
      <c r="J20" s="77" t="s">
        <v>213</v>
      </c>
      <c r="K20" s="78"/>
      <c r="L20" s="78"/>
      <c r="M20" s="92"/>
      <c r="N20" s="92"/>
      <c r="O20" s="92"/>
      <c r="P20" s="94"/>
      <c r="Q20" s="95" t="s">
        <v>213</v>
      </c>
      <c r="R20" s="78"/>
      <c r="S20" s="78"/>
      <c r="T20" s="92"/>
      <c r="U20" s="92"/>
      <c r="V20" s="92"/>
      <c r="W20" s="92"/>
    </row>
    <row r="21" spans="2:23" ht="18" customHeight="1">
      <c r="J21" s="80"/>
      <c r="K21" s="77" t="s">
        <v>214</v>
      </c>
      <c r="L21" s="78"/>
      <c r="M21" s="92"/>
      <c r="N21" s="92"/>
      <c r="O21" s="92"/>
      <c r="P21" s="94"/>
      <c r="Q21" s="97"/>
      <c r="R21" s="77" t="s">
        <v>214</v>
      </c>
      <c r="S21" s="78"/>
      <c r="T21" s="92"/>
      <c r="U21" s="92"/>
      <c r="V21" s="92"/>
      <c r="W21" s="92"/>
    </row>
    <row r="22" spans="2:23" ht="18" customHeight="1">
      <c r="J22" s="80"/>
      <c r="K22" s="82"/>
      <c r="L22" s="78" t="s">
        <v>215</v>
      </c>
      <c r="M22" s="92"/>
      <c r="N22" s="92"/>
      <c r="O22" s="92"/>
      <c r="P22" s="94"/>
      <c r="Q22" s="97"/>
      <c r="R22" s="82"/>
      <c r="S22" s="78" t="s">
        <v>215</v>
      </c>
      <c r="T22" s="92"/>
      <c r="U22" s="92"/>
      <c r="V22" s="92"/>
      <c r="W22" s="92"/>
    </row>
    <row r="23" spans="2:23" ht="18" customHeight="1" thickBot="1">
      <c r="J23" s="98"/>
      <c r="K23" s="87"/>
      <c r="L23" s="88" t="s">
        <v>216</v>
      </c>
      <c r="M23" s="99"/>
      <c r="N23" s="99"/>
      <c r="O23" s="99"/>
      <c r="P23" s="100"/>
      <c r="Q23" s="101"/>
      <c r="R23" s="87"/>
      <c r="S23" s="88" t="s">
        <v>216</v>
      </c>
      <c r="T23" s="102"/>
      <c r="U23" s="102"/>
      <c r="V23" s="102"/>
      <c r="W23" s="99"/>
    </row>
    <row r="24" spans="2:23" ht="18" customHeight="1" thickTop="1">
      <c r="J24" s="829" t="s">
        <v>224</v>
      </c>
      <c r="K24" s="830"/>
      <c r="L24" s="830"/>
      <c r="M24" s="831"/>
      <c r="N24" s="103" t="s">
        <v>209</v>
      </c>
      <c r="O24" s="104"/>
      <c r="P24" s="104"/>
      <c r="Q24" s="832" t="s">
        <v>225</v>
      </c>
      <c r="R24" s="833"/>
      <c r="S24" s="833"/>
      <c r="T24" s="834"/>
      <c r="U24" s="103" t="s">
        <v>209</v>
      </c>
      <c r="V24" s="104"/>
      <c r="W24" s="105"/>
    </row>
    <row r="25" spans="2:23" ht="18" customHeight="1">
      <c r="J25" s="662"/>
      <c r="K25" s="660"/>
      <c r="L25" s="660"/>
      <c r="M25" s="661"/>
      <c r="N25" s="92"/>
      <c r="O25" s="71"/>
      <c r="P25" s="71"/>
      <c r="Q25" s="669"/>
      <c r="R25" s="660"/>
      <c r="S25" s="660"/>
      <c r="T25" s="661"/>
      <c r="U25" s="92"/>
      <c r="V25" s="71"/>
      <c r="W25" s="72"/>
    </row>
    <row r="26" spans="2:23" ht="18" customHeight="1">
      <c r="J26" s="119"/>
      <c r="K26" s="120"/>
      <c r="L26" s="121"/>
      <c r="M26" s="64" t="s">
        <v>50</v>
      </c>
      <c r="N26" s="64" t="s">
        <v>63</v>
      </c>
      <c r="O26" s="64" t="s">
        <v>211</v>
      </c>
      <c r="P26" s="123" t="s">
        <v>212</v>
      </c>
      <c r="Q26" s="122"/>
      <c r="R26" s="655"/>
      <c r="S26" s="656"/>
      <c r="T26" s="64" t="s">
        <v>50</v>
      </c>
      <c r="U26" s="64" t="s">
        <v>63</v>
      </c>
      <c r="V26" s="64" t="s">
        <v>211</v>
      </c>
      <c r="W26" s="64" t="s">
        <v>212</v>
      </c>
    </row>
    <row r="27" spans="2:23" ht="18" customHeight="1">
      <c r="J27" s="77" t="s">
        <v>213</v>
      </c>
      <c r="K27" s="78"/>
      <c r="L27" s="78"/>
      <c r="M27" s="92"/>
      <c r="N27" s="92"/>
      <c r="O27" s="92"/>
      <c r="P27" s="94"/>
      <c r="Q27" s="95" t="s">
        <v>213</v>
      </c>
      <c r="R27" s="78"/>
      <c r="S27" s="78"/>
      <c r="T27" s="92"/>
      <c r="U27" s="92"/>
      <c r="V27" s="92"/>
      <c r="W27" s="92"/>
    </row>
    <row r="28" spans="2:23" ht="18" customHeight="1">
      <c r="J28" s="80"/>
      <c r="K28" s="77" t="s">
        <v>214</v>
      </c>
      <c r="L28" s="78"/>
      <c r="M28" s="92"/>
      <c r="N28" s="92"/>
      <c r="O28" s="92"/>
      <c r="P28" s="94"/>
      <c r="Q28" s="97"/>
      <c r="R28" s="77" t="s">
        <v>214</v>
      </c>
      <c r="S28" s="78"/>
      <c r="T28" s="92"/>
      <c r="U28" s="92"/>
      <c r="V28" s="92"/>
      <c r="W28" s="92"/>
    </row>
    <row r="29" spans="2:23" ht="18" customHeight="1">
      <c r="J29" s="80"/>
      <c r="K29" s="82"/>
      <c r="L29" s="78" t="s">
        <v>215</v>
      </c>
      <c r="M29" s="92"/>
      <c r="N29" s="92"/>
      <c r="O29" s="92"/>
      <c r="P29" s="94"/>
      <c r="Q29" s="97"/>
      <c r="R29" s="82"/>
      <c r="S29" s="78" t="s">
        <v>215</v>
      </c>
      <c r="T29" s="92"/>
      <c r="U29" s="92"/>
      <c r="V29" s="92"/>
      <c r="W29" s="92"/>
    </row>
    <row r="30" spans="2:23" ht="18" customHeight="1">
      <c r="J30" s="83"/>
      <c r="K30" s="84"/>
      <c r="L30" s="85" t="s">
        <v>216</v>
      </c>
      <c r="M30" s="92"/>
      <c r="N30" s="92"/>
      <c r="O30" s="92"/>
      <c r="P30" s="94"/>
      <c r="Q30" s="106"/>
      <c r="R30" s="84"/>
      <c r="S30" s="85" t="s">
        <v>216</v>
      </c>
      <c r="T30" s="92"/>
      <c r="U30" s="92"/>
      <c r="V30" s="92"/>
      <c r="W30" s="92"/>
    </row>
    <row r="31" spans="2:23" ht="18" customHeight="1"/>
    <row r="32" spans="2:23"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sheetData>
  <mergeCells count="14">
    <mergeCell ref="Q10:T10"/>
    <mergeCell ref="B12:H12"/>
    <mergeCell ref="B10:H11"/>
    <mergeCell ref="J10:M10"/>
    <mergeCell ref="B2:E2"/>
    <mergeCell ref="J2:L3"/>
    <mergeCell ref="J4:L4"/>
    <mergeCell ref="J24:M24"/>
    <mergeCell ref="Q24:T24"/>
    <mergeCell ref="C13:H14"/>
    <mergeCell ref="J17:M17"/>
    <mergeCell ref="Q17:T17"/>
    <mergeCell ref="C15:H16"/>
    <mergeCell ref="C17:H18"/>
  </mergeCells>
  <phoneticPr fontId="1"/>
  <pageMargins left="0.59055118110236227" right="0.19685039370078741" top="0.74803149606299213" bottom="0.47244094488188981" header="0.35433070866141736" footer="0.27559055118110237"/>
  <pageSetup paperSize="9" scale="75" fitToWidth="2" orientation="landscape" blackAndWhite="1" r:id="rId1"/>
  <headerFooter scaleWithDoc="0" alignWithMargins="0">
    <oddFooter>&amp;C&amp;9&amp;P／&amp;N&amp;R&amp;9&amp;F　&amp;A</oddFooter>
  </headerFooter>
  <colBreaks count="1" manualBreakCount="1">
    <brk id="9" max="29"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BO50"/>
  <sheetViews>
    <sheetView showGridLines="0" zoomScaleNormal="100" zoomScaleSheetLayoutView="100" workbookViewId="0">
      <selection sqref="A1:B1"/>
    </sheetView>
  </sheetViews>
  <sheetFormatPr defaultRowHeight="13.5"/>
  <cols>
    <col min="1" max="1" width="4.625" style="521" customWidth="1"/>
    <col min="2" max="2" width="25.75" style="139" customWidth="1"/>
    <col min="3" max="3" width="12.75" style="8" customWidth="1"/>
    <col min="4" max="4" width="2.75" style="8" customWidth="1"/>
    <col min="5" max="5" width="12.75" style="61" customWidth="1"/>
    <col min="6" max="6" width="2.75" style="8" customWidth="1"/>
    <col min="7" max="7" width="1.75" style="32" customWidth="1"/>
    <col min="8" max="8" width="12.75" style="40" customWidth="1"/>
    <col min="9" max="9" width="1.75" style="32" customWidth="1"/>
    <col min="10" max="10" width="12.75" style="32" customWidth="1"/>
    <col min="11" max="11" width="1.75" style="32" customWidth="1"/>
    <col min="12" max="12" width="12.75" style="32" customWidth="1"/>
    <col min="13" max="13" width="1.75" style="32" customWidth="1"/>
    <col min="14" max="14" width="9.375" style="32" customWidth="1"/>
    <col min="15" max="15" width="1.75" style="32" customWidth="1"/>
    <col min="16" max="16" width="12.75" style="32" customWidth="1"/>
    <col min="17" max="17" width="1.75" style="32" customWidth="1"/>
    <col min="18" max="18" width="9.375" style="32" customWidth="1"/>
    <col min="19" max="19" width="2.75" style="32" customWidth="1"/>
    <col min="20" max="20" width="9.375" style="32" customWidth="1"/>
    <col min="21" max="21" width="1.75" style="32" customWidth="1"/>
    <col min="22" max="22" width="9.375" style="32" customWidth="1"/>
    <col min="23" max="23" width="1.75" style="32" customWidth="1"/>
    <col min="24" max="24" width="12.75" style="32" customWidth="1"/>
    <col min="25" max="25" width="1.75" style="32" customWidth="1"/>
    <col min="26" max="26" width="12.75" style="32" customWidth="1"/>
    <col min="27" max="27" width="1.75" style="32" customWidth="1"/>
    <col min="28" max="28" width="12.75" style="32" customWidth="1"/>
    <col min="29" max="29" width="1.75" style="32" customWidth="1"/>
    <col min="30" max="30" width="12.75" style="32" customWidth="1"/>
    <col min="31" max="31" width="1.75" style="32" customWidth="1"/>
    <col min="32" max="34" width="12.75" style="32" customWidth="1"/>
    <col min="35" max="35" width="1.75" style="32" customWidth="1"/>
    <col min="36" max="38" width="12.75" style="32" customWidth="1"/>
    <col min="39" max="39" width="1.75" style="40" customWidth="1"/>
    <col min="40" max="42" width="12.75" style="32" customWidth="1"/>
    <col min="43" max="43" width="1.75" style="40" customWidth="1"/>
    <col min="44" max="46" width="12.75" style="32" customWidth="1"/>
    <col min="47" max="47" width="2.75" style="40" customWidth="1"/>
    <col min="48" max="48" width="6.25" customWidth="1"/>
    <col min="53" max="53" width="9.625" customWidth="1"/>
    <col min="54" max="54" width="7.25" customWidth="1"/>
  </cols>
  <sheetData>
    <row r="1" spans="1:61" s="37" customFormat="1" ht="45" customHeight="1">
      <c r="A1" s="876" t="s">
        <v>817</v>
      </c>
      <c r="B1" s="876"/>
      <c r="C1" s="34"/>
      <c r="D1" s="8"/>
      <c r="E1" s="311" t="s">
        <v>78</v>
      </c>
      <c r="F1" s="8"/>
      <c r="G1" s="237"/>
      <c r="H1" s="136" t="s">
        <v>514</v>
      </c>
      <c r="J1" s="137" t="s">
        <v>563</v>
      </c>
      <c r="L1" s="137" t="s">
        <v>515</v>
      </c>
      <c r="P1" s="136" t="s">
        <v>516</v>
      </c>
      <c r="R1" s="877" t="s">
        <v>812</v>
      </c>
      <c r="S1" s="877"/>
      <c r="T1" s="877"/>
      <c r="X1" s="137" t="s">
        <v>517</v>
      </c>
      <c r="Z1" s="137" t="s">
        <v>518</v>
      </c>
      <c r="AB1" s="137" t="s">
        <v>564</v>
      </c>
      <c r="AD1" s="137" t="s">
        <v>519</v>
      </c>
      <c r="AF1" s="864" t="s">
        <v>258</v>
      </c>
      <c r="AG1" s="865"/>
      <c r="AH1" s="866"/>
      <c r="AJ1" s="864" t="s">
        <v>259</v>
      </c>
      <c r="AK1" s="865"/>
      <c r="AL1" s="866"/>
      <c r="AM1" s="38"/>
      <c r="AN1" s="864" t="s">
        <v>260</v>
      </c>
      <c r="AO1" s="865"/>
      <c r="AP1" s="866"/>
      <c r="AQ1" s="38"/>
      <c r="AR1" s="864" t="s">
        <v>261</v>
      </c>
      <c r="AS1" s="865"/>
      <c r="AT1" s="866"/>
      <c r="AU1" s="38"/>
    </row>
    <row r="2" spans="1:61" s="32" customFormat="1" ht="13.15" customHeight="1">
      <c r="A2" s="886" t="str">
        <f>"建設事業の種類：　"&amp;入力!C6</f>
        <v>建設事業の種類：　</v>
      </c>
      <c r="B2" s="887"/>
      <c r="C2" s="12" t="s">
        <v>86</v>
      </c>
      <c r="D2" s="8"/>
      <c r="E2" s="12" t="s">
        <v>87</v>
      </c>
      <c r="F2" s="8"/>
      <c r="G2" s="39"/>
      <c r="H2" s="12" t="s">
        <v>88</v>
      </c>
      <c r="I2" s="39"/>
      <c r="J2" s="39" t="s">
        <v>490</v>
      </c>
      <c r="K2" s="39"/>
      <c r="L2" s="39" t="s">
        <v>500</v>
      </c>
      <c r="M2" s="39"/>
      <c r="N2" s="39" t="s">
        <v>501</v>
      </c>
      <c r="O2" s="39"/>
      <c r="P2" s="39" t="s">
        <v>502</v>
      </c>
      <c r="Q2" s="39"/>
      <c r="R2" s="39" t="s">
        <v>503</v>
      </c>
      <c r="S2" s="39"/>
      <c r="T2" s="39" t="s">
        <v>504</v>
      </c>
      <c r="U2" s="39"/>
      <c r="V2" s="39" t="s">
        <v>505</v>
      </c>
      <c r="W2" s="39"/>
      <c r="X2" s="39" t="s">
        <v>506</v>
      </c>
      <c r="Y2" s="39"/>
      <c r="Z2" s="39" t="s">
        <v>507</v>
      </c>
      <c r="AA2" s="39"/>
      <c r="AB2" s="39" t="s">
        <v>508</v>
      </c>
      <c r="AC2" s="39"/>
      <c r="AD2" s="39" t="s">
        <v>509</v>
      </c>
      <c r="AG2" s="39" t="s">
        <v>510</v>
      </c>
      <c r="AK2" s="39" t="s">
        <v>511</v>
      </c>
      <c r="AM2" s="40"/>
      <c r="AO2" s="39" t="s">
        <v>512</v>
      </c>
      <c r="AQ2" s="40"/>
      <c r="AS2" s="39" t="s">
        <v>513</v>
      </c>
      <c r="AU2" s="40"/>
      <c r="AV2" s="8"/>
      <c r="AW2" s="8"/>
      <c r="AX2" s="8"/>
      <c r="AY2" s="8"/>
    </row>
    <row r="3" spans="1:61" s="32" customFormat="1" ht="15" customHeight="1">
      <c r="A3" s="888" t="s">
        <v>804</v>
      </c>
      <c r="B3" s="890" t="s">
        <v>805</v>
      </c>
      <c r="C3" s="878" t="s">
        <v>85</v>
      </c>
      <c r="E3" s="892" t="s">
        <v>809</v>
      </c>
      <c r="H3" s="880" t="s">
        <v>829</v>
      </c>
      <c r="J3" s="880" t="s">
        <v>810</v>
      </c>
      <c r="L3" s="880" t="s">
        <v>811</v>
      </c>
      <c r="N3" s="867" t="s">
        <v>43</v>
      </c>
      <c r="O3" s="140"/>
      <c r="P3" s="882" t="s">
        <v>44</v>
      </c>
      <c r="Q3" s="140"/>
      <c r="R3" s="884" t="s">
        <v>262</v>
      </c>
      <c r="S3" s="140"/>
      <c r="T3" s="895" t="s">
        <v>75</v>
      </c>
      <c r="V3" s="861" t="s">
        <v>74</v>
      </c>
      <c r="X3" s="862" t="s">
        <v>45</v>
      </c>
      <c r="Z3" s="867" t="s">
        <v>46</v>
      </c>
      <c r="AA3" s="141"/>
      <c r="AB3" s="869" t="s">
        <v>813</v>
      </c>
      <c r="AD3" s="869" t="s">
        <v>818</v>
      </c>
      <c r="AF3" s="871" t="s">
        <v>66</v>
      </c>
      <c r="AG3" s="871"/>
      <c r="AH3" s="871"/>
      <c r="AJ3" s="875" t="s">
        <v>44</v>
      </c>
      <c r="AK3" s="875"/>
      <c r="AL3" s="875"/>
      <c r="AM3" s="40"/>
      <c r="AN3" s="872" t="s">
        <v>76</v>
      </c>
      <c r="AO3" s="873"/>
      <c r="AP3" s="874"/>
      <c r="AQ3" s="40"/>
      <c r="AR3" s="872" t="s">
        <v>72</v>
      </c>
      <c r="AS3" s="873"/>
      <c r="AT3" s="874"/>
      <c r="AU3" s="40"/>
    </row>
    <row r="4" spans="1:61" s="32" customFormat="1" ht="15" customHeight="1">
      <c r="A4" s="889"/>
      <c r="B4" s="891"/>
      <c r="C4" s="879"/>
      <c r="D4" s="37"/>
      <c r="E4" s="893"/>
      <c r="F4" s="37"/>
      <c r="H4" s="881"/>
      <c r="J4" s="881"/>
      <c r="L4" s="881"/>
      <c r="N4" s="894"/>
      <c r="O4" s="140"/>
      <c r="P4" s="883"/>
      <c r="Q4" s="140"/>
      <c r="R4" s="885"/>
      <c r="S4" s="140"/>
      <c r="T4" s="896"/>
      <c r="V4" s="861"/>
      <c r="W4" s="115"/>
      <c r="X4" s="863"/>
      <c r="Y4" s="115"/>
      <c r="Z4" s="868"/>
      <c r="AA4" s="141"/>
      <c r="AB4" s="870"/>
      <c r="AD4" s="870"/>
      <c r="AF4" s="448" t="s">
        <v>67</v>
      </c>
      <c r="AG4" s="448" t="s">
        <v>68</v>
      </c>
      <c r="AH4" s="448" t="s">
        <v>69</v>
      </c>
      <c r="AJ4" s="447" t="s">
        <v>67</v>
      </c>
      <c r="AK4" s="447" t="s">
        <v>68</v>
      </c>
      <c r="AL4" s="447" t="s">
        <v>69</v>
      </c>
      <c r="AM4" s="40"/>
      <c r="AN4" s="142" t="s">
        <v>67</v>
      </c>
      <c r="AO4" s="142" t="s">
        <v>68</v>
      </c>
      <c r="AP4" s="142" t="s">
        <v>69</v>
      </c>
      <c r="AQ4" s="40"/>
      <c r="AR4" s="142" t="s">
        <v>67</v>
      </c>
      <c r="AS4" s="142" t="s">
        <v>68</v>
      </c>
      <c r="AT4" s="142" t="s">
        <v>69</v>
      </c>
      <c r="AU4" s="40"/>
    </row>
    <row r="5" spans="1:61" s="61" customFormat="1" ht="12.4" customHeight="1">
      <c r="A5" s="501" t="s">
        <v>1</v>
      </c>
      <c r="B5" s="519" t="s">
        <v>593</v>
      </c>
      <c r="C5" s="603"/>
      <c r="D5" s="604"/>
      <c r="E5" s="308">
        <f>IF(入力!B$6="",0,HLOOKUP(入力!$B$6,建設係数!$E$3:$BW$41,ROW()-2,FALSE)*C$25)</f>
        <v>0</v>
      </c>
      <c r="F5" s="604"/>
      <c r="G5" s="605"/>
      <c r="H5" s="606">
        <f>E5*その他の係数!C5</f>
        <v>0</v>
      </c>
      <c r="I5" s="605"/>
      <c r="J5" s="607">
        <f t="array" ref="J5:J41">MMULT(逆行列係数表!C5:AM41,H5:H41)</f>
        <v>0</v>
      </c>
      <c r="K5" s="109"/>
      <c r="L5" s="607">
        <f t="shared" ref="L5:L41" si="0">C5+J5</f>
        <v>0</v>
      </c>
      <c r="M5" s="109"/>
      <c r="N5" s="707">
        <f>その他の係数!G5</f>
        <v>0.10584673112106369</v>
      </c>
      <c r="O5" s="109"/>
      <c r="P5" s="589">
        <f t="shared" ref="P5:P41" si="1">L5*N5</f>
        <v>0</v>
      </c>
      <c r="Q5" s="143"/>
      <c r="R5" s="143"/>
      <c r="S5" s="109"/>
      <c r="T5" s="143"/>
      <c r="U5" s="109"/>
      <c r="V5" s="710">
        <f>その他の係数!I5</f>
        <v>1.2872761374360359E-2</v>
      </c>
      <c r="W5" s="109"/>
      <c r="X5" s="617">
        <f t="shared" ref="X5:X41" si="2">T$42*V5</f>
        <v>0</v>
      </c>
      <c r="Y5" s="618"/>
      <c r="Z5" s="617">
        <f>X5*その他の係数!C5</f>
        <v>0</v>
      </c>
      <c r="AA5" s="618"/>
      <c r="AB5" s="606">
        <f t="array" ref="AB5:AB41">MMULT(逆行列係数表!C5:AM41,Z5:Z41)</f>
        <v>0</v>
      </c>
      <c r="AC5" s="618"/>
      <c r="AD5" s="606">
        <f t="shared" ref="AD5:AD41" si="3">L5+AB5</f>
        <v>0</v>
      </c>
      <c r="AE5" s="109"/>
      <c r="AF5" s="621">
        <f>C5*その他の係数!E5</f>
        <v>0</v>
      </c>
      <c r="AG5" s="621">
        <f>J5*その他の係数!E5</f>
        <v>0</v>
      </c>
      <c r="AH5" s="621">
        <f>AB5*その他の係数!E5</f>
        <v>0</v>
      </c>
      <c r="AI5" s="618"/>
      <c r="AJ5" s="622">
        <f>C5*その他の係数!G5</f>
        <v>0</v>
      </c>
      <c r="AK5" s="622">
        <f>J5*その他の係数!G5</f>
        <v>0</v>
      </c>
      <c r="AL5" s="622">
        <f>AB5*その他の係数!G5</f>
        <v>0</v>
      </c>
      <c r="AM5" s="623"/>
      <c r="AN5" s="624">
        <f>C5*その他の係数!K5</f>
        <v>0</v>
      </c>
      <c r="AO5" s="624">
        <f>J5*その他の係数!K5</f>
        <v>0</v>
      </c>
      <c r="AP5" s="624">
        <f>AB5*その他の係数!K5</f>
        <v>0</v>
      </c>
      <c r="AQ5" s="623"/>
      <c r="AR5" s="624">
        <f>C5*その他の係数!M5</f>
        <v>0</v>
      </c>
      <c r="AS5" s="624">
        <f>J5*その他の係数!M5</f>
        <v>0</v>
      </c>
      <c r="AT5" s="624">
        <f>AB5*その他の係数!M5</f>
        <v>0</v>
      </c>
      <c r="AU5" s="608"/>
      <c r="AV5" s="10" t="s">
        <v>263</v>
      </c>
      <c r="AW5" s="10"/>
      <c r="AX5" s="10"/>
      <c r="AY5" s="10"/>
      <c r="AZ5" s="10"/>
      <c r="BA5" s="10"/>
    </row>
    <row r="6" spans="1:61" s="61" customFormat="1" ht="12.4" customHeight="1">
      <c r="A6" s="502" t="s">
        <v>2</v>
      </c>
      <c r="B6" s="144" t="s">
        <v>3</v>
      </c>
      <c r="C6" s="609"/>
      <c r="D6" s="10"/>
      <c r="E6" s="308">
        <f>IF(入力!B$6="",0,HLOOKUP(入力!$B$6,建設係数!$E$3:$BW$41,ROW()-2,FALSE)*C$25)</f>
        <v>0</v>
      </c>
      <c r="F6" s="10"/>
      <c r="G6" s="605"/>
      <c r="H6" s="610">
        <f>E6*その他の係数!C6</f>
        <v>0</v>
      </c>
      <c r="I6" s="605"/>
      <c r="J6" s="611">
        <v>0</v>
      </c>
      <c r="K6" s="109"/>
      <c r="L6" s="611">
        <f t="shared" si="0"/>
        <v>0</v>
      </c>
      <c r="M6" s="109"/>
      <c r="N6" s="708">
        <f>その他の係数!G6</f>
        <v>0.16325723327305605</v>
      </c>
      <c r="O6" s="109"/>
      <c r="P6" s="590">
        <f t="shared" si="1"/>
        <v>0</v>
      </c>
      <c r="Q6" s="143"/>
      <c r="R6" s="143"/>
      <c r="S6" s="109"/>
      <c r="T6" s="143"/>
      <c r="U6" s="109"/>
      <c r="V6" s="616"/>
      <c r="W6" s="109"/>
      <c r="X6" s="619">
        <f t="shared" si="2"/>
        <v>0</v>
      </c>
      <c r="Y6" s="618"/>
      <c r="Z6" s="619">
        <f>X6*その他の係数!C6</f>
        <v>0</v>
      </c>
      <c r="AA6" s="618"/>
      <c r="AB6" s="610">
        <v>0</v>
      </c>
      <c r="AC6" s="618"/>
      <c r="AD6" s="610">
        <f t="shared" si="3"/>
        <v>0</v>
      </c>
      <c r="AE6" s="109"/>
      <c r="AF6" s="625">
        <f>C6*その他の係数!E6</f>
        <v>0</v>
      </c>
      <c r="AG6" s="625">
        <f>J6*その他の係数!E6</f>
        <v>0</v>
      </c>
      <c r="AH6" s="625">
        <f>AB6*その他の係数!E6</f>
        <v>0</v>
      </c>
      <c r="AI6" s="618"/>
      <c r="AJ6" s="626">
        <f>C6*その他の係数!G6</f>
        <v>0</v>
      </c>
      <c r="AK6" s="626">
        <f>J6*その他の係数!G6</f>
        <v>0</v>
      </c>
      <c r="AL6" s="626">
        <f>AB6*その他の係数!G6</f>
        <v>0</v>
      </c>
      <c r="AM6" s="623"/>
      <c r="AN6" s="627">
        <f>C6*その他の係数!K6</f>
        <v>0</v>
      </c>
      <c r="AO6" s="627">
        <f>J6*その他の係数!K6</f>
        <v>0</v>
      </c>
      <c r="AP6" s="627">
        <f>AB6*その他の係数!K6</f>
        <v>0</v>
      </c>
      <c r="AQ6" s="623"/>
      <c r="AR6" s="627">
        <f>C6*その他の係数!M6</f>
        <v>0</v>
      </c>
      <c r="AS6" s="627">
        <f>J6*その他の係数!M6</f>
        <v>0</v>
      </c>
      <c r="AT6" s="627">
        <f>AB6*その他の係数!M6</f>
        <v>0</v>
      </c>
      <c r="AU6" s="608"/>
      <c r="AV6" s="145" t="s">
        <v>264</v>
      </c>
      <c r="AW6" s="10"/>
      <c r="AX6" s="10"/>
      <c r="AY6" s="10"/>
      <c r="AZ6" s="10"/>
      <c r="BA6" s="10"/>
      <c r="BC6" s="306"/>
    </row>
    <row r="7" spans="1:61" s="61" customFormat="1" ht="12.4" customHeight="1">
      <c r="A7" s="502" t="s">
        <v>89</v>
      </c>
      <c r="B7" s="144" t="s">
        <v>136</v>
      </c>
      <c r="C7" s="609"/>
      <c r="D7" s="10"/>
      <c r="E7" s="308">
        <f>IF(入力!B$6="",0,HLOOKUP(入力!$B$6,建設係数!$E$3:$BW$41,ROW()-2,FALSE)*C$25)</f>
        <v>0</v>
      </c>
      <c r="F7" s="10"/>
      <c r="G7" s="605"/>
      <c r="H7" s="610">
        <f>E7*その他の係数!C7</f>
        <v>0</v>
      </c>
      <c r="I7" s="605"/>
      <c r="J7" s="611">
        <v>0</v>
      </c>
      <c r="K7" s="109"/>
      <c r="L7" s="611">
        <f t="shared" si="0"/>
        <v>0</v>
      </c>
      <c r="M7" s="109"/>
      <c r="N7" s="708">
        <f>その他の係数!G7</f>
        <v>0.13501986155781542</v>
      </c>
      <c r="O7" s="109"/>
      <c r="P7" s="590">
        <f t="shared" si="1"/>
        <v>0</v>
      </c>
      <c r="Q7" s="143"/>
      <c r="R7" s="143"/>
      <c r="S7" s="109"/>
      <c r="T7" s="143"/>
      <c r="U7" s="109"/>
      <c r="V7" s="711">
        <f>その他の係数!I7</f>
        <v>9.210305147759848E-2</v>
      </c>
      <c r="W7" s="109"/>
      <c r="X7" s="619">
        <f t="shared" si="2"/>
        <v>0</v>
      </c>
      <c r="Y7" s="618"/>
      <c r="Z7" s="619">
        <f>X7*その他の係数!C7</f>
        <v>0</v>
      </c>
      <c r="AA7" s="618"/>
      <c r="AB7" s="610">
        <v>0</v>
      </c>
      <c r="AC7" s="618"/>
      <c r="AD7" s="610">
        <f t="shared" si="3"/>
        <v>0</v>
      </c>
      <c r="AE7" s="109"/>
      <c r="AF7" s="625">
        <f>C7*その他の係数!E7</f>
        <v>0</v>
      </c>
      <c r="AG7" s="625">
        <f>J7*その他の係数!E7</f>
        <v>0</v>
      </c>
      <c r="AH7" s="625">
        <f>AB7*その他の係数!E7</f>
        <v>0</v>
      </c>
      <c r="AI7" s="618"/>
      <c r="AJ7" s="626">
        <f>C7*その他の係数!G7</f>
        <v>0</v>
      </c>
      <c r="AK7" s="626">
        <f>J7*その他の係数!G7</f>
        <v>0</v>
      </c>
      <c r="AL7" s="626">
        <f>AB7*その他の係数!G7</f>
        <v>0</v>
      </c>
      <c r="AM7" s="623"/>
      <c r="AN7" s="627">
        <f>C7*その他の係数!K7</f>
        <v>0</v>
      </c>
      <c r="AO7" s="627">
        <f>J7*その他の係数!K7</f>
        <v>0</v>
      </c>
      <c r="AP7" s="627">
        <f>AB7*その他の係数!K7</f>
        <v>0</v>
      </c>
      <c r="AQ7" s="623"/>
      <c r="AR7" s="627">
        <f>C7*その他の係数!M7</f>
        <v>0</v>
      </c>
      <c r="AS7" s="627">
        <f>J7*その他の係数!M7</f>
        <v>0</v>
      </c>
      <c r="AT7" s="627">
        <f>AB7*その他の係数!M7</f>
        <v>0</v>
      </c>
      <c r="AU7" s="608"/>
      <c r="AV7" s="10" t="s">
        <v>265</v>
      </c>
      <c r="AW7" s="10"/>
      <c r="AX7" s="10"/>
      <c r="AY7" s="10"/>
      <c r="AZ7" s="10"/>
      <c r="BA7" s="10"/>
      <c r="BC7" s="306"/>
    </row>
    <row r="8" spans="1:61" s="61" customFormat="1" ht="12.4" customHeight="1">
      <c r="A8" s="502" t="s">
        <v>90</v>
      </c>
      <c r="B8" s="144" t="s">
        <v>4</v>
      </c>
      <c r="C8" s="609"/>
      <c r="D8" s="594"/>
      <c r="E8" s="308">
        <f>IF(入力!B$6="",0,HLOOKUP(入力!$B$6,建設係数!$E$3:$BW$41,ROW()-2,FALSE)*C$25)</f>
        <v>0</v>
      </c>
      <c r="F8" s="596"/>
      <c r="G8" s="605"/>
      <c r="H8" s="610">
        <f>E8*その他の係数!C8</f>
        <v>0</v>
      </c>
      <c r="I8" s="605"/>
      <c r="J8" s="611">
        <v>0</v>
      </c>
      <c r="K8" s="109"/>
      <c r="L8" s="611">
        <f t="shared" si="0"/>
        <v>0</v>
      </c>
      <c r="M8" s="109"/>
      <c r="N8" s="708">
        <f>その他の係数!G8</f>
        <v>0.27099549819262414</v>
      </c>
      <c r="O8" s="109"/>
      <c r="P8" s="590">
        <f t="shared" si="1"/>
        <v>0</v>
      </c>
      <c r="Q8" s="143"/>
      <c r="R8" s="143"/>
      <c r="S8" s="109"/>
      <c r="T8" s="143"/>
      <c r="U8" s="109"/>
      <c r="V8" s="711">
        <f>その他の係数!I8</f>
        <v>1.5607346589043317E-2</v>
      </c>
      <c r="W8" s="109"/>
      <c r="X8" s="619">
        <f t="shared" si="2"/>
        <v>0</v>
      </c>
      <c r="Y8" s="618"/>
      <c r="Z8" s="619">
        <f>X8*その他の係数!C8</f>
        <v>0</v>
      </c>
      <c r="AA8" s="618"/>
      <c r="AB8" s="610">
        <v>0</v>
      </c>
      <c r="AC8" s="618"/>
      <c r="AD8" s="610">
        <f t="shared" si="3"/>
        <v>0</v>
      </c>
      <c r="AE8" s="109"/>
      <c r="AF8" s="625">
        <f>C8*その他の係数!E8</f>
        <v>0</v>
      </c>
      <c r="AG8" s="625">
        <f>J8*その他の係数!E8</f>
        <v>0</v>
      </c>
      <c r="AH8" s="625">
        <f>AB8*その他の係数!E8</f>
        <v>0</v>
      </c>
      <c r="AI8" s="618"/>
      <c r="AJ8" s="626">
        <f>C8*その他の係数!G8</f>
        <v>0</v>
      </c>
      <c r="AK8" s="626">
        <f>J8*その他の係数!G8</f>
        <v>0</v>
      </c>
      <c r="AL8" s="626">
        <f>AB8*その他の係数!G8</f>
        <v>0</v>
      </c>
      <c r="AM8" s="623"/>
      <c r="AN8" s="627">
        <f>C8*その他の係数!K8</f>
        <v>0</v>
      </c>
      <c r="AO8" s="627">
        <f>J8*その他の係数!K8</f>
        <v>0</v>
      </c>
      <c r="AP8" s="627">
        <f>AB8*その他の係数!K8</f>
        <v>0</v>
      </c>
      <c r="AQ8" s="623"/>
      <c r="AR8" s="627">
        <f>C8*その他の係数!M8</f>
        <v>0</v>
      </c>
      <c r="AS8" s="627">
        <f>J8*その他の係数!M8</f>
        <v>0</v>
      </c>
      <c r="AT8" s="627">
        <f>AB8*その他の係数!M8</f>
        <v>0</v>
      </c>
      <c r="AU8" s="608"/>
      <c r="AV8" s="10" t="s">
        <v>266</v>
      </c>
      <c r="AW8" s="10"/>
      <c r="AX8" s="10"/>
      <c r="AY8" s="10"/>
      <c r="AZ8" s="10"/>
      <c r="BA8" s="10"/>
      <c r="BC8" s="306"/>
    </row>
    <row r="9" spans="1:61" s="61" customFormat="1" ht="12.4" customHeight="1">
      <c r="A9" s="502" t="s">
        <v>91</v>
      </c>
      <c r="B9" s="144" t="s">
        <v>5</v>
      </c>
      <c r="C9" s="609"/>
      <c r="D9" s="594"/>
      <c r="E9" s="308">
        <f>IF(入力!B$6="",0,HLOOKUP(入力!$B$6,建設係数!$E$3:$BW$41,ROW()-2,FALSE)*C$25)</f>
        <v>0</v>
      </c>
      <c r="F9" s="596"/>
      <c r="G9" s="605"/>
      <c r="H9" s="610">
        <f>E9*その他の係数!C9</f>
        <v>0</v>
      </c>
      <c r="I9" s="605"/>
      <c r="J9" s="611">
        <v>0</v>
      </c>
      <c r="K9" s="109"/>
      <c r="L9" s="611">
        <f t="shared" si="0"/>
        <v>0</v>
      </c>
      <c r="M9" s="109"/>
      <c r="N9" s="708">
        <f>その他の係数!G9</f>
        <v>0.16061016995821603</v>
      </c>
      <c r="O9" s="109"/>
      <c r="P9" s="590">
        <f t="shared" si="1"/>
        <v>0</v>
      </c>
      <c r="Q9" s="143"/>
      <c r="R9" s="143"/>
      <c r="S9" s="109"/>
      <c r="T9" s="143"/>
      <c r="U9" s="109"/>
      <c r="V9" s="711">
        <f>その他の係数!I9</f>
        <v>1.1693525288593138E-3</v>
      </c>
      <c r="W9" s="109"/>
      <c r="X9" s="619">
        <f t="shared" si="2"/>
        <v>0</v>
      </c>
      <c r="Y9" s="618"/>
      <c r="Z9" s="619">
        <f>X9*その他の係数!C9</f>
        <v>0</v>
      </c>
      <c r="AA9" s="618"/>
      <c r="AB9" s="610">
        <v>0</v>
      </c>
      <c r="AC9" s="618"/>
      <c r="AD9" s="610">
        <f t="shared" si="3"/>
        <v>0</v>
      </c>
      <c r="AE9" s="109"/>
      <c r="AF9" s="625">
        <f>C9*その他の係数!E9</f>
        <v>0</v>
      </c>
      <c r="AG9" s="625">
        <f>J9*その他の係数!E9</f>
        <v>0</v>
      </c>
      <c r="AH9" s="625">
        <f>AB9*その他の係数!E9</f>
        <v>0</v>
      </c>
      <c r="AI9" s="618"/>
      <c r="AJ9" s="626">
        <f>C9*その他の係数!G9</f>
        <v>0</v>
      </c>
      <c r="AK9" s="626">
        <f>J9*その他の係数!G9</f>
        <v>0</v>
      </c>
      <c r="AL9" s="626">
        <f>AB9*その他の係数!G9</f>
        <v>0</v>
      </c>
      <c r="AM9" s="623"/>
      <c r="AN9" s="627">
        <f>C9*その他の係数!K9</f>
        <v>0</v>
      </c>
      <c r="AO9" s="627">
        <f>J9*その他の係数!K9</f>
        <v>0</v>
      </c>
      <c r="AP9" s="627">
        <f>AB9*その他の係数!K9</f>
        <v>0</v>
      </c>
      <c r="AQ9" s="623"/>
      <c r="AR9" s="627">
        <f>C9*その他の係数!M9</f>
        <v>0</v>
      </c>
      <c r="AS9" s="627">
        <f>J9*その他の係数!M9</f>
        <v>0</v>
      </c>
      <c r="AT9" s="627">
        <f>AB9*その他の係数!M9</f>
        <v>0</v>
      </c>
      <c r="AU9" s="608"/>
      <c r="AV9" s="145" t="s">
        <v>267</v>
      </c>
      <c r="AW9" s="10"/>
      <c r="AX9" s="10"/>
      <c r="AY9" s="10"/>
      <c r="AZ9" s="10"/>
      <c r="BA9" s="10"/>
      <c r="BC9" s="306"/>
    </row>
    <row r="10" spans="1:61" s="61" customFormat="1" ht="12.4" customHeight="1">
      <c r="A10" s="502" t="s">
        <v>92</v>
      </c>
      <c r="B10" s="144" t="s">
        <v>6</v>
      </c>
      <c r="C10" s="609"/>
      <c r="D10" s="594"/>
      <c r="E10" s="308">
        <f>IF(入力!B$6="",0,HLOOKUP(入力!$B$6,建設係数!$E$3:$BW$41,ROW()-2,FALSE)*C$25)</f>
        <v>0</v>
      </c>
      <c r="F10" s="596"/>
      <c r="G10" s="605"/>
      <c r="H10" s="610">
        <f>E10*その他の係数!C10</f>
        <v>0</v>
      </c>
      <c r="I10" s="605"/>
      <c r="J10" s="611">
        <v>0</v>
      </c>
      <c r="K10" s="109"/>
      <c r="L10" s="611">
        <f t="shared" si="0"/>
        <v>0</v>
      </c>
      <c r="M10" s="109"/>
      <c r="N10" s="708">
        <f>その他の係数!G10</f>
        <v>5.6966483290848427E-2</v>
      </c>
      <c r="O10" s="109"/>
      <c r="P10" s="590">
        <f t="shared" si="1"/>
        <v>0</v>
      </c>
      <c r="Q10" s="143"/>
      <c r="R10" s="143"/>
      <c r="S10" s="109"/>
      <c r="T10" s="143"/>
      <c r="U10" s="109"/>
      <c r="V10" s="711">
        <f>その他の係数!I10</f>
        <v>8.2958677050273284E-3</v>
      </c>
      <c r="W10" s="109"/>
      <c r="X10" s="619">
        <f t="shared" si="2"/>
        <v>0</v>
      </c>
      <c r="Y10" s="618"/>
      <c r="Z10" s="619">
        <f>X10*その他の係数!C10</f>
        <v>0</v>
      </c>
      <c r="AA10" s="618"/>
      <c r="AB10" s="610">
        <v>0</v>
      </c>
      <c r="AC10" s="618"/>
      <c r="AD10" s="610">
        <f t="shared" si="3"/>
        <v>0</v>
      </c>
      <c r="AE10" s="109"/>
      <c r="AF10" s="625">
        <f>C10*その他の係数!E10</f>
        <v>0</v>
      </c>
      <c r="AG10" s="625">
        <f>J10*その他の係数!E10</f>
        <v>0</v>
      </c>
      <c r="AH10" s="625">
        <f>AB10*その他の係数!E10</f>
        <v>0</v>
      </c>
      <c r="AI10" s="618"/>
      <c r="AJ10" s="626">
        <f>C10*その他の係数!G10</f>
        <v>0</v>
      </c>
      <c r="AK10" s="626">
        <f>J10*その他の係数!G10</f>
        <v>0</v>
      </c>
      <c r="AL10" s="626">
        <f>AB10*その他の係数!G10</f>
        <v>0</v>
      </c>
      <c r="AM10" s="623"/>
      <c r="AN10" s="627">
        <f>C10*その他の係数!K10</f>
        <v>0</v>
      </c>
      <c r="AO10" s="627">
        <f>J10*その他の係数!K10</f>
        <v>0</v>
      </c>
      <c r="AP10" s="627">
        <f>AB10*その他の係数!K10</f>
        <v>0</v>
      </c>
      <c r="AQ10" s="623"/>
      <c r="AR10" s="627">
        <f>C10*その他の係数!M10</f>
        <v>0</v>
      </c>
      <c r="AS10" s="627">
        <f>J10*その他の係数!M10</f>
        <v>0</v>
      </c>
      <c r="AT10" s="627">
        <f>AB10*その他の係数!M10</f>
        <v>0</v>
      </c>
      <c r="AU10" s="608"/>
      <c r="AV10" s="145" t="s">
        <v>268</v>
      </c>
      <c r="AW10" s="10"/>
      <c r="AX10" s="10"/>
      <c r="AY10" s="10"/>
      <c r="AZ10" s="10"/>
      <c r="BA10" s="10"/>
      <c r="BC10" s="306"/>
    </row>
    <row r="11" spans="1:61" s="61" customFormat="1" ht="12.4" customHeight="1">
      <c r="A11" s="502" t="s">
        <v>93</v>
      </c>
      <c r="B11" s="144" t="s">
        <v>7</v>
      </c>
      <c r="C11" s="609"/>
      <c r="D11" s="594"/>
      <c r="E11" s="308">
        <f>IF(入力!B$6="",0,HLOOKUP(入力!$B$6,建設係数!$E$3:$BW$41,ROW()-2,FALSE)*C$25)</f>
        <v>0</v>
      </c>
      <c r="F11" s="596"/>
      <c r="G11" s="605"/>
      <c r="H11" s="610">
        <f>E11*その他の係数!C11</f>
        <v>0</v>
      </c>
      <c r="I11" s="605"/>
      <c r="J11" s="611">
        <v>0</v>
      </c>
      <c r="K11" s="109"/>
      <c r="L11" s="611">
        <f t="shared" si="0"/>
        <v>0</v>
      </c>
      <c r="M11" s="109"/>
      <c r="N11" s="708">
        <f>その他の係数!G11</f>
        <v>7.2874304439811237E-3</v>
      </c>
      <c r="O11" s="109"/>
      <c r="P11" s="590">
        <f t="shared" si="1"/>
        <v>0</v>
      </c>
      <c r="Q11" s="143"/>
      <c r="R11" s="143"/>
      <c r="S11" s="109"/>
      <c r="T11" s="143"/>
      <c r="U11" s="109"/>
      <c r="V11" s="711">
        <f>その他の係数!I11</f>
        <v>1.4331224751546206E-2</v>
      </c>
      <c r="W11" s="109"/>
      <c r="X11" s="619">
        <f t="shared" si="2"/>
        <v>0</v>
      </c>
      <c r="Y11" s="618"/>
      <c r="Z11" s="619">
        <f>X11*その他の係数!C11</f>
        <v>0</v>
      </c>
      <c r="AA11" s="618"/>
      <c r="AB11" s="610">
        <v>0</v>
      </c>
      <c r="AC11" s="618"/>
      <c r="AD11" s="610">
        <f t="shared" si="3"/>
        <v>0</v>
      </c>
      <c r="AE11" s="109"/>
      <c r="AF11" s="625">
        <f>C11*その他の係数!E11</f>
        <v>0</v>
      </c>
      <c r="AG11" s="625">
        <f>J11*その他の係数!E11</f>
        <v>0</v>
      </c>
      <c r="AH11" s="625">
        <f>AB11*その他の係数!E11</f>
        <v>0</v>
      </c>
      <c r="AI11" s="618"/>
      <c r="AJ11" s="626">
        <f>C11*その他の係数!G11</f>
        <v>0</v>
      </c>
      <c r="AK11" s="626">
        <f>J11*その他の係数!G11</f>
        <v>0</v>
      </c>
      <c r="AL11" s="626">
        <f>AB11*その他の係数!G11</f>
        <v>0</v>
      </c>
      <c r="AM11" s="623"/>
      <c r="AN11" s="627">
        <f>C11*その他の係数!K11</f>
        <v>0</v>
      </c>
      <c r="AO11" s="627">
        <f>J11*その他の係数!K11</f>
        <v>0</v>
      </c>
      <c r="AP11" s="627">
        <f>AB11*その他の係数!K11</f>
        <v>0</v>
      </c>
      <c r="AQ11" s="623"/>
      <c r="AR11" s="627">
        <f>C11*その他の係数!M11</f>
        <v>0</v>
      </c>
      <c r="AS11" s="627">
        <f>J11*その他の係数!M11</f>
        <v>0</v>
      </c>
      <c r="AT11" s="627">
        <f>AB11*その他の係数!M11</f>
        <v>0</v>
      </c>
      <c r="AU11" s="608"/>
      <c r="AV11" s="145" t="s">
        <v>269</v>
      </c>
      <c r="AW11" s="10"/>
      <c r="AX11" s="10"/>
      <c r="AY11" s="10"/>
      <c r="AZ11" s="10"/>
      <c r="BA11" s="10"/>
      <c r="BC11" s="307"/>
      <c r="BD11" s="42"/>
      <c r="BE11" s="42"/>
      <c r="BF11" s="42"/>
      <c r="BG11" s="42"/>
      <c r="BH11" s="42"/>
      <c r="BI11" s="42"/>
    </row>
    <row r="12" spans="1:61" s="61" customFormat="1" ht="12.4" customHeight="1">
      <c r="A12" s="502" t="s">
        <v>94</v>
      </c>
      <c r="B12" s="144" t="s">
        <v>594</v>
      </c>
      <c r="C12" s="609"/>
      <c r="D12" s="594"/>
      <c r="E12" s="308">
        <f>IF(入力!B$6="",0,HLOOKUP(入力!$B$6,建設係数!$E$3:$BW$41,ROW()-2,FALSE)*C$25)</f>
        <v>0</v>
      </c>
      <c r="F12" s="596"/>
      <c r="G12" s="605"/>
      <c r="H12" s="610">
        <f>E12*その他の係数!C12</f>
        <v>0</v>
      </c>
      <c r="I12" s="605"/>
      <c r="J12" s="611">
        <v>0</v>
      </c>
      <c r="K12" s="109"/>
      <c r="L12" s="611">
        <f t="shared" si="0"/>
        <v>0</v>
      </c>
      <c r="M12" s="109"/>
      <c r="N12" s="708">
        <f>その他の係数!G12</f>
        <v>0.20646691427950417</v>
      </c>
      <c r="O12" s="109"/>
      <c r="P12" s="590">
        <f t="shared" si="1"/>
        <v>0</v>
      </c>
      <c r="Q12" s="143"/>
      <c r="R12" s="143"/>
      <c r="S12" s="109"/>
      <c r="T12" s="143"/>
      <c r="U12" s="109"/>
      <c r="V12" s="711">
        <f>その他の係数!I12</f>
        <v>2.9723284611207763E-3</v>
      </c>
      <c r="W12" s="109"/>
      <c r="X12" s="619">
        <f t="shared" si="2"/>
        <v>0</v>
      </c>
      <c r="Y12" s="618"/>
      <c r="Z12" s="619">
        <f>X12*その他の係数!C12</f>
        <v>0</v>
      </c>
      <c r="AA12" s="618"/>
      <c r="AB12" s="610">
        <v>0</v>
      </c>
      <c r="AC12" s="618"/>
      <c r="AD12" s="610">
        <f t="shared" si="3"/>
        <v>0</v>
      </c>
      <c r="AE12" s="109"/>
      <c r="AF12" s="625">
        <f>C12*その他の係数!E12</f>
        <v>0</v>
      </c>
      <c r="AG12" s="625">
        <f>J12*その他の係数!E12</f>
        <v>0</v>
      </c>
      <c r="AH12" s="625">
        <f>AB12*その他の係数!E12</f>
        <v>0</v>
      </c>
      <c r="AI12" s="618"/>
      <c r="AJ12" s="626">
        <f>C12*その他の係数!G12</f>
        <v>0</v>
      </c>
      <c r="AK12" s="626">
        <f>J12*その他の係数!G12</f>
        <v>0</v>
      </c>
      <c r="AL12" s="626">
        <f>AB12*その他の係数!G12</f>
        <v>0</v>
      </c>
      <c r="AM12" s="623"/>
      <c r="AN12" s="627">
        <f>C12*その他の係数!K12</f>
        <v>0</v>
      </c>
      <c r="AO12" s="627">
        <f>J12*その他の係数!K12</f>
        <v>0</v>
      </c>
      <c r="AP12" s="627">
        <f>AB12*その他の係数!K12</f>
        <v>0</v>
      </c>
      <c r="AQ12" s="623"/>
      <c r="AR12" s="627">
        <f>C12*その他の係数!M12</f>
        <v>0</v>
      </c>
      <c r="AS12" s="627">
        <f>J12*その他の係数!M12</f>
        <v>0</v>
      </c>
      <c r="AT12" s="627">
        <f>AB12*その他の係数!M12</f>
        <v>0</v>
      </c>
      <c r="AU12" s="608"/>
      <c r="AV12" s="10" t="s">
        <v>270</v>
      </c>
      <c r="AW12" s="10"/>
      <c r="AX12" s="10"/>
      <c r="AY12" s="10"/>
      <c r="AZ12" s="10"/>
      <c r="BA12" s="10"/>
      <c r="BC12" s="307"/>
      <c r="BE12" s="42"/>
      <c r="BF12" s="42"/>
      <c r="BG12" s="42"/>
      <c r="BH12" s="42"/>
      <c r="BI12" s="42"/>
    </row>
    <row r="13" spans="1:61" s="61" customFormat="1" ht="12.4" customHeight="1">
      <c r="A13" s="502" t="s">
        <v>95</v>
      </c>
      <c r="B13" s="144" t="s">
        <v>8</v>
      </c>
      <c r="C13" s="609"/>
      <c r="D13" s="594"/>
      <c r="E13" s="308">
        <f>IF(入力!B$6="",0,HLOOKUP(入力!$B$6,建設係数!$E$3:$BW$41,ROW()-2,FALSE)*C$25)</f>
        <v>0</v>
      </c>
      <c r="F13" s="596"/>
      <c r="G13" s="605"/>
      <c r="H13" s="610">
        <f>E13*その他の係数!C13</f>
        <v>0</v>
      </c>
      <c r="I13" s="605"/>
      <c r="J13" s="611">
        <v>0</v>
      </c>
      <c r="K13" s="109"/>
      <c r="L13" s="611">
        <f t="shared" si="0"/>
        <v>0</v>
      </c>
      <c r="M13" s="109"/>
      <c r="N13" s="708">
        <f>その他の係数!G13</f>
        <v>0.18589443150743068</v>
      </c>
      <c r="O13" s="109"/>
      <c r="P13" s="590">
        <f t="shared" si="1"/>
        <v>0</v>
      </c>
      <c r="Q13" s="143"/>
      <c r="R13" s="143"/>
      <c r="S13" s="109"/>
      <c r="T13" s="143"/>
      <c r="U13" s="109"/>
      <c r="V13" s="711">
        <f>その他の係数!I13</f>
        <v>4.5659343511290251E-4</v>
      </c>
      <c r="W13" s="109"/>
      <c r="X13" s="619">
        <f t="shared" si="2"/>
        <v>0</v>
      </c>
      <c r="Y13" s="618"/>
      <c r="Z13" s="619">
        <f>X13*その他の係数!C13</f>
        <v>0</v>
      </c>
      <c r="AA13" s="618"/>
      <c r="AB13" s="610">
        <v>0</v>
      </c>
      <c r="AC13" s="618"/>
      <c r="AD13" s="610">
        <f t="shared" si="3"/>
        <v>0</v>
      </c>
      <c r="AE13" s="109"/>
      <c r="AF13" s="625">
        <f>C13*その他の係数!E13</f>
        <v>0</v>
      </c>
      <c r="AG13" s="625">
        <f>J13*その他の係数!E13</f>
        <v>0</v>
      </c>
      <c r="AH13" s="625">
        <f>AB13*その他の係数!E13</f>
        <v>0</v>
      </c>
      <c r="AI13" s="618"/>
      <c r="AJ13" s="626">
        <f>C13*その他の係数!G13</f>
        <v>0</v>
      </c>
      <c r="AK13" s="626">
        <f>J13*その他の係数!G13</f>
        <v>0</v>
      </c>
      <c r="AL13" s="626">
        <f>AB13*その他の係数!G13</f>
        <v>0</v>
      </c>
      <c r="AM13" s="623"/>
      <c r="AN13" s="627">
        <f>C13*その他の係数!K13</f>
        <v>0</v>
      </c>
      <c r="AO13" s="627">
        <f>J13*その他の係数!K13</f>
        <v>0</v>
      </c>
      <c r="AP13" s="627">
        <f>AB13*その他の係数!K13</f>
        <v>0</v>
      </c>
      <c r="AQ13" s="623"/>
      <c r="AR13" s="627">
        <f>C13*その他の係数!M13</f>
        <v>0</v>
      </c>
      <c r="AS13" s="627">
        <f>J13*その他の係数!M13</f>
        <v>0</v>
      </c>
      <c r="AT13" s="627">
        <f>AB13*その他の係数!M13</f>
        <v>0</v>
      </c>
      <c r="AU13" s="608"/>
      <c r="AV13" s="10"/>
      <c r="AW13" s="10"/>
      <c r="AX13" s="10"/>
      <c r="AY13" s="10"/>
      <c r="AZ13" s="10"/>
      <c r="BA13" s="10"/>
      <c r="BC13" s="306"/>
    </row>
    <row r="14" spans="1:61" s="61" customFormat="1" ht="12.4" customHeight="1">
      <c r="A14" s="502" t="s">
        <v>96</v>
      </c>
      <c r="B14" s="144" t="s">
        <v>9</v>
      </c>
      <c r="C14" s="609"/>
      <c r="D14" s="594"/>
      <c r="E14" s="308">
        <f>IF(入力!B$6="",0,HLOOKUP(入力!$B$6,建設係数!$E$3:$BW$41,ROW()-2,FALSE)*C$25)</f>
        <v>0</v>
      </c>
      <c r="F14" s="596"/>
      <c r="G14" s="605"/>
      <c r="H14" s="610">
        <f>E14*その他の係数!C14</f>
        <v>0</v>
      </c>
      <c r="I14" s="605"/>
      <c r="J14" s="611">
        <v>0</v>
      </c>
      <c r="K14" s="109"/>
      <c r="L14" s="611">
        <f t="shared" si="0"/>
        <v>0</v>
      </c>
      <c r="M14" s="109"/>
      <c r="N14" s="708">
        <f>その他の係数!G14</f>
        <v>4.0472458559472881E-2</v>
      </c>
      <c r="O14" s="109"/>
      <c r="P14" s="590">
        <f t="shared" si="1"/>
        <v>0</v>
      </c>
      <c r="Q14" s="143"/>
      <c r="R14" s="143"/>
      <c r="S14" s="109"/>
      <c r="T14" s="143"/>
      <c r="U14" s="109"/>
      <c r="V14" s="616"/>
      <c r="W14" s="109"/>
      <c r="X14" s="619">
        <f t="shared" si="2"/>
        <v>0</v>
      </c>
      <c r="Y14" s="618"/>
      <c r="Z14" s="619">
        <f>X14*その他の係数!C14</f>
        <v>0</v>
      </c>
      <c r="AA14" s="618"/>
      <c r="AB14" s="610">
        <v>0</v>
      </c>
      <c r="AC14" s="618"/>
      <c r="AD14" s="610">
        <f t="shared" si="3"/>
        <v>0</v>
      </c>
      <c r="AE14" s="109"/>
      <c r="AF14" s="625">
        <f>C14*その他の係数!E14</f>
        <v>0</v>
      </c>
      <c r="AG14" s="625">
        <f>J14*その他の係数!E14</f>
        <v>0</v>
      </c>
      <c r="AH14" s="625">
        <f>AB14*その他の係数!E14</f>
        <v>0</v>
      </c>
      <c r="AI14" s="618"/>
      <c r="AJ14" s="626">
        <f>C14*その他の係数!G14</f>
        <v>0</v>
      </c>
      <c r="AK14" s="626">
        <f>J14*その他の係数!G14</f>
        <v>0</v>
      </c>
      <c r="AL14" s="626">
        <f>AB14*その他の係数!G14</f>
        <v>0</v>
      </c>
      <c r="AM14" s="623"/>
      <c r="AN14" s="627">
        <f>C14*その他の係数!K14</f>
        <v>0</v>
      </c>
      <c r="AO14" s="627">
        <f>J14*その他の係数!K14</f>
        <v>0</v>
      </c>
      <c r="AP14" s="627">
        <f>AB14*その他の係数!K14</f>
        <v>0</v>
      </c>
      <c r="AQ14" s="623"/>
      <c r="AR14" s="627">
        <f>C14*その他の係数!M14</f>
        <v>0</v>
      </c>
      <c r="AS14" s="627">
        <f>J14*その他の係数!M14</f>
        <v>0</v>
      </c>
      <c r="AT14" s="627">
        <f>AB14*その他の係数!M14</f>
        <v>0</v>
      </c>
      <c r="AU14" s="608"/>
      <c r="AV14" s="145" t="s">
        <v>271</v>
      </c>
      <c r="AW14" s="10"/>
      <c r="AX14" s="10"/>
      <c r="AY14" s="10"/>
      <c r="AZ14" s="10"/>
      <c r="BA14" s="10"/>
      <c r="BC14" s="306"/>
    </row>
    <row r="15" spans="1:61" s="61" customFormat="1" ht="12.4" customHeight="1">
      <c r="A15" s="502" t="s">
        <v>97</v>
      </c>
      <c r="B15" s="144" t="s">
        <v>10</v>
      </c>
      <c r="C15" s="609"/>
      <c r="D15" s="594"/>
      <c r="E15" s="308">
        <f>IF(入力!B$6="",0,HLOOKUP(入力!$B$6,建設係数!$E$3:$BW$41,ROW()-2,FALSE)*C$25)</f>
        <v>0</v>
      </c>
      <c r="F15" s="596"/>
      <c r="G15" s="605"/>
      <c r="H15" s="610">
        <f>E15*その他の係数!C15</f>
        <v>0</v>
      </c>
      <c r="I15" s="605"/>
      <c r="J15" s="611">
        <v>0</v>
      </c>
      <c r="K15" s="109"/>
      <c r="L15" s="611">
        <f t="shared" si="0"/>
        <v>0</v>
      </c>
      <c r="M15" s="109"/>
      <c r="N15" s="708">
        <f>その他の係数!G15</f>
        <v>0.12414578587699317</v>
      </c>
      <c r="O15" s="109"/>
      <c r="P15" s="590">
        <f t="shared" si="1"/>
        <v>0</v>
      </c>
      <c r="Q15" s="143"/>
      <c r="R15" s="143"/>
      <c r="S15" s="109"/>
      <c r="T15" s="143"/>
      <c r="U15" s="109"/>
      <c r="V15" s="711">
        <f>その他の係数!I15</f>
        <v>5.6517809093786754E-4</v>
      </c>
      <c r="W15" s="109"/>
      <c r="X15" s="619">
        <f t="shared" si="2"/>
        <v>0</v>
      </c>
      <c r="Y15" s="618"/>
      <c r="Z15" s="619">
        <f>X15*その他の係数!C15</f>
        <v>0</v>
      </c>
      <c r="AA15" s="618"/>
      <c r="AB15" s="610">
        <v>0</v>
      </c>
      <c r="AC15" s="618"/>
      <c r="AD15" s="610">
        <f t="shared" si="3"/>
        <v>0</v>
      </c>
      <c r="AE15" s="109"/>
      <c r="AF15" s="625">
        <f>C15*その他の係数!E15</f>
        <v>0</v>
      </c>
      <c r="AG15" s="625">
        <f>J15*その他の係数!E15</f>
        <v>0</v>
      </c>
      <c r="AH15" s="625">
        <f>AB15*その他の係数!E15</f>
        <v>0</v>
      </c>
      <c r="AI15" s="618"/>
      <c r="AJ15" s="626">
        <f>C15*その他の係数!G15</f>
        <v>0</v>
      </c>
      <c r="AK15" s="626">
        <f>J15*その他の係数!G15</f>
        <v>0</v>
      </c>
      <c r="AL15" s="626">
        <f>AB15*その他の係数!G15</f>
        <v>0</v>
      </c>
      <c r="AM15" s="623"/>
      <c r="AN15" s="627">
        <f>C15*その他の係数!K15</f>
        <v>0</v>
      </c>
      <c r="AO15" s="627">
        <f>J15*その他の係数!K15</f>
        <v>0</v>
      </c>
      <c r="AP15" s="627">
        <f>AB15*その他の係数!K15</f>
        <v>0</v>
      </c>
      <c r="AQ15" s="623"/>
      <c r="AR15" s="627">
        <f>C15*その他の係数!M15</f>
        <v>0</v>
      </c>
      <c r="AS15" s="627">
        <f>J15*その他の係数!M15</f>
        <v>0</v>
      </c>
      <c r="AT15" s="627">
        <f>AB15*その他の係数!M15</f>
        <v>0</v>
      </c>
      <c r="AU15" s="608"/>
      <c r="AV15" s="10" t="s">
        <v>272</v>
      </c>
      <c r="AW15" s="10"/>
      <c r="AX15" s="10"/>
      <c r="AY15" s="10"/>
      <c r="AZ15" s="10"/>
      <c r="BA15" s="10"/>
      <c r="BC15" s="306"/>
    </row>
    <row r="16" spans="1:61" s="61" customFormat="1" ht="12.4" customHeight="1">
      <c r="A16" s="502" t="s">
        <v>98</v>
      </c>
      <c r="B16" s="144" t="s">
        <v>11</v>
      </c>
      <c r="C16" s="609"/>
      <c r="D16" s="594"/>
      <c r="E16" s="308">
        <f>IF(入力!B$6="",0,HLOOKUP(入力!$B$6,建設係数!$E$3:$BW$41,ROW()-2,FALSE)*C$25)</f>
        <v>0</v>
      </c>
      <c r="F16" s="596"/>
      <c r="G16" s="605"/>
      <c r="H16" s="610">
        <f>E16*その他の係数!C16</f>
        <v>0</v>
      </c>
      <c r="I16" s="605"/>
      <c r="J16" s="611">
        <v>0</v>
      </c>
      <c r="K16" s="109"/>
      <c r="L16" s="611">
        <f t="shared" si="0"/>
        <v>0</v>
      </c>
      <c r="M16" s="109"/>
      <c r="N16" s="708">
        <f>その他の係数!G16</f>
        <v>0.24059007107277366</v>
      </c>
      <c r="O16" s="109"/>
      <c r="P16" s="590">
        <f t="shared" si="1"/>
        <v>0</v>
      </c>
      <c r="Q16" s="143"/>
      <c r="R16" s="143"/>
      <c r="S16" s="109"/>
      <c r="T16" s="143"/>
      <c r="U16" s="109"/>
      <c r="V16" s="711">
        <f>その他の係数!I16</f>
        <v>8.3263924318041302E-4</v>
      </c>
      <c r="W16" s="109"/>
      <c r="X16" s="619">
        <f t="shared" si="2"/>
        <v>0</v>
      </c>
      <c r="Y16" s="618"/>
      <c r="Z16" s="619">
        <f>X16*その他の係数!C16</f>
        <v>0</v>
      </c>
      <c r="AA16" s="618"/>
      <c r="AB16" s="610">
        <v>0</v>
      </c>
      <c r="AC16" s="618"/>
      <c r="AD16" s="610">
        <f t="shared" si="3"/>
        <v>0</v>
      </c>
      <c r="AE16" s="109"/>
      <c r="AF16" s="625">
        <f>C16*その他の係数!E16</f>
        <v>0</v>
      </c>
      <c r="AG16" s="625">
        <f>J16*その他の係数!E16</f>
        <v>0</v>
      </c>
      <c r="AH16" s="625">
        <f>AB16*その他の係数!E16</f>
        <v>0</v>
      </c>
      <c r="AI16" s="618"/>
      <c r="AJ16" s="626">
        <f>C16*その他の係数!G16</f>
        <v>0</v>
      </c>
      <c r="AK16" s="626">
        <f>J16*その他の係数!G16</f>
        <v>0</v>
      </c>
      <c r="AL16" s="626">
        <f>AB16*その他の係数!G16</f>
        <v>0</v>
      </c>
      <c r="AM16" s="623"/>
      <c r="AN16" s="627">
        <f>C16*その他の係数!K16</f>
        <v>0</v>
      </c>
      <c r="AO16" s="627">
        <f>J16*その他の係数!K16</f>
        <v>0</v>
      </c>
      <c r="AP16" s="627">
        <f>AB16*その他の係数!K16</f>
        <v>0</v>
      </c>
      <c r="AQ16" s="623"/>
      <c r="AR16" s="627">
        <f>C16*その他の係数!M16</f>
        <v>0</v>
      </c>
      <c r="AS16" s="627">
        <f>J16*その他の係数!M16</f>
        <v>0</v>
      </c>
      <c r="AT16" s="627">
        <f>AB16*その他の係数!M16</f>
        <v>0</v>
      </c>
      <c r="AU16" s="608"/>
      <c r="AV16" s="10" t="s">
        <v>599</v>
      </c>
      <c r="AW16" s="10"/>
      <c r="AX16" s="10"/>
      <c r="AY16" s="10"/>
      <c r="AZ16" s="10"/>
      <c r="BA16" s="10"/>
      <c r="BC16" s="306"/>
    </row>
    <row r="17" spans="1:55" s="61" customFormat="1" ht="12.4" customHeight="1">
      <c r="A17" s="502" t="s">
        <v>99</v>
      </c>
      <c r="B17" s="144" t="s">
        <v>137</v>
      </c>
      <c r="C17" s="609"/>
      <c r="D17" s="594"/>
      <c r="E17" s="308">
        <f>IF(入力!B$6="",0,HLOOKUP(入力!$B$6,建設係数!$E$3:$BW$41,ROW()-2,FALSE)*C$25)</f>
        <v>0</v>
      </c>
      <c r="F17" s="596"/>
      <c r="G17" s="605"/>
      <c r="H17" s="610">
        <f>E17*その他の係数!C17</f>
        <v>0</v>
      </c>
      <c r="I17" s="605"/>
      <c r="J17" s="611">
        <v>0</v>
      </c>
      <c r="K17" s="109"/>
      <c r="L17" s="611">
        <f t="shared" si="0"/>
        <v>0</v>
      </c>
      <c r="M17" s="109"/>
      <c r="N17" s="708">
        <f>その他の係数!G17</f>
        <v>0.195279054757169</v>
      </c>
      <c r="O17" s="109"/>
      <c r="P17" s="590">
        <f t="shared" si="1"/>
        <v>0</v>
      </c>
      <c r="Q17" s="143"/>
      <c r="R17" s="143"/>
      <c r="S17" s="109"/>
      <c r="T17" s="143"/>
      <c r="U17" s="109"/>
      <c r="V17" s="711">
        <f>その他の係数!I17</f>
        <v>4.4375153464072397E-5</v>
      </c>
      <c r="W17" s="109"/>
      <c r="X17" s="619">
        <f t="shared" si="2"/>
        <v>0</v>
      </c>
      <c r="Y17" s="618"/>
      <c r="Z17" s="619">
        <f>X17*その他の係数!C17</f>
        <v>0</v>
      </c>
      <c r="AA17" s="618"/>
      <c r="AB17" s="610">
        <v>0</v>
      </c>
      <c r="AC17" s="618"/>
      <c r="AD17" s="610">
        <f t="shared" si="3"/>
        <v>0</v>
      </c>
      <c r="AE17" s="109"/>
      <c r="AF17" s="625">
        <f>C17*その他の係数!E17</f>
        <v>0</v>
      </c>
      <c r="AG17" s="625">
        <f>J17*その他の係数!E17</f>
        <v>0</v>
      </c>
      <c r="AH17" s="625">
        <f>AB17*その他の係数!E17</f>
        <v>0</v>
      </c>
      <c r="AI17" s="618"/>
      <c r="AJ17" s="626">
        <f>C17*その他の係数!G17</f>
        <v>0</v>
      </c>
      <c r="AK17" s="626">
        <f>J17*その他の係数!G17</f>
        <v>0</v>
      </c>
      <c r="AL17" s="626">
        <f>AB17*その他の係数!G17</f>
        <v>0</v>
      </c>
      <c r="AM17" s="623"/>
      <c r="AN17" s="627">
        <f>C17*その他の係数!K17</f>
        <v>0</v>
      </c>
      <c r="AO17" s="627">
        <f>J17*その他の係数!K17</f>
        <v>0</v>
      </c>
      <c r="AP17" s="627">
        <f>AB17*その他の係数!K17</f>
        <v>0</v>
      </c>
      <c r="AQ17" s="623"/>
      <c r="AR17" s="627">
        <f>C17*その他の係数!M17</f>
        <v>0</v>
      </c>
      <c r="AS17" s="627">
        <f>J17*その他の係数!M17</f>
        <v>0</v>
      </c>
      <c r="AT17" s="627">
        <f>AB17*その他の係数!M17</f>
        <v>0</v>
      </c>
      <c r="AU17" s="608"/>
      <c r="AV17" s="145" t="s">
        <v>273</v>
      </c>
      <c r="AW17" s="10"/>
      <c r="AX17" s="10"/>
      <c r="AY17" s="10"/>
      <c r="AZ17" s="10"/>
      <c r="BA17" s="10"/>
      <c r="BC17" s="306"/>
    </row>
    <row r="18" spans="1:55" s="61" customFormat="1" ht="12.4" customHeight="1">
      <c r="A18" s="502" t="s">
        <v>100</v>
      </c>
      <c r="B18" s="144" t="s">
        <v>138</v>
      </c>
      <c r="C18" s="609"/>
      <c r="D18" s="594"/>
      <c r="E18" s="308">
        <f>IF(入力!B$6="",0,HLOOKUP(入力!$B$6,建設係数!$E$3:$BW$41,ROW()-2,FALSE)*C$25)</f>
        <v>0</v>
      </c>
      <c r="F18" s="596"/>
      <c r="G18" s="605"/>
      <c r="H18" s="610">
        <f>E18*その他の係数!C18</f>
        <v>0</v>
      </c>
      <c r="I18" s="605"/>
      <c r="J18" s="611">
        <v>0</v>
      </c>
      <c r="K18" s="109"/>
      <c r="L18" s="611">
        <f t="shared" si="0"/>
        <v>0</v>
      </c>
      <c r="M18" s="109"/>
      <c r="N18" s="708">
        <f>その他の係数!G18</f>
        <v>0.20831542838059833</v>
      </c>
      <c r="O18" s="109"/>
      <c r="P18" s="590">
        <f t="shared" si="1"/>
        <v>0</v>
      </c>
      <c r="Q18" s="143"/>
      <c r="R18" s="143"/>
      <c r="S18" s="109"/>
      <c r="T18" s="143"/>
      <c r="U18" s="109"/>
      <c r="V18" s="711">
        <f>その他の係数!I18</f>
        <v>1.7548356142610447E-5</v>
      </c>
      <c r="W18" s="109"/>
      <c r="X18" s="619">
        <f t="shared" si="2"/>
        <v>0</v>
      </c>
      <c r="Y18" s="618"/>
      <c r="Z18" s="619">
        <f>X18*その他の係数!C18</f>
        <v>0</v>
      </c>
      <c r="AA18" s="618"/>
      <c r="AB18" s="610">
        <v>0</v>
      </c>
      <c r="AC18" s="618"/>
      <c r="AD18" s="610">
        <f t="shared" si="3"/>
        <v>0</v>
      </c>
      <c r="AE18" s="109"/>
      <c r="AF18" s="625">
        <f>C18*その他の係数!E18</f>
        <v>0</v>
      </c>
      <c r="AG18" s="625">
        <f>J18*その他の係数!E18</f>
        <v>0</v>
      </c>
      <c r="AH18" s="625">
        <f>AB18*その他の係数!E18</f>
        <v>0</v>
      </c>
      <c r="AI18" s="618"/>
      <c r="AJ18" s="626">
        <f>C18*その他の係数!G18</f>
        <v>0</v>
      </c>
      <c r="AK18" s="626">
        <f>J18*その他の係数!G18</f>
        <v>0</v>
      </c>
      <c r="AL18" s="626">
        <f>AB18*その他の係数!G18</f>
        <v>0</v>
      </c>
      <c r="AM18" s="623"/>
      <c r="AN18" s="627">
        <f>C18*その他の係数!K18</f>
        <v>0</v>
      </c>
      <c r="AO18" s="627">
        <f>J18*その他の係数!K18</f>
        <v>0</v>
      </c>
      <c r="AP18" s="627">
        <f>AB18*その他の係数!K18</f>
        <v>0</v>
      </c>
      <c r="AQ18" s="623"/>
      <c r="AR18" s="627">
        <f>C18*その他の係数!M18</f>
        <v>0</v>
      </c>
      <c r="AS18" s="627">
        <f>J18*その他の係数!M18</f>
        <v>0</v>
      </c>
      <c r="AT18" s="627">
        <f>AB18*その他の係数!M18</f>
        <v>0</v>
      </c>
      <c r="AU18" s="608"/>
      <c r="AV18" s="10" t="s">
        <v>274</v>
      </c>
      <c r="AW18" s="10"/>
      <c r="AX18" s="10"/>
      <c r="AY18" s="10"/>
      <c r="AZ18" s="10"/>
      <c r="BA18" s="10"/>
      <c r="BC18" s="306"/>
    </row>
    <row r="19" spans="1:55" s="61" customFormat="1" ht="12.4" customHeight="1">
      <c r="A19" s="502" t="s">
        <v>101</v>
      </c>
      <c r="B19" s="144" t="s">
        <v>139</v>
      </c>
      <c r="C19" s="609"/>
      <c r="D19" s="594"/>
      <c r="E19" s="308">
        <f>IF(入力!B$6="",0,HLOOKUP(入力!$B$6,建設係数!$E$3:$BW$41,ROW()-2,FALSE)*C$25)</f>
        <v>0</v>
      </c>
      <c r="F19" s="596"/>
      <c r="G19" s="605"/>
      <c r="H19" s="610">
        <f>E19*その他の係数!C19</f>
        <v>0</v>
      </c>
      <c r="I19" s="605"/>
      <c r="J19" s="611">
        <v>0</v>
      </c>
      <c r="K19" s="109"/>
      <c r="L19" s="611">
        <f t="shared" si="0"/>
        <v>0</v>
      </c>
      <c r="M19" s="109"/>
      <c r="N19" s="708">
        <f>その他の係数!G19</f>
        <v>0.10825361670043825</v>
      </c>
      <c r="O19" s="109"/>
      <c r="P19" s="590">
        <f t="shared" si="1"/>
        <v>0</v>
      </c>
      <c r="Q19" s="143"/>
      <c r="R19" s="143"/>
      <c r="S19" s="109"/>
      <c r="T19" s="143"/>
      <c r="U19" s="109"/>
      <c r="V19" s="711">
        <f>その他の係数!I19</f>
        <v>3.6891888948085641E-4</v>
      </c>
      <c r="W19" s="109"/>
      <c r="X19" s="619">
        <f t="shared" si="2"/>
        <v>0</v>
      </c>
      <c r="Y19" s="618"/>
      <c r="Z19" s="619">
        <f>X19*その他の係数!C19</f>
        <v>0</v>
      </c>
      <c r="AA19" s="618"/>
      <c r="AB19" s="610">
        <v>0</v>
      </c>
      <c r="AC19" s="618"/>
      <c r="AD19" s="610">
        <f t="shared" si="3"/>
        <v>0</v>
      </c>
      <c r="AE19" s="109"/>
      <c r="AF19" s="625">
        <f>C19*その他の係数!E19</f>
        <v>0</v>
      </c>
      <c r="AG19" s="625">
        <f>J19*その他の係数!E19</f>
        <v>0</v>
      </c>
      <c r="AH19" s="625">
        <f>AB19*その他の係数!E19</f>
        <v>0</v>
      </c>
      <c r="AI19" s="618"/>
      <c r="AJ19" s="626">
        <f>C19*その他の係数!G19</f>
        <v>0</v>
      </c>
      <c r="AK19" s="626">
        <f>J19*その他の係数!G19</f>
        <v>0</v>
      </c>
      <c r="AL19" s="626">
        <f>AB19*その他の係数!G19</f>
        <v>0</v>
      </c>
      <c r="AM19" s="623"/>
      <c r="AN19" s="627">
        <f>C19*その他の係数!K19</f>
        <v>0</v>
      </c>
      <c r="AO19" s="627">
        <f>J19*その他の係数!K19</f>
        <v>0</v>
      </c>
      <c r="AP19" s="627">
        <f>AB19*その他の係数!K19</f>
        <v>0</v>
      </c>
      <c r="AQ19" s="623"/>
      <c r="AR19" s="627">
        <f>C19*その他の係数!M19</f>
        <v>0</v>
      </c>
      <c r="AS19" s="627">
        <f>J19*その他の係数!M19</f>
        <v>0</v>
      </c>
      <c r="AT19" s="627">
        <f>AB19*その他の係数!M19</f>
        <v>0</v>
      </c>
      <c r="AU19" s="608"/>
      <c r="AV19" s="10" t="s">
        <v>275</v>
      </c>
      <c r="AW19" s="10"/>
      <c r="AX19" s="10"/>
      <c r="AY19" s="10"/>
      <c r="AZ19" s="10"/>
      <c r="BA19" s="10"/>
    </row>
    <row r="20" spans="1:55" s="61" customFormat="1" ht="12.4" customHeight="1">
      <c r="A20" s="502" t="s">
        <v>102</v>
      </c>
      <c r="B20" s="144" t="s">
        <v>140</v>
      </c>
      <c r="C20" s="609"/>
      <c r="D20" s="594"/>
      <c r="E20" s="308">
        <f>IF(入力!B$6="",0,HLOOKUP(入力!$B$6,建設係数!$E$3:$BW$41,ROW()-2,FALSE)*C$25)</f>
        <v>0</v>
      </c>
      <c r="F20" s="596"/>
      <c r="G20" s="605"/>
      <c r="H20" s="610">
        <f>E20*その他の係数!C20</f>
        <v>0</v>
      </c>
      <c r="I20" s="605"/>
      <c r="J20" s="611">
        <v>0</v>
      </c>
      <c r="K20" s="109"/>
      <c r="L20" s="611">
        <f t="shared" si="0"/>
        <v>0</v>
      </c>
      <c r="M20" s="109"/>
      <c r="N20" s="708">
        <f>その他の係数!G20</f>
        <v>7.1727885910185002E-2</v>
      </c>
      <c r="O20" s="109"/>
      <c r="P20" s="590">
        <f t="shared" si="1"/>
        <v>0</v>
      </c>
      <c r="Q20" s="143"/>
      <c r="R20" s="143"/>
      <c r="S20" s="109"/>
      <c r="T20" s="143"/>
      <c r="U20" s="109"/>
      <c r="V20" s="711">
        <f>その他の係数!I20</f>
        <v>5.8205409627041626E-4</v>
      </c>
      <c r="W20" s="109"/>
      <c r="X20" s="619">
        <f t="shared" si="2"/>
        <v>0</v>
      </c>
      <c r="Y20" s="618"/>
      <c r="Z20" s="619">
        <f>X20*その他の係数!C20</f>
        <v>0</v>
      </c>
      <c r="AA20" s="618"/>
      <c r="AB20" s="610">
        <v>0</v>
      </c>
      <c r="AC20" s="618"/>
      <c r="AD20" s="610">
        <f t="shared" si="3"/>
        <v>0</v>
      </c>
      <c r="AE20" s="109"/>
      <c r="AF20" s="625">
        <f>C20*その他の係数!E20</f>
        <v>0</v>
      </c>
      <c r="AG20" s="625">
        <f>J20*その他の係数!E20</f>
        <v>0</v>
      </c>
      <c r="AH20" s="625">
        <f>AB20*その他の係数!E20</f>
        <v>0</v>
      </c>
      <c r="AI20" s="618"/>
      <c r="AJ20" s="626">
        <f>C20*その他の係数!G20</f>
        <v>0</v>
      </c>
      <c r="AK20" s="626">
        <f>J20*その他の係数!G20</f>
        <v>0</v>
      </c>
      <c r="AL20" s="626">
        <f>AB20*その他の係数!G20</f>
        <v>0</v>
      </c>
      <c r="AM20" s="623"/>
      <c r="AN20" s="627">
        <f>C20*その他の係数!K20</f>
        <v>0</v>
      </c>
      <c r="AO20" s="627">
        <f>J20*その他の係数!K20</f>
        <v>0</v>
      </c>
      <c r="AP20" s="627">
        <f>AB20*その他の係数!K20</f>
        <v>0</v>
      </c>
      <c r="AQ20" s="623"/>
      <c r="AR20" s="627">
        <f>C20*その他の係数!M20</f>
        <v>0</v>
      </c>
      <c r="AS20" s="627">
        <f>J20*その他の係数!M20</f>
        <v>0</v>
      </c>
      <c r="AT20" s="627">
        <f>AB20*その他の係数!M20</f>
        <v>0</v>
      </c>
      <c r="AU20" s="608"/>
      <c r="AV20" s="145"/>
      <c r="AW20" s="10"/>
      <c r="AX20" s="10"/>
      <c r="AY20" s="10"/>
      <c r="AZ20" s="10"/>
      <c r="BA20" s="10"/>
    </row>
    <row r="21" spans="1:55" s="61" customFormat="1" ht="12.4" customHeight="1">
      <c r="A21" s="502" t="s">
        <v>103</v>
      </c>
      <c r="B21" s="144" t="s">
        <v>12</v>
      </c>
      <c r="C21" s="609"/>
      <c r="D21" s="594"/>
      <c r="E21" s="308">
        <f>IF(入力!B$6="",0,HLOOKUP(入力!$B$6,建設係数!$E$3:$BW$41,ROW()-2,FALSE)*C$25)</f>
        <v>0</v>
      </c>
      <c r="F21" s="596"/>
      <c r="G21" s="605"/>
      <c r="H21" s="610">
        <f>E21*その他の係数!C21</f>
        <v>0</v>
      </c>
      <c r="I21" s="605"/>
      <c r="J21" s="611">
        <v>0</v>
      </c>
      <c r="K21" s="109"/>
      <c r="L21" s="611">
        <f t="shared" si="0"/>
        <v>0</v>
      </c>
      <c r="M21" s="109"/>
      <c r="N21" s="708">
        <f>その他の係数!G21</f>
        <v>0.19809217610215502</v>
      </c>
      <c r="O21" s="109"/>
      <c r="P21" s="590">
        <f t="shared" si="1"/>
        <v>0</v>
      </c>
      <c r="Q21" s="143"/>
      <c r="R21" s="143"/>
      <c r="S21" s="109"/>
      <c r="T21" s="143"/>
      <c r="U21" s="109"/>
      <c r="V21" s="711">
        <f>その他の係数!I21</f>
        <v>1.0263502350672903E-2</v>
      </c>
      <c r="W21" s="109"/>
      <c r="X21" s="619">
        <f t="shared" si="2"/>
        <v>0</v>
      </c>
      <c r="Y21" s="618"/>
      <c r="Z21" s="619">
        <f>X21*その他の係数!C21</f>
        <v>0</v>
      </c>
      <c r="AA21" s="618"/>
      <c r="AB21" s="610">
        <v>0</v>
      </c>
      <c r="AC21" s="618"/>
      <c r="AD21" s="610">
        <f t="shared" si="3"/>
        <v>0</v>
      </c>
      <c r="AE21" s="109"/>
      <c r="AF21" s="625">
        <f>C21*その他の係数!E21</f>
        <v>0</v>
      </c>
      <c r="AG21" s="625">
        <f>J21*その他の係数!E21</f>
        <v>0</v>
      </c>
      <c r="AH21" s="625">
        <f>AB21*その他の係数!E21</f>
        <v>0</v>
      </c>
      <c r="AI21" s="618"/>
      <c r="AJ21" s="626">
        <f>C21*その他の係数!G21</f>
        <v>0</v>
      </c>
      <c r="AK21" s="626">
        <f>J21*その他の係数!G21</f>
        <v>0</v>
      </c>
      <c r="AL21" s="626">
        <f>AB21*その他の係数!G21</f>
        <v>0</v>
      </c>
      <c r="AM21" s="623"/>
      <c r="AN21" s="627">
        <f>C21*その他の係数!K21</f>
        <v>0</v>
      </c>
      <c r="AO21" s="627">
        <f>J21*その他の係数!K21</f>
        <v>0</v>
      </c>
      <c r="AP21" s="627">
        <f>AB21*その他の係数!K21</f>
        <v>0</v>
      </c>
      <c r="AQ21" s="623"/>
      <c r="AR21" s="627">
        <f>C21*その他の係数!M21</f>
        <v>0</v>
      </c>
      <c r="AS21" s="627">
        <f>J21*その他の係数!M21</f>
        <v>0</v>
      </c>
      <c r="AT21" s="627">
        <f>AB21*その他の係数!M21</f>
        <v>0</v>
      </c>
      <c r="AU21" s="608"/>
      <c r="AV21" s="145" t="s">
        <v>597</v>
      </c>
      <c r="AW21" s="10"/>
      <c r="AX21" s="10"/>
      <c r="AY21" s="10"/>
      <c r="AZ21" s="10"/>
      <c r="BA21" s="10"/>
    </row>
    <row r="22" spans="1:55" s="61" customFormat="1" ht="12.4" customHeight="1">
      <c r="A22" s="502" t="s">
        <v>104</v>
      </c>
      <c r="B22" s="144" t="s">
        <v>595</v>
      </c>
      <c r="C22" s="609"/>
      <c r="D22" s="594"/>
      <c r="E22" s="308">
        <f>IF(入力!B$6="",0,HLOOKUP(入力!$B$6,建設係数!$E$3:$BW$41,ROW()-2,FALSE)*C$25)</f>
        <v>0</v>
      </c>
      <c r="F22" s="596"/>
      <c r="G22" s="605"/>
      <c r="H22" s="610">
        <f>E22*その他の係数!C22</f>
        <v>0</v>
      </c>
      <c r="I22" s="605"/>
      <c r="J22" s="611">
        <v>0</v>
      </c>
      <c r="K22" s="109"/>
      <c r="L22" s="611">
        <f t="shared" si="0"/>
        <v>0</v>
      </c>
      <c r="M22" s="109"/>
      <c r="N22" s="708">
        <f>その他の係数!G22</f>
        <v>0.31291549859831796</v>
      </c>
      <c r="O22" s="109"/>
      <c r="P22" s="590">
        <f t="shared" si="1"/>
        <v>0</v>
      </c>
      <c r="Q22" s="143"/>
      <c r="R22" s="143"/>
      <c r="S22" s="109"/>
      <c r="T22" s="143"/>
      <c r="U22" s="109"/>
      <c r="V22" s="711">
        <f>その他の係数!I22</f>
        <v>1.2921910218575869E-2</v>
      </c>
      <c r="W22" s="109"/>
      <c r="X22" s="619">
        <f t="shared" si="2"/>
        <v>0</v>
      </c>
      <c r="Y22" s="618"/>
      <c r="Z22" s="619">
        <f>X22*その他の係数!C22</f>
        <v>0</v>
      </c>
      <c r="AA22" s="618"/>
      <c r="AB22" s="610">
        <v>0</v>
      </c>
      <c r="AC22" s="618"/>
      <c r="AD22" s="610">
        <f t="shared" si="3"/>
        <v>0</v>
      </c>
      <c r="AE22" s="109"/>
      <c r="AF22" s="625">
        <f>C22*その他の係数!E22</f>
        <v>0</v>
      </c>
      <c r="AG22" s="625">
        <f>J22*その他の係数!E22</f>
        <v>0</v>
      </c>
      <c r="AH22" s="625">
        <f>AB22*その他の係数!E22</f>
        <v>0</v>
      </c>
      <c r="AI22" s="618"/>
      <c r="AJ22" s="626">
        <f>C22*その他の係数!G22</f>
        <v>0</v>
      </c>
      <c r="AK22" s="626">
        <f>J22*その他の係数!G22</f>
        <v>0</v>
      </c>
      <c r="AL22" s="626">
        <f>AB22*その他の係数!G22</f>
        <v>0</v>
      </c>
      <c r="AM22" s="623"/>
      <c r="AN22" s="627">
        <f>C22*その他の係数!K22</f>
        <v>0</v>
      </c>
      <c r="AO22" s="627">
        <f>J22*その他の係数!K22</f>
        <v>0</v>
      </c>
      <c r="AP22" s="627">
        <f>AB22*その他の係数!K22</f>
        <v>0</v>
      </c>
      <c r="AQ22" s="623"/>
      <c r="AR22" s="627">
        <f>C22*その他の係数!M22</f>
        <v>0</v>
      </c>
      <c r="AS22" s="627">
        <f>J22*その他の係数!M22</f>
        <v>0</v>
      </c>
      <c r="AT22" s="627">
        <f>AB22*その他の係数!M22</f>
        <v>0</v>
      </c>
      <c r="AU22" s="608"/>
      <c r="AV22" s="145" t="s">
        <v>276</v>
      </c>
      <c r="AW22" s="10"/>
      <c r="AX22" s="10"/>
      <c r="AY22" s="10"/>
      <c r="AZ22" s="10"/>
      <c r="BA22" s="10"/>
    </row>
    <row r="23" spans="1:55" s="61" customFormat="1" ht="12.4" customHeight="1">
      <c r="A23" s="502" t="s">
        <v>105</v>
      </c>
      <c r="B23" s="144" t="s">
        <v>39</v>
      </c>
      <c r="C23" s="609"/>
      <c r="D23" s="594"/>
      <c r="E23" s="308">
        <f>IF(入力!B$6="",0,HLOOKUP(入力!$B$6,建設係数!$E$3:$BW$41,ROW()-2,FALSE)*C$25)</f>
        <v>0</v>
      </c>
      <c r="F23" s="596"/>
      <c r="G23" s="605"/>
      <c r="H23" s="610">
        <f>E23*その他の係数!C23</f>
        <v>0</v>
      </c>
      <c r="I23" s="605"/>
      <c r="J23" s="611">
        <v>0</v>
      </c>
      <c r="K23" s="109"/>
      <c r="L23" s="611">
        <f t="shared" si="0"/>
        <v>0</v>
      </c>
      <c r="M23" s="109"/>
      <c r="N23" s="708">
        <f>その他の係数!G23</f>
        <v>0.25461152512358887</v>
      </c>
      <c r="O23" s="109"/>
      <c r="P23" s="590">
        <f t="shared" si="1"/>
        <v>0</v>
      </c>
      <c r="Q23" s="143"/>
      <c r="R23" s="143"/>
      <c r="S23" s="109"/>
      <c r="T23" s="143"/>
      <c r="U23" s="109"/>
      <c r="V23" s="711">
        <f>その他の係数!I23</f>
        <v>1.7724848230251646E-2</v>
      </c>
      <c r="W23" s="109"/>
      <c r="X23" s="619">
        <f t="shared" si="2"/>
        <v>0</v>
      </c>
      <c r="Y23" s="618"/>
      <c r="Z23" s="619">
        <f>X23*その他の係数!C23</f>
        <v>0</v>
      </c>
      <c r="AA23" s="618"/>
      <c r="AB23" s="610">
        <v>0</v>
      </c>
      <c r="AC23" s="618"/>
      <c r="AD23" s="610">
        <f t="shared" si="3"/>
        <v>0</v>
      </c>
      <c r="AE23" s="109"/>
      <c r="AF23" s="625">
        <f>C23*その他の係数!E23</f>
        <v>0</v>
      </c>
      <c r="AG23" s="625">
        <f>J23*その他の係数!E23</f>
        <v>0</v>
      </c>
      <c r="AH23" s="625">
        <f>AB23*その他の係数!E23</f>
        <v>0</v>
      </c>
      <c r="AI23" s="618"/>
      <c r="AJ23" s="626">
        <f>C23*その他の係数!G23</f>
        <v>0</v>
      </c>
      <c r="AK23" s="626">
        <f>J23*その他の係数!G23</f>
        <v>0</v>
      </c>
      <c r="AL23" s="626">
        <f>AB23*その他の係数!G23</f>
        <v>0</v>
      </c>
      <c r="AM23" s="623"/>
      <c r="AN23" s="627">
        <f>C23*その他の係数!K23</f>
        <v>0</v>
      </c>
      <c r="AO23" s="627">
        <f>J23*その他の係数!K23</f>
        <v>0</v>
      </c>
      <c r="AP23" s="627">
        <f>AB23*その他の係数!K23</f>
        <v>0</v>
      </c>
      <c r="AQ23" s="623"/>
      <c r="AR23" s="627">
        <f>C23*その他の係数!M23</f>
        <v>0</v>
      </c>
      <c r="AS23" s="627">
        <f>J23*その他の係数!M23</f>
        <v>0</v>
      </c>
      <c r="AT23" s="627">
        <f>AB23*その他の係数!M23</f>
        <v>0</v>
      </c>
      <c r="AU23" s="608"/>
      <c r="AV23" s="145"/>
      <c r="AW23" s="10"/>
      <c r="AX23" s="10"/>
      <c r="AY23" s="10"/>
      <c r="AZ23" s="10"/>
      <c r="BA23" s="10"/>
    </row>
    <row r="24" spans="1:55" s="61" customFormat="1" ht="12.4" customHeight="1">
      <c r="A24" s="502" t="s">
        <v>106</v>
      </c>
      <c r="B24" s="144" t="s">
        <v>28</v>
      </c>
      <c r="C24" s="609"/>
      <c r="D24" s="594"/>
      <c r="E24" s="308">
        <f>IF(入力!B$6="",0,HLOOKUP(入力!$B$6,建設係数!$E$3:$BW$41,ROW()-2,FALSE)*C$25)</f>
        <v>0</v>
      </c>
      <c r="F24" s="596"/>
      <c r="G24" s="605"/>
      <c r="H24" s="610">
        <f>E24*その他の係数!C24</f>
        <v>0</v>
      </c>
      <c r="I24" s="605"/>
      <c r="J24" s="611">
        <v>0</v>
      </c>
      <c r="K24" s="109"/>
      <c r="L24" s="611">
        <f t="shared" si="0"/>
        <v>0</v>
      </c>
      <c r="M24" s="109"/>
      <c r="N24" s="708">
        <f>その他の係数!G24</f>
        <v>0.20784663776247556</v>
      </c>
      <c r="O24" s="109"/>
      <c r="P24" s="590">
        <f t="shared" si="1"/>
        <v>0</v>
      </c>
      <c r="Q24" s="143"/>
      <c r="R24" s="143"/>
      <c r="S24" s="109"/>
      <c r="T24" s="143"/>
      <c r="U24" s="109"/>
      <c r="V24" s="711">
        <f>その他の係数!I24</f>
        <v>9.8508134234570281E-3</v>
      </c>
      <c r="W24" s="109"/>
      <c r="X24" s="619">
        <f t="shared" si="2"/>
        <v>0</v>
      </c>
      <c r="Y24" s="618"/>
      <c r="Z24" s="619">
        <f>X24*その他の係数!C24</f>
        <v>0</v>
      </c>
      <c r="AA24" s="618"/>
      <c r="AB24" s="610">
        <v>0</v>
      </c>
      <c r="AC24" s="618"/>
      <c r="AD24" s="610">
        <f t="shared" si="3"/>
        <v>0</v>
      </c>
      <c r="AE24" s="109"/>
      <c r="AF24" s="625">
        <f>C24*その他の係数!E24</f>
        <v>0</v>
      </c>
      <c r="AG24" s="625">
        <f>J24*その他の係数!E24</f>
        <v>0</v>
      </c>
      <c r="AH24" s="625">
        <f>AB24*その他の係数!E24</f>
        <v>0</v>
      </c>
      <c r="AI24" s="618"/>
      <c r="AJ24" s="626">
        <f>C24*その他の係数!G24</f>
        <v>0</v>
      </c>
      <c r="AK24" s="626">
        <f>J24*その他の係数!G24</f>
        <v>0</v>
      </c>
      <c r="AL24" s="626">
        <f>AB24*その他の係数!G24</f>
        <v>0</v>
      </c>
      <c r="AM24" s="623"/>
      <c r="AN24" s="627">
        <f>C24*その他の係数!K24</f>
        <v>0</v>
      </c>
      <c r="AO24" s="627">
        <f>J24*その他の係数!K24</f>
        <v>0</v>
      </c>
      <c r="AP24" s="627">
        <f>AB24*その他の係数!K24</f>
        <v>0</v>
      </c>
      <c r="AQ24" s="623"/>
      <c r="AR24" s="627">
        <f>C24*その他の係数!M24</f>
        <v>0</v>
      </c>
      <c r="AS24" s="627">
        <f>J24*その他の係数!M24</f>
        <v>0</v>
      </c>
      <c r="AT24" s="627">
        <f>AB24*その他の係数!M24</f>
        <v>0</v>
      </c>
      <c r="AU24" s="608"/>
      <c r="AV24" s="145" t="s">
        <v>598</v>
      </c>
      <c r="AW24" s="10"/>
      <c r="AX24" s="10"/>
      <c r="AY24" s="10"/>
      <c r="AZ24" s="10"/>
      <c r="BA24" s="10"/>
    </row>
    <row r="25" spans="1:55" s="61" customFormat="1" ht="12.4" customHeight="1">
      <c r="A25" s="502" t="s">
        <v>107</v>
      </c>
      <c r="B25" s="144" t="s">
        <v>29</v>
      </c>
      <c r="C25" s="612">
        <f>入力!D6</f>
        <v>0</v>
      </c>
      <c r="D25" s="594"/>
      <c r="E25" s="308">
        <f>IF(入力!B$6="",0,HLOOKUP(入力!$B$6,建設係数!$E$3:$BW$41,ROW()-2,FALSE)*C$25)</f>
        <v>0</v>
      </c>
      <c r="F25" s="596"/>
      <c r="G25" s="605"/>
      <c r="H25" s="610">
        <f>E25*その他の係数!C25</f>
        <v>0</v>
      </c>
      <c r="I25" s="605"/>
      <c r="J25" s="611">
        <v>0</v>
      </c>
      <c r="K25" s="109"/>
      <c r="L25" s="611">
        <f t="shared" si="0"/>
        <v>0</v>
      </c>
      <c r="M25" s="109"/>
      <c r="N25" s="708">
        <f>その他の係数!G25</f>
        <v>0.33872757555536642</v>
      </c>
      <c r="O25" s="109"/>
      <c r="P25" s="590">
        <f t="shared" si="1"/>
        <v>0</v>
      </c>
      <c r="Q25" s="143"/>
      <c r="R25" s="143"/>
      <c r="S25" s="109"/>
      <c r="T25" s="143"/>
      <c r="U25" s="109"/>
      <c r="V25" s="711">
        <f>その他の係数!I25</f>
        <v>0</v>
      </c>
      <c r="W25" s="109"/>
      <c r="X25" s="619">
        <f t="shared" si="2"/>
        <v>0</v>
      </c>
      <c r="Y25" s="618"/>
      <c r="Z25" s="619">
        <f>X25*その他の係数!C25</f>
        <v>0</v>
      </c>
      <c r="AA25" s="618"/>
      <c r="AB25" s="610">
        <v>0</v>
      </c>
      <c r="AC25" s="618"/>
      <c r="AD25" s="610">
        <f t="shared" si="3"/>
        <v>0</v>
      </c>
      <c r="AE25" s="109"/>
      <c r="AF25" s="625">
        <f>C25*その他の係数!E25</f>
        <v>0</v>
      </c>
      <c r="AG25" s="625">
        <f>J25*その他の係数!E25</f>
        <v>0</v>
      </c>
      <c r="AH25" s="625">
        <f>AB25*その他の係数!E25</f>
        <v>0</v>
      </c>
      <c r="AI25" s="618"/>
      <c r="AJ25" s="626">
        <f>C25*その他の係数!G25</f>
        <v>0</v>
      </c>
      <c r="AK25" s="626">
        <f>J25*その他の係数!G25</f>
        <v>0</v>
      </c>
      <c r="AL25" s="626">
        <f>AB25*その他の係数!G25</f>
        <v>0</v>
      </c>
      <c r="AM25" s="623"/>
      <c r="AN25" s="627">
        <f>C25*その他の係数!K25</f>
        <v>0</v>
      </c>
      <c r="AO25" s="627">
        <f>J25*その他の係数!K25</f>
        <v>0</v>
      </c>
      <c r="AP25" s="627">
        <f>AB25*その他の係数!K25</f>
        <v>0</v>
      </c>
      <c r="AQ25" s="623"/>
      <c r="AR25" s="627">
        <f>C25*その他の係数!M25</f>
        <v>0</v>
      </c>
      <c r="AS25" s="627">
        <f>J25*その他の係数!M25</f>
        <v>0</v>
      </c>
      <c r="AT25" s="627">
        <f>AB25*その他の係数!M25</f>
        <v>0</v>
      </c>
      <c r="AU25" s="608"/>
      <c r="AV25" s="145"/>
      <c r="AW25" s="10"/>
      <c r="AX25" s="10"/>
      <c r="AY25" s="10"/>
      <c r="AZ25" s="10"/>
      <c r="BA25" s="10"/>
    </row>
    <row r="26" spans="1:55" s="61" customFormat="1" ht="12.4" customHeight="1">
      <c r="A26" s="502" t="s">
        <v>108</v>
      </c>
      <c r="B26" s="144" t="s">
        <v>30</v>
      </c>
      <c r="C26" s="609"/>
      <c r="D26" s="594"/>
      <c r="E26" s="308">
        <f>IF(入力!B$6="",0,HLOOKUP(入力!$B$6,建設係数!$E$3:$BW$41,ROW()-2,FALSE)*C$25)</f>
        <v>0</v>
      </c>
      <c r="F26" s="596"/>
      <c r="G26" s="605"/>
      <c r="H26" s="610">
        <f>E26*その他の係数!C26</f>
        <v>0</v>
      </c>
      <c r="I26" s="605"/>
      <c r="J26" s="611">
        <v>0</v>
      </c>
      <c r="K26" s="109"/>
      <c r="L26" s="611">
        <f t="shared" si="0"/>
        <v>0</v>
      </c>
      <c r="M26" s="109"/>
      <c r="N26" s="708">
        <f>その他の係数!G26</f>
        <v>2.2192717538978855E-2</v>
      </c>
      <c r="O26" s="109"/>
      <c r="P26" s="590">
        <f t="shared" si="1"/>
        <v>0</v>
      </c>
      <c r="Q26" s="143"/>
      <c r="R26" s="143"/>
      <c r="S26" s="109"/>
      <c r="T26" s="143"/>
      <c r="U26" s="109"/>
      <c r="V26" s="711">
        <f>その他の係数!I26</f>
        <v>2.3468539495365755E-2</v>
      </c>
      <c r="W26" s="109"/>
      <c r="X26" s="619">
        <f t="shared" si="2"/>
        <v>0</v>
      </c>
      <c r="Y26" s="618"/>
      <c r="Z26" s="619">
        <f>X26*その他の係数!C26</f>
        <v>0</v>
      </c>
      <c r="AA26" s="618"/>
      <c r="AB26" s="610">
        <v>0</v>
      </c>
      <c r="AC26" s="618"/>
      <c r="AD26" s="610">
        <f t="shared" si="3"/>
        <v>0</v>
      </c>
      <c r="AE26" s="109"/>
      <c r="AF26" s="625">
        <f>C26*その他の係数!E26</f>
        <v>0</v>
      </c>
      <c r="AG26" s="625">
        <f>J26*その他の係数!E26</f>
        <v>0</v>
      </c>
      <c r="AH26" s="625">
        <f>AB26*その他の係数!E26</f>
        <v>0</v>
      </c>
      <c r="AI26" s="618"/>
      <c r="AJ26" s="626">
        <f>C26*その他の係数!G26</f>
        <v>0</v>
      </c>
      <c r="AK26" s="626">
        <f>J26*その他の係数!G26</f>
        <v>0</v>
      </c>
      <c r="AL26" s="626">
        <f>AB26*その他の係数!G26</f>
        <v>0</v>
      </c>
      <c r="AM26" s="623"/>
      <c r="AN26" s="627">
        <f>C26*その他の係数!K26</f>
        <v>0</v>
      </c>
      <c r="AO26" s="627">
        <f>J26*その他の係数!K26</f>
        <v>0</v>
      </c>
      <c r="AP26" s="627">
        <f>AB26*その他の係数!K26</f>
        <v>0</v>
      </c>
      <c r="AQ26" s="623"/>
      <c r="AR26" s="627">
        <f>C26*その他の係数!M26</f>
        <v>0</v>
      </c>
      <c r="AS26" s="627">
        <f>J26*その他の係数!M26</f>
        <v>0</v>
      </c>
      <c r="AT26" s="627">
        <f>AB26*その他の係数!M26</f>
        <v>0</v>
      </c>
      <c r="AU26" s="608"/>
      <c r="AV26" s="10"/>
      <c r="AW26" s="10"/>
      <c r="AX26" s="10"/>
      <c r="AY26" s="10"/>
      <c r="AZ26" s="10"/>
      <c r="BA26" s="10"/>
    </row>
    <row r="27" spans="1:55" s="61" customFormat="1" ht="12.4" customHeight="1">
      <c r="A27" s="502" t="s">
        <v>109</v>
      </c>
      <c r="B27" s="144" t="s">
        <v>141</v>
      </c>
      <c r="C27" s="609"/>
      <c r="D27" s="594"/>
      <c r="E27" s="308">
        <f>IF(入力!B$6="",0,HLOOKUP(入力!$B$6,建設係数!$E$3:$BW$41,ROW()-2,FALSE)*C$25)</f>
        <v>0</v>
      </c>
      <c r="F27" s="596"/>
      <c r="G27" s="605"/>
      <c r="H27" s="610">
        <f>E27*その他の係数!C27</f>
        <v>0</v>
      </c>
      <c r="I27" s="605"/>
      <c r="J27" s="611">
        <v>0</v>
      </c>
      <c r="K27" s="109"/>
      <c r="L27" s="611">
        <f t="shared" si="0"/>
        <v>0</v>
      </c>
      <c r="M27" s="109"/>
      <c r="N27" s="708">
        <f>その他の係数!G27</f>
        <v>0.11754173549903037</v>
      </c>
      <c r="O27" s="109"/>
      <c r="P27" s="590">
        <f t="shared" si="1"/>
        <v>0</v>
      </c>
      <c r="Q27" s="143"/>
      <c r="R27" s="143"/>
      <c r="S27" s="109"/>
      <c r="T27" s="143"/>
      <c r="U27" s="109"/>
      <c r="V27" s="711">
        <f>その他の係数!I27</f>
        <v>5.429703436815295E-3</v>
      </c>
      <c r="W27" s="109"/>
      <c r="X27" s="619">
        <f t="shared" si="2"/>
        <v>0</v>
      </c>
      <c r="Y27" s="618"/>
      <c r="Z27" s="619">
        <f>X27*その他の係数!C27</f>
        <v>0</v>
      </c>
      <c r="AA27" s="618"/>
      <c r="AB27" s="610">
        <v>0</v>
      </c>
      <c r="AC27" s="618"/>
      <c r="AD27" s="610">
        <f t="shared" si="3"/>
        <v>0</v>
      </c>
      <c r="AE27" s="109"/>
      <c r="AF27" s="625">
        <f>C27*その他の係数!E27</f>
        <v>0</v>
      </c>
      <c r="AG27" s="625">
        <f>J27*その他の係数!E27</f>
        <v>0</v>
      </c>
      <c r="AH27" s="625">
        <f>AB27*その他の係数!E27</f>
        <v>0</v>
      </c>
      <c r="AI27" s="618"/>
      <c r="AJ27" s="626">
        <f>C27*その他の係数!G27</f>
        <v>0</v>
      </c>
      <c r="AK27" s="626">
        <f>J27*その他の係数!G27</f>
        <v>0</v>
      </c>
      <c r="AL27" s="626">
        <f>AB27*その他の係数!G27</f>
        <v>0</v>
      </c>
      <c r="AM27" s="623"/>
      <c r="AN27" s="627">
        <f>C27*その他の係数!K27</f>
        <v>0</v>
      </c>
      <c r="AO27" s="627">
        <f>J27*その他の係数!K27</f>
        <v>0</v>
      </c>
      <c r="AP27" s="627">
        <f>AB27*その他の係数!K27</f>
        <v>0</v>
      </c>
      <c r="AQ27" s="623"/>
      <c r="AR27" s="627">
        <f>C27*その他の係数!M27</f>
        <v>0</v>
      </c>
      <c r="AS27" s="627">
        <f>J27*その他の係数!M27</f>
        <v>0</v>
      </c>
      <c r="AT27" s="627">
        <f>AB27*その他の係数!M27</f>
        <v>0</v>
      </c>
      <c r="AU27" s="608"/>
      <c r="AV27" s="10"/>
      <c r="AW27" s="10"/>
      <c r="AX27" s="10"/>
      <c r="AY27" s="10"/>
      <c r="AZ27" s="10"/>
      <c r="BA27" s="10"/>
    </row>
    <row r="28" spans="1:55" s="61" customFormat="1" ht="12.4" customHeight="1">
      <c r="A28" s="502" t="s">
        <v>110</v>
      </c>
      <c r="B28" s="144" t="s">
        <v>142</v>
      </c>
      <c r="C28" s="609"/>
      <c r="D28" s="594"/>
      <c r="E28" s="308">
        <f>IF(入力!B$6="",0,HLOOKUP(入力!$B$6,建設係数!$E$3:$BW$41,ROW()-2,FALSE)*C$25)</f>
        <v>0</v>
      </c>
      <c r="F28" s="596"/>
      <c r="G28" s="605"/>
      <c r="H28" s="610">
        <f>E28*その他の係数!C28</f>
        <v>0</v>
      </c>
      <c r="I28" s="605"/>
      <c r="J28" s="611">
        <v>0</v>
      </c>
      <c r="K28" s="109"/>
      <c r="L28" s="611">
        <f t="shared" si="0"/>
        <v>0</v>
      </c>
      <c r="M28" s="109"/>
      <c r="N28" s="708">
        <f>その他の係数!G28</f>
        <v>0.47148131972843133</v>
      </c>
      <c r="O28" s="109"/>
      <c r="P28" s="590">
        <f t="shared" si="1"/>
        <v>0</v>
      </c>
      <c r="Q28" s="143"/>
      <c r="R28" s="143"/>
      <c r="S28" s="109"/>
      <c r="T28" s="143"/>
      <c r="U28" s="109"/>
      <c r="V28" s="711">
        <f>その他の係数!I28</f>
        <v>9.2522194972590951E-4</v>
      </c>
      <c r="W28" s="109"/>
      <c r="X28" s="619">
        <f t="shared" si="2"/>
        <v>0</v>
      </c>
      <c r="Y28" s="618"/>
      <c r="Z28" s="619">
        <f>X28*その他の係数!C28</f>
        <v>0</v>
      </c>
      <c r="AA28" s="618"/>
      <c r="AB28" s="610">
        <v>0</v>
      </c>
      <c r="AC28" s="618"/>
      <c r="AD28" s="610">
        <f t="shared" si="3"/>
        <v>0</v>
      </c>
      <c r="AE28" s="109"/>
      <c r="AF28" s="625">
        <f>C28*その他の係数!E28</f>
        <v>0</v>
      </c>
      <c r="AG28" s="625">
        <f>J28*その他の係数!E28</f>
        <v>0</v>
      </c>
      <c r="AH28" s="625">
        <f>AB28*その他の係数!E28</f>
        <v>0</v>
      </c>
      <c r="AI28" s="618"/>
      <c r="AJ28" s="626">
        <f>C28*その他の係数!G28</f>
        <v>0</v>
      </c>
      <c r="AK28" s="626">
        <f>J28*その他の係数!G28</f>
        <v>0</v>
      </c>
      <c r="AL28" s="626">
        <f>AB28*その他の係数!G28</f>
        <v>0</v>
      </c>
      <c r="AM28" s="623"/>
      <c r="AN28" s="627">
        <f>C28*その他の係数!K28</f>
        <v>0</v>
      </c>
      <c r="AO28" s="627">
        <f>J28*その他の係数!K28</f>
        <v>0</v>
      </c>
      <c r="AP28" s="627">
        <f>AB28*その他の係数!K28</f>
        <v>0</v>
      </c>
      <c r="AQ28" s="623"/>
      <c r="AR28" s="627">
        <f>C28*その他の係数!M28</f>
        <v>0</v>
      </c>
      <c r="AS28" s="627">
        <f>J28*その他の係数!M28</f>
        <v>0</v>
      </c>
      <c r="AT28" s="627">
        <f>AB28*その他の係数!M28</f>
        <v>0</v>
      </c>
      <c r="AU28" s="608"/>
    </row>
    <row r="29" spans="1:55" s="61" customFormat="1" ht="12.4" customHeight="1">
      <c r="A29" s="502" t="s">
        <v>111</v>
      </c>
      <c r="B29" s="144" t="s">
        <v>31</v>
      </c>
      <c r="C29" s="609"/>
      <c r="D29" s="594"/>
      <c r="E29" s="308">
        <f>IF(入力!B$6="",0,HLOOKUP(入力!$B$6,建設係数!$E$3:$BW$41,ROW()-2,FALSE)*C$25)</f>
        <v>0</v>
      </c>
      <c r="F29" s="596"/>
      <c r="G29" s="605"/>
      <c r="H29" s="610">
        <f>E29*その他の係数!C29</f>
        <v>0</v>
      </c>
      <c r="I29" s="605"/>
      <c r="J29" s="611">
        <v>0</v>
      </c>
      <c r="K29" s="109"/>
      <c r="L29" s="611">
        <f t="shared" si="0"/>
        <v>0</v>
      </c>
      <c r="M29" s="109"/>
      <c r="N29" s="708">
        <f>その他の係数!G29</f>
        <v>0.42785248080016192</v>
      </c>
      <c r="O29" s="109"/>
      <c r="P29" s="590">
        <f t="shared" si="1"/>
        <v>0</v>
      </c>
      <c r="Q29" s="143"/>
      <c r="R29" s="143"/>
      <c r="S29" s="109"/>
      <c r="T29" s="143"/>
      <c r="U29" s="109"/>
      <c r="V29" s="711">
        <f>その他の係数!I29</f>
        <v>0.15953116440133749</v>
      </c>
      <c r="W29" s="109"/>
      <c r="X29" s="619">
        <f t="shared" si="2"/>
        <v>0</v>
      </c>
      <c r="Y29" s="618"/>
      <c r="Z29" s="619">
        <f>X29*その他の係数!C29</f>
        <v>0</v>
      </c>
      <c r="AA29" s="618"/>
      <c r="AB29" s="610">
        <v>0</v>
      </c>
      <c r="AC29" s="618"/>
      <c r="AD29" s="610">
        <f t="shared" si="3"/>
        <v>0</v>
      </c>
      <c r="AE29" s="109"/>
      <c r="AF29" s="625">
        <f>C29*その他の係数!E29</f>
        <v>0</v>
      </c>
      <c r="AG29" s="625">
        <f>J29*その他の係数!E29</f>
        <v>0</v>
      </c>
      <c r="AH29" s="625">
        <f>AB29*その他の係数!E29</f>
        <v>0</v>
      </c>
      <c r="AI29" s="618"/>
      <c r="AJ29" s="626">
        <f>C29*その他の係数!G29</f>
        <v>0</v>
      </c>
      <c r="AK29" s="626">
        <f>J29*その他の係数!G29</f>
        <v>0</v>
      </c>
      <c r="AL29" s="626">
        <f>AB29*その他の係数!G29</f>
        <v>0</v>
      </c>
      <c r="AM29" s="623"/>
      <c r="AN29" s="627">
        <f>C29*その他の係数!K29</f>
        <v>0</v>
      </c>
      <c r="AO29" s="627">
        <f>J29*その他の係数!K29</f>
        <v>0</v>
      </c>
      <c r="AP29" s="627">
        <f>AB29*その他の係数!K29</f>
        <v>0</v>
      </c>
      <c r="AQ29" s="623"/>
      <c r="AR29" s="627">
        <f>C29*その他の係数!M29</f>
        <v>0</v>
      </c>
      <c r="AS29" s="627">
        <f>J29*その他の係数!M29</f>
        <v>0</v>
      </c>
      <c r="AT29" s="627">
        <f>AB29*その他の係数!M29</f>
        <v>0</v>
      </c>
      <c r="AU29" s="608"/>
    </row>
    <row r="30" spans="1:55" s="61" customFormat="1" ht="12.4" customHeight="1">
      <c r="A30" s="502" t="s">
        <v>112</v>
      </c>
      <c r="B30" s="144" t="s">
        <v>32</v>
      </c>
      <c r="C30" s="609"/>
      <c r="D30" s="594"/>
      <c r="E30" s="308">
        <f>IF(入力!B$6="",0,HLOOKUP(入力!$B$6,建設係数!$E$3:$BW$41,ROW()-2,FALSE)*C$25)</f>
        <v>0</v>
      </c>
      <c r="F30" s="596"/>
      <c r="G30" s="605"/>
      <c r="H30" s="610">
        <f>E30*その他の係数!C30</f>
        <v>0</v>
      </c>
      <c r="I30" s="605"/>
      <c r="J30" s="611">
        <v>0</v>
      </c>
      <c r="K30" s="109"/>
      <c r="L30" s="611">
        <f t="shared" si="0"/>
        <v>0</v>
      </c>
      <c r="M30" s="109"/>
      <c r="N30" s="708">
        <f>その他の係数!G30</f>
        <v>0.30773919730588684</v>
      </c>
      <c r="O30" s="109"/>
      <c r="P30" s="590">
        <f t="shared" si="1"/>
        <v>0</v>
      </c>
      <c r="Q30" s="143"/>
      <c r="R30" s="143"/>
      <c r="S30" s="109"/>
      <c r="T30" s="143"/>
      <c r="U30" s="109"/>
      <c r="V30" s="711">
        <f>その他の係数!I30</f>
        <v>5.6097791542741207E-2</v>
      </c>
      <c r="W30" s="109"/>
      <c r="X30" s="619">
        <f t="shared" si="2"/>
        <v>0</v>
      </c>
      <c r="Y30" s="618"/>
      <c r="Z30" s="619">
        <f>X30*その他の係数!C30</f>
        <v>0</v>
      </c>
      <c r="AA30" s="618"/>
      <c r="AB30" s="610">
        <v>0</v>
      </c>
      <c r="AC30" s="618"/>
      <c r="AD30" s="610">
        <f t="shared" si="3"/>
        <v>0</v>
      </c>
      <c r="AE30" s="109"/>
      <c r="AF30" s="625">
        <f>C30*その他の係数!E30</f>
        <v>0</v>
      </c>
      <c r="AG30" s="625">
        <f>J30*その他の係数!E30</f>
        <v>0</v>
      </c>
      <c r="AH30" s="625">
        <f>AB30*その他の係数!E30</f>
        <v>0</v>
      </c>
      <c r="AI30" s="618"/>
      <c r="AJ30" s="626">
        <f>C30*その他の係数!G30</f>
        <v>0</v>
      </c>
      <c r="AK30" s="626">
        <f>J30*その他の係数!G30</f>
        <v>0</v>
      </c>
      <c r="AL30" s="626">
        <f>AB30*その他の係数!G30</f>
        <v>0</v>
      </c>
      <c r="AM30" s="623"/>
      <c r="AN30" s="627">
        <f>C30*その他の係数!K30</f>
        <v>0</v>
      </c>
      <c r="AO30" s="627">
        <f>J30*その他の係数!K30</f>
        <v>0</v>
      </c>
      <c r="AP30" s="627">
        <f>AB30*その他の係数!K30</f>
        <v>0</v>
      </c>
      <c r="AQ30" s="623"/>
      <c r="AR30" s="627">
        <f>C30*その他の係数!M30</f>
        <v>0</v>
      </c>
      <c r="AS30" s="627">
        <f>J30*その他の係数!M30</f>
        <v>0</v>
      </c>
      <c r="AT30" s="627">
        <f>AB30*その他の係数!M30</f>
        <v>0</v>
      </c>
      <c r="AU30" s="608"/>
    </row>
    <row r="31" spans="1:55" s="61" customFormat="1" ht="12.4" customHeight="1">
      <c r="A31" s="502" t="s">
        <v>113</v>
      </c>
      <c r="B31" s="144" t="s">
        <v>33</v>
      </c>
      <c r="C31" s="609"/>
      <c r="D31" s="594"/>
      <c r="E31" s="308">
        <f>IF(入力!B$6="",0,HLOOKUP(入力!$B$6,建設係数!$E$3:$BW$41,ROW()-2,FALSE)*C$25)</f>
        <v>0</v>
      </c>
      <c r="F31" s="596"/>
      <c r="G31" s="605"/>
      <c r="H31" s="610">
        <f>E31*その他の係数!C31</f>
        <v>0</v>
      </c>
      <c r="I31" s="605"/>
      <c r="J31" s="611">
        <v>0</v>
      </c>
      <c r="K31" s="109"/>
      <c r="L31" s="611">
        <f t="shared" si="0"/>
        <v>0</v>
      </c>
      <c r="M31" s="109"/>
      <c r="N31" s="708">
        <f>その他の係数!G31</f>
        <v>5.3927218119864694E-2</v>
      </c>
      <c r="O31" s="109"/>
      <c r="P31" s="590">
        <f t="shared" si="1"/>
        <v>0</v>
      </c>
      <c r="Q31" s="143"/>
      <c r="R31" s="143"/>
      <c r="S31" s="109"/>
      <c r="T31" s="143"/>
      <c r="U31" s="109"/>
      <c r="V31" s="711">
        <f>その他の係数!I31</f>
        <v>0.20584342778427867</v>
      </c>
      <c r="W31" s="109"/>
      <c r="X31" s="619">
        <f t="shared" si="2"/>
        <v>0</v>
      </c>
      <c r="Y31" s="618"/>
      <c r="Z31" s="619">
        <f>X31*その他の係数!C31</f>
        <v>0</v>
      </c>
      <c r="AA31" s="618"/>
      <c r="AB31" s="610">
        <v>0</v>
      </c>
      <c r="AC31" s="618"/>
      <c r="AD31" s="610">
        <f t="shared" si="3"/>
        <v>0</v>
      </c>
      <c r="AE31" s="109"/>
      <c r="AF31" s="625">
        <f>C31*その他の係数!E31</f>
        <v>0</v>
      </c>
      <c r="AG31" s="625">
        <f>J31*その他の係数!E31</f>
        <v>0</v>
      </c>
      <c r="AH31" s="625">
        <f>AB31*その他の係数!E31</f>
        <v>0</v>
      </c>
      <c r="AI31" s="618"/>
      <c r="AJ31" s="626">
        <f>C31*その他の係数!G31</f>
        <v>0</v>
      </c>
      <c r="AK31" s="626">
        <f>J31*その他の係数!G31</f>
        <v>0</v>
      </c>
      <c r="AL31" s="626">
        <f>AB31*その他の係数!G31</f>
        <v>0</v>
      </c>
      <c r="AM31" s="623"/>
      <c r="AN31" s="627">
        <f>C31*その他の係数!K31</f>
        <v>0</v>
      </c>
      <c r="AO31" s="627">
        <f>J31*その他の係数!K31</f>
        <v>0</v>
      </c>
      <c r="AP31" s="627">
        <f>AB31*その他の係数!K31</f>
        <v>0</v>
      </c>
      <c r="AQ31" s="623"/>
      <c r="AR31" s="627">
        <f>C31*その他の係数!M31</f>
        <v>0</v>
      </c>
      <c r="AS31" s="627">
        <f>J31*その他の係数!M31</f>
        <v>0</v>
      </c>
      <c r="AT31" s="627">
        <f>AB31*その他の係数!M31</f>
        <v>0</v>
      </c>
      <c r="AU31" s="608"/>
    </row>
    <row r="32" spans="1:55" s="61" customFormat="1" ht="12.4" customHeight="1">
      <c r="A32" s="502" t="s">
        <v>114</v>
      </c>
      <c r="B32" s="144" t="s">
        <v>143</v>
      </c>
      <c r="C32" s="609"/>
      <c r="D32" s="594"/>
      <c r="E32" s="308">
        <f>IF(入力!B$6="",0,HLOOKUP(入力!$B$6,建設係数!$E$3:$BW$41,ROW()-2,FALSE)*C$25)</f>
        <v>0</v>
      </c>
      <c r="F32" s="596"/>
      <c r="G32" s="605"/>
      <c r="H32" s="610">
        <f>E32*その他の係数!C32</f>
        <v>0</v>
      </c>
      <c r="I32" s="605"/>
      <c r="J32" s="611">
        <v>0</v>
      </c>
      <c r="K32" s="109"/>
      <c r="L32" s="611">
        <f t="shared" si="0"/>
        <v>0</v>
      </c>
      <c r="M32" s="109"/>
      <c r="N32" s="708">
        <f>その他の係数!G32</f>
        <v>0.23910355560162574</v>
      </c>
      <c r="O32" s="109"/>
      <c r="P32" s="590">
        <f t="shared" si="1"/>
        <v>0</v>
      </c>
      <c r="Q32" s="143"/>
      <c r="R32" s="143"/>
      <c r="S32" s="109"/>
      <c r="T32" s="143"/>
      <c r="U32" s="109"/>
      <c r="V32" s="711">
        <f>その他の係数!I32</f>
        <v>5.4003822179885037E-2</v>
      </c>
      <c r="W32" s="109"/>
      <c r="X32" s="619">
        <f t="shared" si="2"/>
        <v>0</v>
      </c>
      <c r="Y32" s="618"/>
      <c r="Z32" s="619">
        <f>X32*その他の係数!C32</f>
        <v>0</v>
      </c>
      <c r="AA32" s="618"/>
      <c r="AB32" s="610">
        <v>0</v>
      </c>
      <c r="AC32" s="618"/>
      <c r="AD32" s="610">
        <f t="shared" si="3"/>
        <v>0</v>
      </c>
      <c r="AE32" s="109"/>
      <c r="AF32" s="625">
        <f>C32*その他の係数!E32</f>
        <v>0</v>
      </c>
      <c r="AG32" s="625">
        <f>J32*その他の係数!E32</f>
        <v>0</v>
      </c>
      <c r="AH32" s="625">
        <f>AB32*その他の係数!E32</f>
        <v>0</v>
      </c>
      <c r="AI32" s="618"/>
      <c r="AJ32" s="626">
        <f>C32*その他の係数!G32</f>
        <v>0</v>
      </c>
      <c r="AK32" s="626">
        <f>J32*その他の係数!G32</f>
        <v>0</v>
      </c>
      <c r="AL32" s="626">
        <f>AB32*その他の係数!G32</f>
        <v>0</v>
      </c>
      <c r="AM32" s="623"/>
      <c r="AN32" s="627">
        <f>C32*その他の係数!K32</f>
        <v>0</v>
      </c>
      <c r="AO32" s="627">
        <f>J32*その他の係数!K32</f>
        <v>0</v>
      </c>
      <c r="AP32" s="627">
        <f>AB32*その他の係数!K32</f>
        <v>0</v>
      </c>
      <c r="AQ32" s="623"/>
      <c r="AR32" s="627">
        <f>C32*その他の係数!M32</f>
        <v>0</v>
      </c>
      <c r="AS32" s="627">
        <f>J32*その他の係数!M32</f>
        <v>0</v>
      </c>
      <c r="AT32" s="627">
        <f>AB32*その他の係数!M32</f>
        <v>0</v>
      </c>
      <c r="AU32" s="608"/>
    </row>
    <row r="33" spans="1:61" s="61" customFormat="1" ht="12.4" customHeight="1">
      <c r="A33" s="502" t="s">
        <v>115</v>
      </c>
      <c r="B33" s="144" t="s">
        <v>144</v>
      </c>
      <c r="C33" s="609"/>
      <c r="D33" s="594"/>
      <c r="E33" s="308">
        <f>IF(入力!B$6="",0,HLOOKUP(入力!$B$6,建設係数!$E$3:$BW$41,ROW()-2,FALSE)*C$25)</f>
        <v>0</v>
      </c>
      <c r="F33" s="596"/>
      <c r="G33" s="605"/>
      <c r="H33" s="610">
        <f>E33*その他の係数!C33</f>
        <v>0</v>
      </c>
      <c r="I33" s="605"/>
      <c r="J33" s="611">
        <v>0</v>
      </c>
      <c r="K33" s="109"/>
      <c r="L33" s="611">
        <f t="shared" si="0"/>
        <v>0</v>
      </c>
      <c r="M33" s="109"/>
      <c r="N33" s="708">
        <f>その他の係数!G33</f>
        <v>0.13993914505181182</v>
      </c>
      <c r="O33" s="109"/>
      <c r="P33" s="590">
        <f t="shared" si="1"/>
        <v>0</v>
      </c>
      <c r="Q33" s="143"/>
      <c r="R33" s="143"/>
      <c r="S33" s="109"/>
      <c r="T33" s="143"/>
      <c r="U33" s="109"/>
      <c r="V33" s="711">
        <f>その他の係数!I33</f>
        <v>4.4818636058389094E-2</v>
      </c>
      <c r="W33" s="109"/>
      <c r="X33" s="619">
        <f t="shared" si="2"/>
        <v>0</v>
      </c>
      <c r="Y33" s="618"/>
      <c r="Z33" s="619">
        <f>X33*その他の係数!C33</f>
        <v>0</v>
      </c>
      <c r="AA33" s="618"/>
      <c r="AB33" s="610">
        <v>0</v>
      </c>
      <c r="AC33" s="618"/>
      <c r="AD33" s="610">
        <f t="shared" si="3"/>
        <v>0</v>
      </c>
      <c r="AE33" s="109"/>
      <c r="AF33" s="625">
        <f>C33*その他の係数!E33</f>
        <v>0</v>
      </c>
      <c r="AG33" s="625">
        <f>J33*その他の係数!E33</f>
        <v>0</v>
      </c>
      <c r="AH33" s="625">
        <f>AB33*その他の係数!E33</f>
        <v>0</v>
      </c>
      <c r="AI33" s="618"/>
      <c r="AJ33" s="626">
        <f>C33*その他の係数!G33</f>
        <v>0</v>
      </c>
      <c r="AK33" s="626">
        <f>J33*その他の係数!G33</f>
        <v>0</v>
      </c>
      <c r="AL33" s="626">
        <f>AB33*その他の係数!G33</f>
        <v>0</v>
      </c>
      <c r="AM33" s="623"/>
      <c r="AN33" s="627">
        <f>C33*その他の係数!K33</f>
        <v>0</v>
      </c>
      <c r="AO33" s="627">
        <f>J33*その他の係数!K33</f>
        <v>0</v>
      </c>
      <c r="AP33" s="627">
        <f>AB33*その他の係数!K33</f>
        <v>0</v>
      </c>
      <c r="AQ33" s="623"/>
      <c r="AR33" s="627">
        <f>C33*その他の係数!M33</f>
        <v>0</v>
      </c>
      <c r="AS33" s="627">
        <f>J33*その他の係数!M33</f>
        <v>0</v>
      </c>
      <c r="AT33" s="627">
        <f>AB33*その他の係数!M33</f>
        <v>0</v>
      </c>
      <c r="AU33" s="608"/>
    </row>
    <row r="34" spans="1:61" s="61" customFormat="1" ht="12.4" customHeight="1">
      <c r="A34" s="502" t="s">
        <v>116</v>
      </c>
      <c r="B34" s="144" t="s">
        <v>34</v>
      </c>
      <c r="C34" s="609"/>
      <c r="D34" s="594"/>
      <c r="E34" s="308">
        <f>IF(入力!B$6="",0,HLOOKUP(入力!$B$6,建設係数!$E$3:$BW$41,ROW()-2,FALSE)*C$25)</f>
        <v>0</v>
      </c>
      <c r="F34" s="596"/>
      <c r="G34" s="605"/>
      <c r="H34" s="610">
        <f>E34*その他の係数!C34</f>
        <v>0</v>
      </c>
      <c r="I34" s="605"/>
      <c r="J34" s="611">
        <v>0</v>
      </c>
      <c r="K34" s="109"/>
      <c r="L34" s="611">
        <f t="shared" si="0"/>
        <v>0</v>
      </c>
      <c r="M34" s="109"/>
      <c r="N34" s="708">
        <f>その他の係数!G34</f>
        <v>0.36390342760476391</v>
      </c>
      <c r="O34" s="109"/>
      <c r="P34" s="590">
        <f t="shared" si="1"/>
        <v>0</v>
      </c>
      <c r="Q34" s="143"/>
      <c r="R34" s="143"/>
      <c r="S34" s="109"/>
      <c r="T34" s="143"/>
      <c r="U34" s="109"/>
      <c r="V34" s="711">
        <f>その他の係数!I34</f>
        <v>3.610591085112351E-3</v>
      </c>
      <c r="W34" s="109"/>
      <c r="X34" s="619">
        <f t="shared" si="2"/>
        <v>0</v>
      </c>
      <c r="Y34" s="618"/>
      <c r="Z34" s="619">
        <f>X34*その他の係数!C34</f>
        <v>0</v>
      </c>
      <c r="AA34" s="618"/>
      <c r="AB34" s="610">
        <v>0</v>
      </c>
      <c r="AC34" s="618"/>
      <c r="AD34" s="610">
        <f t="shared" si="3"/>
        <v>0</v>
      </c>
      <c r="AE34" s="109"/>
      <c r="AF34" s="625">
        <f>C34*その他の係数!E34</f>
        <v>0</v>
      </c>
      <c r="AG34" s="625">
        <f>J34*その他の係数!E34</f>
        <v>0</v>
      </c>
      <c r="AH34" s="625">
        <f>AB34*その他の係数!E34</f>
        <v>0</v>
      </c>
      <c r="AI34" s="618"/>
      <c r="AJ34" s="626">
        <f>C34*その他の係数!G34</f>
        <v>0</v>
      </c>
      <c r="AK34" s="626">
        <f>J34*その他の係数!G34</f>
        <v>0</v>
      </c>
      <c r="AL34" s="626">
        <f>AB34*その他の係数!G34</f>
        <v>0</v>
      </c>
      <c r="AM34" s="623"/>
      <c r="AN34" s="627">
        <f>C34*その他の係数!K34</f>
        <v>0</v>
      </c>
      <c r="AO34" s="627">
        <f>J34*その他の係数!K34</f>
        <v>0</v>
      </c>
      <c r="AP34" s="627">
        <f>AB34*その他の係数!K34</f>
        <v>0</v>
      </c>
      <c r="AQ34" s="623"/>
      <c r="AR34" s="627">
        <f>C34*その他の係数!M34</f>
        <v>0</v>
      </c>
      <c r="AS34" s="627">
        <f>J34*その他の係数!M34</f>
        <v>0</v>
      </c>
      <c r="AT34" s="627">
        <f>AB34*その他の係数!M34</f>
        <v>0</v>
      </c>
      <c r="AU34" s="608"/>
    </row>
    <row r="35" spans="1:61" s="61" customFormat="1" ht="12.4" customHeight="1">
      <c r="A35" s="502" t="s">
        <v>117</v>
      </c>
      <c r="B35" s="144" t="s">
        <v>35</v>
      </c>
      <c r="C35" s="609"/>
      <c r="D35" s="594"/>
      <c r="E35" s="308">
        <f>IF(入力!B$6="",0,HLOOKUP(入力!$B$6,建設係数!$E$3:$BW$41,ROW()-2,FALSE)*C$25)</f>
        <v>0</v>
      </c>
      <c r="F35" s="596"/>
      <c r="G35" s="605"/>
      <c r="H35" s="610">
        <f>E35*その他の係数!C35</f>
        <v>0</v>
      </c>
      <c r="I35" s="605"/>
      <c r="J35" s="611">
        <v>0</v>
      </c>
      <c r="K35" s="109"/>
      <c r="L35" s="611">
        <f t="shared" si="0"/>
        <v>0</v>
      </c>
      <c r="M35" s="109"/>
      <c r="N35" s="708">
        <f>その他の係数!G35</f>
        <v>0.52966884424368033</v>
      </c>
      <c r="O35" s="109"/>
      <c r="P35" s="590">
        <f t="shared" si="1"/>
        <v>0</v>
      </c>
      <c r="Q35" s="143"/>
      <c r="R35" s="143"/>
      <c r="S35" s="109"/>
      <c r="T35" s="143"/>
      <c r="U35" s="109"/>
      <c r="V35" s="711">
        <f>その他の係数!I35</f>
        <v>3.4011605312862313E-2</v>
      </c>
      <c r="W35" s="109"/>
      <c r="X35" s="619">
        <f t="shared" si="2"/>
        <v>0</v>
      </c>
      <c r="Y35" s="618"/>
      <c r="Z35" s="619">
        <f>X35*その他の係数!C35</f>
        <v>0</v>
      </c>
      <c r="AA35" s="618"/>
      <c r="AB35" s="610">
        <v>0</v>
      </c>
      <c r="AC35" s="618"/>
      <c r="AD35" s="610">
        <f t="shared" si="3"/>
        <v>0</v>
      </c>
      <c r="AE35" s="109"/>
      <c r="AF35" s="625">
        <f>C35*その他の係数!E35</f>
        <v>0</v>
      </c>
      <c r="AG35" s="625">
        <f>J35*その他の係数!E35</f>
        <v>0</v>
      </c>
      <c r="AH35" s="625">
        <f>AB35*その他の係数!E35</f>
        <v>0</v>
      </c>
      <c r="AI35" s="618"/>
      <c r="AJ35" s="626">
        <f>C35*その他の係数!G35</f>
        <v>0</v>
      </c>
      <c r="AK35" s="626">
        <f>J35*その他の係数!G35</f>
        <v>0</v>
      </c>
      <c r="AL35" s="626">
        <f>AB35*その他の係数!G35</f>
        <v>0</v>
      </c>
      <c r="AM35" s="623"/>
      <c r="AN35" s="627">
        <f>C35*その他の係数!K35</f>
        <v>0</v>
      </c>
      <c r="AO35" s="627">
        <f>J35*その他の係数!K35</f>
        <v>0</v>
      </c>
      <c r="AP35" s="627">
        <f>AB35*その他の係数!K35</f>
        <v>0</v>
      </c>
      <c r="AQ35" s="623"/>
      <c r="AR35" s="627">
        <f>C35*その他の係数!M35</f>
        <v>0</v>
      </c>
      <c r="AS35" s="627">
        <f>J35*その他の係数!M35</f>
        <v>0</v>
      </c>
      <c r="AT35" s="627">
        <f>AB35*その他の係数!M35</f>
        <v>0</v>
      </c>
      <c r="AU35" s="608"/>
    </row>
    <row r="36" spans="1:61" s="61" customFormat="1" ht="12.4" customHeight="1">
      <c r="A36" s="502" t="s">
        <v>118</v>
      </c>
      <c r="B36" s="144" t="s">
        <v>145</v>
      </c>
      <c r="C36" s="609"/>
      <c r="D36" s="594"/>
      <c r="E36" s="308">
        <f>IF(入力!B$6="",0,HLOOKUP(入力!$B$6,建設係数!$E$3:$BW$41,ROW()-2,FALSE)*C$25)</f>
        <v>0</v>
      </c>
      <c r="F36" s="596"/>
      <c r="G36" s="605"/>
      <c r="H36" s="610">
        <f>E36*その他の係数!C36</f>
        <v>0</v>
      </c>
      <c r="I36" s="605"/>
      <c r="J36" s="611">
        <v>0</v>
      </c>
      <c r="K36" s="109"/>
      <c r="L36" s="611">
        <f t="shared" si="0"/>
        <v>0</v>
      </c>
      <c r="M36" s="109"/>
      <c r="N36" s="708">
        <f>その他の係数!G36</f>
        <v>0.47641730689111667</v>
      </c>
      <c r="O36" s="109"/>
      <c r="P36" s="590">
        <f t="shared" si="1"/>
        <v>0</v>
      </c>
      <c r="Q36" s="143"/>
      <c r="R36" s="143"/>
      <c r="S36" s="109"/>
      <c r="T36" s="143"/>
      <c r="U36" s="109"/>
      <c r="V36" s="711">
        <f>その他の係数!I36</f>
        <v>4.7048151344553701E-2</v>
      </c>
      <c r="W36" s="109"/>
      <c r="X36" s="619">
        <f t="shared" si="2"/>
        <v>0</v>
      </c>
      <c r="Y36" s="618"/>
      <c r="Z36" s="619">
        <f>X36*その他の係数!C36</f>
        <v>0</v>
      </c>
      <c r="AA36" s="618"/>
      <c r="AB36" s="610">
        <v>0</v>
      </c>
      <c r="AC36" s="618"/>
      <c r="AD36" s="610">
        <f t="shared" si="3"/>
        <v>0</v>
      </c>
      <c r="AE36" s="109"/>
      <c r="AF36" s="625">
        <f>C36*その他の係数!E36</f>
        <v>0</v>
      </c>
      <c r="AG36" s="625">
        <f>J36*その他の係数!E36</f>
        <v>0</v>
      </c>
      <c r="AH36" s="625">
        <f>AB36*その他の係数!E36</f>
        <v>0</v>
      </c>
      <c r="AI36" s="618"/>
      <c r="AJ36" s="626">
        <f>C36*その他の係数!G36</f>
        <v>0</v>
      </c>
      <c r="AK36" s="626">
        <f>J36*その他の係数!G36</f>
        <v>0</v>
      </c>
      <c r="AL36" s="626">
        <f>AB36*その他の係数!G36</f>
        <v>0</v>
      </c>
      <c r="AM36" s="623"/>
      <c r="AN36" s="627">
        <f>C36*その他の係数!K36</f>
        <v>0</v>
      </c>
      <c r="AO36" s="627">
        <f>J36*その他の係数!K36</f>
        <v>0</v>
      </c>
      <c r="AP36" s="627">
        <f>AB36*その他の係数!K36</f>
        <v>0</v>
      </c>
      <c r="AQ36" s="623"/>
      <c r="AR36" s="627">
        <f>C36*その他の係数!M36</f>
        <v>0</v>
      </c>
      <c r="AS36" s="627">
        <f>J36*その他の係数!M36</f>
        <v>0</v>
      </c>
      <c r="AT36" s="627">
        <f>AB36*その他の係数!M36</f>
        <v>0</v>
      </c>
      <c r="AU36" s="608"/>
    </row>
    <row r="37" spans="1:61" s="61" customFormat="1" ht="12.4" customHeight="1">
      <c r="A37" s="502" t="s">
        <v>119</v>
      </c>
      <c r="B37" s="144" t="s">
        <v>596</v>
      </c>
      <c r="C37" s="609"/>
      <c r="D37" s="594"/>
      <c r="E37" s="308">
        <f>IF(入力!B$6="",0,HLOOKUP(入力!$B$6,建設係数!$E$3:$BW$41,ROW()-2,FALSE)*C$25)</f>
        <v>0</v>
      </c>
      <c r="F37" s="596"/>
      <c r="G37" s="605"/>
      <c r="H37" s="610">
        <f>E37*その他の係数!C37</f>
        <v>0</v>
      </c>
      <c r="I37" s="605"/>
      <c r="J37" s="611">
        <v>0</v>
      </c>
      <c r="K37" s="109"/>
      <c r="L37" s="611">
        <f t="shared" si="0"/>
        <v>0</v>
      </c>
      <c r="M37" s="109"/>
      <c r="N37" s="708">
        <f>その他の係数!G37</f>
        <v>0.47478082847661346</v>
      </c>
      <c r="O37" s="109"/>
      <c r="P37" s="590">
        <f t="shared" si="1"/>
        <v>0</v>
      </c>
      <c r="Q37" s="143"/>
      <c r="R37" s="143"/>
      <c r="S37" s="109"/>
      <c r="T37" s="143"/>
      <c r="U37" s="109"/>
      <c r="V37" s="711">
        <f>その他の係数!I37</f>
        <v>8.1117780532324341E-3</v>
      </c>
      <c r="W37" s="109"/>
      <c r="X37" s="619">
        <f t="shared" si="2"/>
        <v>0</v>
      </c>
      <c r="Y37" s="618"/>
      <c r="Z37" s="619">
        <f>X37*その他の係数!C37</f>
        <v>0</v>
      </c>
      <c r="AA37" s="618"/>
      <c r="AB37" s="610">
        <v>0</v>
      </c>
      <c r="AC37" s="618"/>
      <c r="AD37" s="610">
        <f t="shared" si="3"/>
        <v>0</v>
      </c>
      <c r="AE37" s="109"/>
      <c r="AF37" s="625">
        <f>C37*その他の係数!E37</f>
        <v>0</v>
      </c>
      <c r="AG37" s="625">
        <f>J37*その他の係数!E37</f>
        <v>0</v>
      </c>
      <c r="AH37" s="625">
        <f>AB37*その他の係数!E37</f>
        <v>0</v>
      </c>
      <c r="AI37" s="618"/>
      <c r="AJ37" s="626">
        <f>C37*その他の係数!G37</f>
        <v>0</v>
      </c>
      <c r="AK37" s="626">
        <f>J37*その他の係数!G37</f>
        <v>0</v>
      </c>
      <c r="AL37" s="626">
        <f>AB37*その他の係数!G37</f>
        <v>0</v>
      </c>
      <c r="AM37" s="623"/>
      <c r="AN37" s="627">
        <f>C37*その他の係数!K37</f>
        <v>0</v>
      </c>
      <c r="AO37" s="627">
        <f>J37*その他の係数!K37</f>
        <v>0</v>
      </c>
      <c r="AP37" s="627">
        <f>AB37*その他の係数!K37</f>
        <v>0</v>
      </c>
      <c r="AQ37" s="623"/>
      <c r="AR37" s="627">
        <f>C37*その他の係数!M37</f>
        <v>0</v>
      </c>
      <c r="AS37" s="627">
        <f>J37*その他の係数!M37</f>
        <v>0</v>
      </c>
      <c r="AT37" s="627">
        <f>AB37*その他の係数!M37</f>
        <v>0</v>
      </c>
      <c r="AU37" s="608"/>
    </row>
    <row r="38" spans="1:61" s="61" customFormat="1" ht="12.4" customHeight="1">
      <c r="A38" s="502" t="s">
        <v>120</v>
      </c>
      <c r="B38" s="144" t="s">
        <v>36</v>
      </c>
      <c r="C38" s="609"/>
      <c r="D38" s="594"/>
      <c r="E38" s="308">
        <f>IF(入力!B$6="",0,HLOOKUP(入力!$B$6,建設係数!$E$3:$BW$41,ROW()-2,FALSE)*C$25)</f>
        <v>0</v>
      </c>
      <c r="F38" s="596"/>
      <c r="G38" s="605"/>
      <c r="H38" s="610">
        <f>E38*その他の係数!C38</f>
        <v>0</v>
      </c>
      <c r="I38" s="605"/>
      <c r="J38" s="611">
        <v>0</v>
      </c>
      <c r="K38" s="109"/>
      <c r="L38" s="611">
        <f t="shared" si="0"/>
        <v>0</v>
      </c>
      <c r="M38" s="109"/>
      <c r="N38" s="708">
        <f>その他の係数!G38</f>
        <v>0.35965210692297156</v>
      </c>
      <c r="O38" s="109"/>
      <c r="P38" s="590">
        <f t="shared" si="1"/>
        <v>0</v>
      </c>
      <c r="Q38" s="143"/>
      <c r="R38" s="143"/>
      <c r="S38" s="109"/>
      <c r="T38" s="143"/>
      <c r="U38" s="109"/>
      <c r="V38" s="711">
        <f>その他の係数!I38</f>
        <v>1.3823801595192638E-2</v>
      </c>
      <c r="W38" s="109"/>
      <c r="X38" s="619">
        <f t="shared" si="2"/>
        <v>0</v>
      </c>
      <c r="Y38" s="618"/>
      <c r="Z38" s="619">
        <f>X38*その他の係数!C38</f>
        <v>0</v>
      </c>
      <c r="AA38" s="618"/>
      <c r="AB38" s="610">
        <v>0</v>
      </c>
      <c r="AC38" s="618"/>
      <c r="AD38" s="610">
        <f t="shared" si="3"/>
        <v>0</v>
      </c>
      <c r="AE38" s="109"/>
      <c r="AF38" s="625">
        <f>C38*その他の係数!E38</f>
        <v>0</v>
      </c>
      <c r="AG38" s="625">
        <f>J38*その他の係数!E38</f>
        <v>0</v>
      </c>
      <c r="AH38" s="625">
        <f>AB38*その他の係数!E38</f>
        <v>0</v>
      </c>
      <c r="AI38" s="618"/>
      <c r="AJ38" s="626">
        <f>C38*その他の係数!G38</f>
        <v>0</v>
      </c>
      <c r="AK38" s="626">
        <f>J38*その他の係数!G38</f>
        <v>0</v>
      </c>
      <c r="AL38" s="626">
        <f>AB38*その他の係数!G38</f>
        <v>0</v>
      </c>
      <c r="AM38" s="623"/>
      <c r="AN38" s="627">
        <f>C38*その他の係数!K38</f>
        <v>0</v>
      </c>
      <c r="AO38" s="627">
        <f>J38*その他の係数!K38</f>
        <v>0</v>
      </c>
      <c r="AP38" s="627">
        <f>AB38*その他の係数!K38</f>
        <v>0</v>
      </c>
      <c r="AQ38" s="623"/>
      <c r="AR38" s="627">
        <f>C38*その他の係数!M38</f>
        <v>0</v>
      </c>
      <c r="AS38" s="627">
        <f>J38*その他の係数!M38</f>
        <v>0</v>
      </c>
      <c r="AT38" s="627">
        <f>AB38*その他の係数!M38</f>
        <v>0</v>
      </c>
      <c r="AU38" s="608"/>
    </row>
    <row r="39" spans="1:61" s="61" customFormat="1" ht="12.4" customHeight="1">
      <c r="A39" s="502" t="s">
        <v>121</v>
      </c>
      <c r="B39" s="144" t="s">
        <v>37</v>
      </c>
      <c r="C39" s="609"/>
      <c r="D39" s="594"/>
      <c r="E39" s="308">
        <f>IF(入力!B$6="",0,HLOOKUP(入力!$B$6,建設係数!$E$3:$BW$41,ROW()-2,FALSE)*C$25)</f>
        <v>0</v>
      </c>
      <c r="F39" s="596"/>
      <c r="G39" s="605"/>
      <c r="H39" s="610">
        <f>E39*その他の係数!C39</f>
        <v>0</v>
      </c>
      <c r="I39" s="605"/>
      <c r="J39" s="611">
        <v>0</v>
      </c>
      <c r="K39" s="109"/>
      <c r="L39" s="611">
        <f t="shared" si="0"/>
        <v>0</v>
      </c>
      <c r="M39" s="109"/>
      <c r="N39" s="708">
        <f>その他の係数!G39</f>
        <v>0.25933765762950345</v>
      </c>
      <c r="O39" s="109"/>
      <c r="P39" s="590">
        <f t="shared" si="1"/>
        <v>0</v>
      </c>
      <c r="Q39" s="143"/>
      <c r="R39" s="143"/>
      <c r="S39" s="109"/>
      <c r="T39" s="143"/>
      <c r="U39" s="109"/>
      <c r="V39" s="711">
        <f>その他の係数!I39</f>
        <v>0.14226506112879095</v>
      </c>
      <c r="W39" s="109"/>
      <c r="X39" s="619">
        <f t="shared" si="2"/>
        <v>0</v>
      </c>
      <c r="Y39" s="618"/>
      <c r="Z39" s="619">
        <f>X39*その他の係数!C39</f>
        <v>0</v>
      </c>
      <c r="AA39" s="618"/>
      <c r="AB39" s="610">
        <v>0</v>
      </c>
      <c r="AC39" s="618"/>
      <c r="AD39" s="610">
        <f t="shared" si="3"/>
        <v>0</v>
      </c>
      <c r="AE39" s="109"/>
      <c r="AF39" s="625">
        <f>C39*その他の係数!E39</f>
        <v>0</v>
      </c>
      <c r="AG39" s="625">
        <f>J39*その他の係数!E39</f>
        <v>0</v>
      </c>
      <c r="AH39" s="625">
        <f>AB39*その他の係数!E39</f>
        <v>0</v>
      </c>
      <c r="AI39" s="618"/>
      <c r="AJ39" s="626">
        <f>C39*その他の係数!G39</f>
        <v>0</v>
      </c>
      <c r="AK39" s="626">
        <f>J39*その他の係数!G39</f>
        <v>0</v>
      </c>
      <c r="AL39" s="626">
        <f>AB39*その他の係数!G39</f>
        <v>0</v>
      </c>
      <c r="AM39" s="623"/>
      <c r="AN39" s="627">
        <f>C39*その他の係数!K39</f>
        <v>0</v>
      </c>
      <c r="AO39" s="627">
        <f>J39*その他の係数!K39</f>
        <v>0</v>
      </c>
      <c r="AP39" s="627">
        <f>AB39*その他の係数!K39</f>
        <v>0</v>
      </c>
      <c r="AQ39" s="623"/>
      <c r="AR39" s="627">
        <f>C39*その他の係数!M39</f>
        <v>0</v>
      </c>
      <c r="AS39" s="627">
        <f>J39*その他の係数!M39</f>
        <v>0</v>
      </c>
      <c r="AT39" s="627">
        <f>AB39*その他の係数!M39</f>
        <v>0</v>
      </c>
      <c r="AU39" s="608"/>
    </row>
    <row r="40" spans="1:61" s="61" customFormat="1" ht="12.4" customHeight="1">
      <c r="A40" s="502" t="s">
        <v>122</v>
      </c>
      <c r="B40" s="144" t="s">
        <v>38</v>
      </c>
      <c r="C40" s="609"/>
      <c r="D40" s="594"/>
      <c r="E40" s="309">
        <f>IF(入力!B$6="",0,HLOOKUP(入力!$B$6,建設係数!$E$3:$BW$41,ROW()-2,FALSE)*C$25)</f>
        <v>0</v>
      </c>
      <c r="F40" s="596"/>
      <c r="G40" s="605"/>
      <c r="H40" s="610">
        <f>E40*その他の係数!C40</f>
        <v>0</v>
      </c>
      <c r="I40" s="605"/>
      <c r="J40" s="611">
        <v>0</v>
      </c>
      <c r="K40" s="109"/>
      <c r="L40" s="611">
        <f t="shared" si="0"/>
        <v>0</v>
      </c>
      <c r="M40" s="109"/>
      <c r="N40" s="708">
        <f>その他の係数!G40</f>
        <v>0</v>
      </c>
      <c r="O40" s="109"/>
      <c r="P40" s="590">
        <f t="shared" si="1"/>
        <v>0</v>
      </c>
      <c r="Q40" s="143"/>
      <c r="R40" s="143"/>
      <c r="S40" s="109"/>
      <c r="T40" s="143"/>
      <c r="U40" s="109"/>
      <c r="V40" s="711">
        <f>その他の係数!I40</f>
        <v>0</v>
      </c>
      <c r="W40" s="109"/>
      <c r="X40" s="619">
        <f t="shared" si="2"/>
        <v>0</v>
      </c>
      <c r="Y40" s="618"/>
      <c r="Z40" s="619">
        <f>X40*その他の係数!C40</f>
        <v>0</v>
      </c>
      <c r="AA40" s="618"/>
      <c r="AB40" s="610">
        <v>0</v>
      </c>
      <c r="AC40" s="618"/>
      <c r="AD40" s="610">
        <f t="shared" si="3"/>
        <v>0</v>
      </c>
      <c r="AE40" s="109"/>
      <c r="AF40" s="628">
        <f>C40*その他の係数!E40</f>
        <v>0</v>
      </c>
      <c r="AG40" s="628">
        <f>J40*その他の係数!E40</f>
        <v>0</v>
      </c>
      <c r="AH40" s="628">
        <f>AB40*その他の係数!E40</f>
        <v>0</v>
      </c>
      <c r="AI40" s="618"/>
      <c r="AJ40" s="626">
        <f>C40*その他の係数!G40</f>
        <v>0</v>
      </c>
      <c r="AK40" s="626">
        <f>J40*その他の係数!G40</f>
        <v>0</v>
      </c>
      <c r="AL40" s="626">
        <f>AB40*その他の係数!G40</f>
        <v>0</v>
      </c>
      <c r="AM40" s="623"/>
      <c r="AN40" s="627">
        <f>C40*その他の係数!K40</f>
        <v>0</v>
      </c>
      <c r="AO40" s="627">
        <f>J40*その他の係数!K40</f>
        <v>0</v>
      </c>
      <c r="AP40" s="627">
        <f>AB40*その他の係数!K40</f>
        <v>0</v>
      </c>
      <c r="AQ40" s="623"/>
      <c r="AR40" s="627">
        <f>C40*その他の係数!M40</f>
        <v>0</v>
      </c>
      <c r="AS40" s="627">
        <f>J40*その他の係数!M40</f>
        <v>0</v>
      </c>
      <c r="AT40" s="627">
        <f>AB40*その他の係数!M40</f>
        <v>0</v>
      </c>
      <c r="AU40" s="608"/>
      <c r="AV40" s="602"/>
      <c r="AW40" s="602"/>
      <c r="AX40" s="602"/>
      <c r="AY40" s="602"/>
      <c r="AZ40" s="602"/>
      <c r="BA40" s="602"/>
      <c r="BB40" s="602"/>
    </row>
    <row r="41" spans="1:61" s="602" customFormat="1" ht="12.4" customHeight="1">
      <c r="A41" s="503" t="s">
        <v>123</v>
      </c>
      <c r="B41" s="146" t="s">
        <v>13</v>
      </c>
      <c r="C41" s="613"/>
      <c r="D41" s="594"/>
      <c r="E41" s="310">
        <f>IF(入力!B$6="",0,HLOOKUP(入力!$B$6,建設係数!$E$3:$BW$41,ROW()-2,FALSE)*C$25)</f>
        <v>0</v>
      </c>
      <c r="F41" s="596"/>
      <c r="G41" s="605"/>
      <c r="H41" s="614">
        <f>E41*その他の係数!C41</f>
        <v>0</v>
      </c>
      <c r="I41" s="605"/>
      <c r="J41" s="615">
        <v>0</v>
      </c>
      <c r="K41" s="109"/>
      <c r="L41" s="615">
        <f t="shared" si="0"/>
        <v>0</v>
      </c>
      <c r="M41" s="109"/>
      <c r="N41" s="709">
        <f>その他の係数!G41</f>
        <v>1.2081147683466773E-2</v>
      </c>
      <c r="O41" s="109"/>
      <c r="P41" s="591">
        <f t="shared" si="1"/>
        <v>0</v>
      </c>
      <c r="Q41" s="143"/>
      <c r="R41" s="143"/>
      <c r="S41" s="109"/>
      <c r="T41" s="143"/>
      <c r="U41" s="116"/>
      <c r="V41" s="712">
        <f>その他の係数!I41</f>
        <v>3.0390256614788974E-5</v>
      </c>
      <c r="W41" s="109"/>
      <c r="X41" s="620">
        <f t="shared" si="2"/>
        <v>0</v>
      </c>
      <c r="Y41" s="618"/>
      <c r="Z41" s="620">
        <f>X41*その他の係数!C41</f>
        <v>0</v>
      </c>
      <c r="AA41" s="618"/>
      <c r="AB41" s="614">
        <v>0</v>
      </c>
      <c r="AC41" s="618"/>
      <c r="AD41" s="614">
        <f t="shared" si="3"/>
        <v>0</v>
      </c>
      <c r="AE41" s="109"/>
      <c r="AF41" s="629">
        <f>C41*その他の係数!E41</f>
        <v>0</v>
      </c>
      <c r="AG41" s="629">
        <f>J41*その他の係数!E41</f>
        <v>0</v>
      </c>
      <c r="AH41" s="629">
        <f>AB41*その他の係数!E41</f>
        <v>0</v>
      </c>
      <c r="AI41" s="618"/>
      <c r="AJ41" s="630">
        <f>C41*その他の係数!G41</f>
        <v>0</v>
      </c>
      <c r="AK41" s="630">
        <f>J41*その他の係数!G41</f>
        <v>0</v>
      </c>
      <c r="AL41" s="630">
        <f>AB41*その他の係数!G41</f>
        <v>0</v>
      </c>
      <c r="AM41" s="623"/>
      <c r="AN41" s="627">
        <f>C41*その他の係数!K41</f>
        <v>0</v>
      </c>
      <c r="AO41" s="627">
        <f>J41*その他の係数!K41</f>
        <v>0</v>
      </c>
      <c r="AP41" s="627">
        <f>AB41*その他の係数!K41</f>
        <v>0</v>
      </c>
      <c r="AQ41" s="623"/>
      <c r="AR41" s="627">
        <f>C41*その他の係数!M41</f>
        <v>0</v>
      </c>
      <c r="AS41" s="627">
        <f>J41*その他の係数!M41</f>
        <v>0</v>
      </c>
      <c r="AT41" s="627">
        <f>AB41*その他の係数!M41</f>
        <v>0</v>
      </c>
      <c r="AU41" s="608"/>
      <c r="AV41" s="61"/>
      <c r="AW41" s="61"/>
      <c r="AX41" s="61"/>
      <c r="AY41" s="61"/>
      <c r="AZ41" s="61"/>
      <c r="BA41" s="61"/>
      <c r="BB41" s="61"/>
      <c r="BC41" s="61"/>
      <c r="BD41" s="61"/>
      <c r="BE41" s="61"/>
      <c r="BF41" s="61"/>
      <c r="BG41" s="61"/>
      <c r="BH41" s="61"/>
      <c r="BI41" s="61"/>
    </row>
    <row r="42" spans="1:61" s="61" customFormat="1" ht="12.4" customHeight="1">
      <c r="A42" s="520"/>
      <c r="B42" s="593" t="s">
        <v>277</v>
      </c>
      <c r="C42" s="588">
        <f>SUM(C5:C41)</f>
        <v>0</v>
      </c>
      <c r="D42" s="594"/>
      <c r="E42" s="595">
        <f>SUM(E5:E41)</f>
        <v>0</v>
      </c>
      <c r="F42" s="596"/>
      <c r="G42" s="597"/>
      <c r="H42" s="598">
        <f>SUM(H5:H41)</f>
        <v>0</v>
      </c>
      <c r="I42" s="599"/>
      <c r="J42" s="598">
        <f>SUM(J5:J41)</f>
        <v>0</v>
      </c>
      <c r="K42" s="597"/>
      <c r="L42" s="598">
        <f>SUM(L5:L41)</f>
        <v>0</v>
      </c>
      <c r="M42" s="597"/>
      <c r="N42" s="149"/>
      <c r="O42" s="149"/>
      <c r="P42" s="600">
        <f>SUM(P5:P41)</f>
        <v>0</v>
      </c>
      <c r="Q42" s="601"/>
      <c r="R42" s="592">
        <f>消費転換率!D8</f>
        <v>0.59084995483799996</v>
      </c>
      <c r="S42" s="597"/>
      <c r="T42" s="588">
        <f>P42*R42</f>
        <v>0</v>
      </c>
      <c r="U42" s="597"/>
      <c r="V42" s="706">
        <f>SUM(V5:V41)</f>
        <v>1</v>
      </c>
      <c r="W42" s="597"/>
      <c r="X42" s="600">
        <f>SUM(X5:X41)</f>
        <v>0</v>
      </c>
      <c r="Y42" s="618"/>
      <c r="Z42" s="588">
        <f>SUM(Z5:Z41)</f>
        <v>0</v>
      </c>
      <c r="AA42" s="618"/>
      <c r="AB42" s="598">
        <f>SUM(AB5:AB41)</f>
        <v>0</v>
      </c>
      <c r="AC42" s="618"/>
      <c r="AD42" s="598">
        <f>SUM(AD5:AD41)</f>
        <v>0</v>
      </c>
      <c r="AE42" s="597"/>
      <c r="AF42" s="631">
        <f>SUM(AF5:AF41)</f>
        <v>0</v>
      </c>
      <c r="AG42" s="631">
        <f>SUM(AG5:AG41)</f>
        <v>0</v>
      </c>
      <c r="AH42" s="631">
        <f>SUM(AH5:AH41)</f>
        <v>0</v>
      </c>
      <c r="AI42" s="618"/>
      <c r="AJ42" s="632">
        <f>SUM(AJ5:AJ41)</f>
        <v>0</v>
      </c>
      <c r="AK42" s="632">
        <f>SUM(AK5:AK41)</f>
        <v>0</v>
      </c>
      <c r="AL42" s="632">
        <f>SUM(AL5:AL41)</f>
        <v>0</v>
      </c>
      <c r="AM42" s="623"/>
      <c r="AN42" s="633">
        <f>SUM(AN5:AN41)</f>
        <v>0</v>
      </c>
      <c r="AO42" s="633">
        <f>SUM(AO5:AO41)</f>
        <v>0</v>
      </c>
      <c r="AP42" s="633">
        <f>SUM(AP5:AP41)</f>
        <v>0</v>
      </c>
      <c r="AQ42" s="623"/>
      <c r="AR42" s="633">
        <f>SUM(AR5:AR41)</f>
        <v>0</v>
      </c>
      <c r="AS42" s="633">
        <f>SUM(AS5:AS41)</f>
        <v>0</v>
      </c>
      <c r="AT42" s="633">
        <f>SUM(AT5:AT41)</f>
        <v>0</v>
      </c>
      <c r="AU42" s="599"/>
      <c r="BC42" s="602"/>
      <c r="BD42" s="602"/>
      <c r="BE42" s="602"/>
      <c r="BF42" s="602"/>
      <c r="BG42" s="602"/>
      <c r="BH42" s="602"/>
      <c r="BI42" s="602"/>
    </row>
    <row r="43" spans="1:61" ht="19.899999999999999" customHeight="1">
      <c r="A43" s="37"/>
      <c r="B43" s="32"/>
      <c r="D43" s="11"/>
      <c r="F43" s="60"/>
      <c r="V43" s="115"/>
    </row>
    <row r="44" spans="1:61">
      <c r="A44" s="37"/>
      <c r="B44" s="32"/>
      <c r="D44" s="11"/>
      <c r="F44" s="60"/>
      <c r="H44" s="32"/>
      <c r="V44" s="115"/>
      <c r="X44" s="33"/>
    </row>
    <row r="45" spans="1:61">
      <c r="A45" s="37"/>
      <c r="B45" s="32"/>
      <c r="F45" s="60"/>
      <c r="V45" s="115"/>
    </row>
    <row r="46" spans="1:61">
      <c r="A46" s="37"/>
      <c r="B46" s="32"/>
      <c r="V46" s="115"/>
    </row>
    <row r="47" spans="1:61">
      <c r="A47" s="37"/>
      <c r="B47" s="32"/>
      <c r="V47" s="115"/>
    </row>
    <row r="48" spans="1:61">
      <c r="A48" s="37"/>
      <c r="B48" s="32"/>
      <c r="E48" s="42"/>
      <c r="V48" s="115"/>
    </row>
    <row r="49" spans="1:67" s="32" customFormat="1">
      <c r="A49" s="37"/>
      <c r="C49" s="8"/>
      <c r="D49" s="8"/>
      <c r="E49" s="42"/>
      <c r="F49" s="8"/>
      <c r="H49" s="40"/>
      <c r="AM49" s="40"/>
      <c r="AQ49" s="40"/>
      <c r="AU49" s="40"/>
      <c r="AV49"/>
      <c r="AW49"/>
      <c r="AX49"/>
      <c r="AY49"/>
      <c r="AZ49"/>
      <c r="BA49"/>
      <c r="BB49"/>
      <c r="BC49"/>
      <c r="BD49"/>
      <c r="BE49"/>
      <c r="BF49"/>
      <c r="BG49"/>
      <c r="BH49"/>
      <c r="BI49"/>
      <c r="BJ49"/>
      <c r="BK49"/>
      <c r="BL49"/>
      <c r="BM49"/>
      <c r="BN49"/>
      <c r="BO49"/>
    </row>
    <row r="50" spans="1:67" s="32" customFormat="1">
      <c r="A50" s="37"/>
      <c r="C50" s="8"/>
      <c r="D50" s="8"/>
      <c r="E50" s="61"/>
      <c r="F50" s="8"/>
      <c r="H50" s="40"/>
      <c r="AM50" s="40"/>
      <c r="AQ50" s="40"/>
      <c r="AU50" s="40"/>
      <c r="AV50"/>
      <c r="AW50"/>
      <c r="AX50"/>
      <c r="AY50"/>
      <c r="AZ50"/>
      <c r="BA50"/>
      <c r="BB50"/>
      <c r="BC50"/>
      <c r="BD50"/>
      <c r="BE50"/>
      <c r="BF50"/>
      <c r="BG50"/>
      <c r="BH50"/>
      <c r="BI50"/>
      <c r="BJ50"/>
      <c r="BK50"/>
      <c r="BL50"/>
      <c r="BM50"/>
      <c r="BN50"/>
      <c r="BO50"/>
    </row>
  </sheetData>
  <sheetProtection sheet="1" objects="1" scenarios="1"/>
  <mergeCells count="27">
    <mergeCell ref="A1:B1"/>
    <mergeCell ref="R1:T1"/>
    <mergeCell ref="C3:C4"/>
    <mergeCell ref="H3:H4"/>
    <mergeCell ref="J3:J4"/>
    <mergeCell ref="L3:L4"/>
    <mergeCell ref="P3:P4"/>
    <mergeCell ref="R3:R4"/>
    <mergeCell ref="A2:B2"/>
    <mergeCell ref="A3:A4"/>
    <mergeCell ref="B3:B4"/>
    <mergeCell ref="E3:E4"/>
    <mergeCell ref="N3:N4"/>
    <mergeCell ref="T3:T4"/>
    <mergeCell ref="AR1:AT1"/>
    <mergeCell ref="Z3:Z4"/>
    <mergeCell ref="AB3:AB4"/>
    <mergeCell ref="AD3:AD4"/>
    <mergeCell ref="AF3:AH3"/>
    <mergeCell ref="AR3:AT3"/>
    <mergeCell ref="AJ3:AL3"/>
    <mergeCell ref="AN3:AP3"/>
    <mergeCell ref="V3:V4"/>
    <mergeCell ref="X3:X4"/>
    <mergeCell ref="AF1:AH1"/>
    <mergeCell ref="AJ1:AL1"/>
    <mergeCell ref="AN1:AP1"/>
  </mergeCells>
  <phoneticPr fontId="1"/>
  <conditionalFormatting sqref="AU1:AU2 U1:AR1 H1:Q1 I2:AQ2 G5:AU42 G2:G4 I3:I4 K3:K4 M3:M4 O3:S4 U3:AA4 AC3:AC4 AE3:AU4">
    <cfRule type="cellIs" dxfId="8" priority="8" operator="equal">
      <formula>"NO"</formula>
    </cfRule>
  </conditionalFormatting>
  <conditionalFormatting sqref="H3:H4">
    <cfRule type="cellIs" dxfId="7" priority="7" operator="equal">
      <formula>"NO"</formula>
    </cfRule>
  </conditionalFormatting>
  <conditionalFormatting sqref="J3:J4">
    <cfRule type="cellIs" dxfId="6" priority="6" operator="equal">
      <formula>"NO"</formula>
    </cfRule>
  </conditionalFormatting>
  <conditionalFormatting sqref="L3:L4">
    <cfRule type="cellIs" dxfId="5" priority="5" operator="equal">
      <formula>"NO"</formula>
    </cfRule>
  </conditionalFormatting>
  <conditionalFormatting sqref="N3:N4">
    <cfRule type="cellIs" dxfId="4" priority="4" operator="equal">
      <formula>"NO"</formula>
    </cfRule>
  </conditionalFormatting>
  <conditionalFormatting sqref="T3:T4">
    <cfRule type="cellIs" dxfId="3" priority="3" operator="equal">
      <formula>"NO"</formula>
    </cfRule>
  </conditionalFormatting>
  <conditionalFormatting sqref="AB3:AB4">
    <cfRule type="cellIs" dxfId="2" priority="2" operator="equal">
      <formula>"NO"</formula>
    </cfRule>
  </conditionalFormatting>
  <conditionalFormatting sqref="AD3:AD4">
    <cfRule type="cellIs" dxfId="1" priority="1" operator="equal">
      <formula>"NO"</formula>
    </cfRule>
  </conditionalFormatting>
  <pageMargins left="0.47244094488188981" right="0.39370078740157483" top="0.62992125984251968" bottom="0.55118110236220474" header="0.31496062992125984" footer="0.31496062992125984"/>
  <pageSetup paperSize="9" scale="87" orientation="landscape" r:id="rId1"/>
  <headerFooter scaleWithDoc="0" alignWithMargins="0">
    <oddFooter>&amp;C&amp;8&amp;P／&amp;N&amp;R&amp;8&amp;F &amp;A</oddFooter>
  </headerFooter>
  <colBreaks count="5" manualBreakCount="5">
    <brk id="21" max="41" man="1"/>
    <brk id="35" max="41" man="1"/>
    <brk id="46" max="41" man="1"/>
    <brk id="57" max="41" man="1"/>
    <brk id="61" max="1048575" man="1"/>
  </colBreaks>
  <drawing r:id="rId2"/>
  <legacyDrawing r:id="rId3"/>
  <oleObjects>
    <mc:AlternateContent xmlns:mc="http://schemas.openxmlformats.org/markup-compatibility/2006">
      <mc:Choice Requires="x14">
        <oleObject progId="Equation.3" shapeId="10241" r:id="rId4">
          <objectPr defaultSize="0" autoPict="0" r:id="rId5">
            <anchor moveWithCells="1" sizeWithCells="1">
              <from>
                <xdr:col>47</xdr:col>
                <xdr:colOff>466725</xdr:colOff>
                <xdr:row>6</xdr:row>
                <xdr:rowOff>0</xdr:rowOff>
              </from>
              <to>
                <xdr:col>49</xdr:col>
                <xdr:colOff>257175</xdr:colOff>
                <xdr:row>7</xdr:row>
                <xdr:rowOff>57150</xdr:rowOff>
              </to>
            </anchor>
          </objectPr>
        </oleObject>
      </mc:Choice>
      <mc:Fallback>
        <oleObject progId="Equation.3" shapeId="10241"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S55"/>
  <sheetViews>
    <sheetView showGridLines="0" zoomScaleNormal="100" workbookViewId="0">
      <selection sqref="A1:E2"/>
    </sheetView>
  </sheetViews>
  <sheetFormatPr defaultRowHeight="14.25"/>
  <cols>
    <col min="1" max="1" width="3.25" style="238" customWidth="1"/>
    <col min="2" max="2" width="18.25" style="238" customWidth="1"/>
    <col min="3" max="3" width="5.125" style="238" customWidth="1"/>
    <col min="4" max="4" width="2.625" style="238" customWidth="1"/>
    <col min="5" max="5" width="17.75" style="238" customWidth="1"/>
    <col min="6" max="6" width="17.875" style="238" customWidth="1"/>
    <col min="7" max="7" width="22.125" style="238" customWidth="1"/>
    <col min="8" max="8" width="11.625" style="238" customWidth="1"/>
    <col min="9" max="9" width="12.625" style="238" customWidth="1"/>
    <col min="10" max="10" width="13.5" style="238" customWidth="1"/>
    <col min="11" max="11" width="8.125" style="238" customWidth="1"/>
    <col min="12" max="12" width="26" style="238" customWidth="1"/>
    <col min="13" max="13" width="13.625" style="238" customWidth="1"/>
    <col min="14" max="14" width="7.625" style="238" customWidth="1"/>
    <col min="15" max="15" width="8.75" style="238" customWidth="1"/>
    <col min="16" max="16" width="6.5" style="238" customWidth="1"/>
    <col min="17" max="17" width="10.5" style="238" customWidth="1"/>
    <col min="18" max="18" width="2.25" style="239" customWidth="1"/>
    <col min="19" max="19" width="2.375" style="239" customWidth="1"/>
    <col min="20" max="16384" width="9" style="239"/>
  </cols>
  <sheetData>
    <row r="1" spans="1:17" ht="12" customHeight="1" thickBot="1">
      <c r="A1" s="934" t="s">
        <v>491</v>
      </c>
      <c r="B1" s="934"/>
      <c r="C1" s="934"/>
      <c r="D1" s="934"/>
      <c r="E1" s="934"/>
    </row>
    <row r="2" spans="1:17" ht="21.95" customHeight="1">
      <c r="A2" s="934"/>
      <c r="B2" s="934"/>
      <c r="C2" s="934"/>
      <c r="D2" s="934"/>
      <c r="E2" s="934"/>
      <c r="F2" s="240" t="s">
        <v>198</v>
      </c>
      <c r="G2" s="935" t="s">
        <v>565</v>
      </c>
      <c r="H2" s="936"/>
      <c r="I2" s="936"/>
      <c r="J2" s="936"/>
      <c r="K2" s="936"/>
      <c r="L2" s="939">
        <f>測定表!C25</f>
        <v>0</v>
      </c>
      <c r="M2" s="941" t="s">
        <v>492</v>
      </c>
      <c r="N2" s="330"/>
      <c r="O2" s="330"/>
      <c r="P2" s="330"/>
      <c r="Q2" s="331"/>
    </row>
    <row r="3" spans="1:17" ht="21.95" customHeight="1" thickBot="1">
      <c r="G3" s="937"/>
      <c r="H3" s="938"/>
      <c r="I3" s="938"/>
      <c r="J3" s="938"/>
      <c r="K3" s="938"/>
      <c r="L3" s="940"/>
      <c r="M3" s="942"/>
      <c r="N3" s="332"/>
      <c r="O3" s="332"/>
      <c r="P3" s="332"/>
      <c r="Q3" s="333"/>
    </row>
    <row r="4" spans="1:17" ht="16.899999999999999" customHeight="1">
      <c r="I4" s="901" t="s">
        <v>78</v>
      </c>
      <c r="J4" s="901"/>
      <c r="L4" s="241"/>
    </row>
    <row r="5" spans="1:17" ht="28.5" customHeight="1" thickBot="1">
      <c r="I5" s="902"/>
      <c r="J5" s="902"/>
      <c r="L5" s="242"/>
      <c r="M5" s="274" t="s">
        <v>499</v>
      </c>
      <c r="O5" s="255" t="s">
        <v>493</v>
      </c>
    </row>
    <row r="6" spans="1:17" ht="28.5" customHeight="1">
      <c r="B6" s="912" t="s">
        <v>566</v>
      </c>
      <c r="C6" s="913"/>
      <c r="E6" s="243" t="s">
        <v>199</v>
      </c>
      <c r="G6" s="916" t="s">
        <v>498</v>
      </c>
      <c r="H6" s="943"/>
      <c r="I6" s="905">
        <f>測定表!E42</f>
        <v>0</v>
      </c>
      <c r="J6" s="946" t="str">
        <f>$M$2</f>
        <v>百万円</v>
      </c>
      <c r="K6" s="244"/>
      <c r="L6" s="924" t="s">
        <v>823</v>
      </c>
      <c r="M6" s="925"/>
      <c r="N6" s="245"/>
      <c r="O6" s="246">
        <f>測定表!AF42</f>
        <v>0</v>
      </c>
      <c r="P6" s="247" t="str">
        <f>$M$2</f>
        <v>百万円</v>
      </c>
    </row>
    <row r="7" spans="1:17" ht="28.5" customHeight="1" thickBot="1">
      <c r="B7" s="248">
        <f>測定表!AN42</f>
        <v>0</v>
      </c>
      <c r="C7" s="249" t="s">
        <v>61</v>
      </c>
      <c r="G7" s="944"/>
      <c r="H7" s="945"/>
      <c r="I7" s="906"/>
      <c r="J7" s="947"/>
      <c r="K7" s="244"/>
      <c r="L7" s="250"/>
      <c r="M7" s="948" t="s">
        <v>824</v>
      </c>
      <c r="N7" s="949"/>
      <c r="O7" s="251">
        <f>測定表!AJ42</f>
        <v>0</v>
      </c>
      <c r="P7" s="252" t="str">
        <f>$M$2</f>
        <v>百万円</v>
      </c>
    </row>
    <row r="8" spans="1:17" ht="27.75" customHeight="1">
      <c r="B8" s="912" t="s">
        <v>571</v>
      </c>
      <c r="C8" s="913"/>
      <c r="G8" s="253"/>
      <c r="H8" s="914" t="s">
        <v>201</v>
      </c>
      <c r="I8" s="254"/>
      <c r="J8" s="254"/>
    </row>
    <row r="9" spans="1:17" ht="22.9" customHeight="1" thickBot="1">
      <c r="B9" s="248">
        <f>測定表!AR42</f>
        <v>0</v>
      </c>
      <c r="C9" s="249" t="s">
        <v>61</v>
      </c>
      <c r="E9" s="243" t="s">
        <v>200</v>
      </c>
      <c r="H9" s="915"/>
    </row>
    <row r="10" spans="1:17" ht="28.5" customHeight="1">
      <c r="G10" s="916" t="s">
        <v>226</v>
      </c>
      <c r="H10" s="905">
        <f>測定表!H42</f>
        <v>0</v>
      </c>
      <c r="I10" s="897" t="str">
        <f>$M$2</f>
        <v>百万円</v>
      </c>
      <c r="J10" s="256"/>
      <c r="K10" s="256"/>
      <c r="L10" s="256"/>
      <c r="M10" s="257"/>
      <c r="N10" s="257"/>
      <c r="O10" s="257"/>
      <c r="Q10" s="258"/>
    </row>
    <row r="11" spans="1:17" ht="28.5" customHeight="1" thickBot="1">
      <c r="G11" s="917"/>
      <c r="H11" s="906"/>
      <c r="I11" s="898"/>
      <c r="J11" s="259"/>
      <c r="K11" s="260"/>
      <c r="L11" s="275"/>
      <c r="M11" s="259"/>
      <c r="N11" s="261"/>
      <c r="O11" s="257"/>
    </row>
    <row r="12" spans="1:17" ht="16.149999999999999" customHeight="1">
      <c r="H12" s="276"/>
      <c r="I12" s="276"/>
    </row>
    <row r="13" spans="1:17" s="264" customFormat="1" ht="16.149999999999999" customHeight="1">
      <c r="A13" s="262"/>
      <c r="B13" s="262"/>
      <c r="C13" s="262"/>
      <c r="D13" s="262"/>
      <c r="E13" s="262"/>
      <c r="F13" s="262"/>
      <c r="G13" s="262"/>
      <c r="H13" s="926" t="s">
        <v>202</v>
      </c>
      <c r="I13" s="926"/>
      <c r="J13" s="262"/>
      <c r="K13" s="265"/>
      <c r="L13" s="262"/>
      <c r="M13" s="262"/>
      <c r="N13" s="262"/>
      <c r="O13" s="262"/>
      <c r="P13" s="262"/>
      <c r="Q13" s="262"/>
    </row>
    <row r="14" spans="1:17" s="264" customFormat="1" ht="28.5" customHeight="1" thickBot="1">
      <c r="A14" s="262"/>
      <c r="B14" s="262"/>
      <c r="C14" s="262"/>
      <c r="D14" s="262"/>
      <c r="E14" s="262"/>
      <c r="F14" s="262"/>
      <c r="G14" s="262"/>
      <c r="H14" s="927"/>
      <c r="I14" s="927"/>
      <c r="J14" s="266" t="s">
        <v>494</v>
      </c>
      <c r="K14" s="262"/>
      <c r="L14" s="262"/>
      <c r="M14" s="262"/>
      <c r="N14" s="262"/>
      <c r="O14" s="262"/>
      <c r="P14" s="262"/>
      <c r="Q14" s="262"/>
    </row>
    <row r="15" spans="1:17" s="264" customFormat="1" ht="28.5" customHeight="1">
      <c r="A15" s="262"/>
      <c r="B15" s="899" t="s">
        <v>567</v>
      </c>
      <c r="C15" s="900"/>
      <c r="D15" s="262"/>
      <c r="E15" s="267" t="s">
        <v>199</v>
      </c>
      <c r="F15" s="263" t="s">
        <v>495</v>
      </c>
      <c r="G15" s="918" t="s">
        <v>572</v>
      </c>
      <c r="H15" s="928">
        <f>測定表!J42</f>
        <v>0</v>
      </c>
      <c r="I15" s="930" t="str">
        <f>$M$2</f>
        <v>百万円</v>
      </c>
      <c r="J15" s="265" t="s">
        <v>203</v>
      </c>
      <c r="K15" s="924" t="s">
        <v>825</v>
      </c>
      <c r="L15" s="925"/>
      <c r="M15" s="246">
        <f>測定表!AG42</f>
        <v>0</v>
      </c>
      <c r="N15" s="268" t="str">
        <f>$M$2</f>
        <v>百万円</v>
      </c>
      <c r="O15" s="262"/>
      <c r="P15" s="262"/>
      <c r="Q15" s="262"/>
    </row>
    <row r="16" spans="1:17" s="264" customFormat="1" ht="28.5" customHeight="1" thickBot="1">
      <c r="A16" s="262"/>
      <c r="B16" s="248">
        <f>測定表!AO42</f>
        <v>0</v>
      </c>
      <c r="C16" s="249" t="s">
        <v>61</v>
      </c>
      <c r="D16" s="262"/>
      <c r="E16" s="262"/>
      <c r="F16" s="262"/>
      <c r="G16" s="919"/>
      <c r="H16" s="929"/>
      <c r="I16" s="931"/>
      <c r="J16" s="262"/>
      <c r="K16" s="250"/>
      <c r="L16" s="654" t="s">
        <v>826</v>
      </c>
      <c r="M16" s="251">
        <f>測定表!AK42</f>
        <v>0</v>
      </c>
      <c r="N16" s="269" t="str">
        <f>$M$2</f>
        <v>百万円</v>
      </c>
      <c r="O16" s="262"/>
      <c r="P16" s="262"/>
      <c r="Q16" s="262"/>
    </row>
    <row r="17" spans="1:19" s="264" customFormat="1" ht="28.5" customHeight="1" thickBot="1">
      <c r="A17" s="262"/>
      <c r="B17" s="899" t="s">
        <v>570</v>
      </c>
      <c r="C17" s="900"/>
      <c r="D17" s="262"/>
      <c r="E17" s="262"/>
      <c r="F17" s="262"/>
      <c r="G17" s="262"/>
      <c r="H17" s="262"/>
      <c r="I17" s="262"/>
      <c r="J17" s="270" t="s">
        <v>204</v>
      </c>
      <c r="K17" s="262"/>
      <c r="L17" s="262"/>
      <c r="M17" s="271"/>
      <c r="N17" s="261"/>
      <c r="O17" s="262"/>
      <c r="P17" s="262"/>
      <c r="Q17" s="262"/>
    </row>
    <row r="18" spans="1:19" ht="33" customHeight="1" thickBot="1">
      <c r="B18" s="248">
        <f>測定表!AS42</f>
        <v>0</v>
      </c>
      <c r="C18" s="249" t="s">
        <v>61</v>
      </c>
      <c r="D18" s="262"/>
      <c r="E18" s="267" t="s">
        <v>200</v>
      </c>
      <c r="F18" s="272"/>
      <c r="G18" s="932" t="s">
        <v>573</v>
      </c>
      <c r="H18" s="905">
        <f>測定表!P42</f>
        <v>0</v>
      </c>
      <c r="I18" s="907" t="str">
        <f>$M$2</f>
        <v>百万円</v>
      </c>
    </row>
    <row r="19" spans="1:19" ht="21.95" customHeight="1" thickBot="1">
      <c r="G19" s="933"/>
      <c r="H19" s="906"/>
      <c r="I19" s="908"/>
    </row>
    <row r="20" spans="1:19" ht="36" customHeight="1" thickBot="1">
      <c r="H20" s="238" t="s">
        <v>830</v>
      </c>
    </row>
    <row r="21" spans="1:19" ht="21.95" customHeight="1">
      <c r="G21" s="903" t="s">
        <v>574</v>
      </c>
      <c r="H21" s="905">
        <f>測定表!T42</f>
        <v>0</v>
      </c>
      <c r="I21" s="907" t="str">
        <f>$M$2</f>
        <v>百万円</v>
      </c>
    </row>
    <row r="22" spans="1:19" ht="21.95" customHeight="1" thickBot="1">
      <c r="G22" s="904"/>
      <c r="H22" s="906"/>
      <c r="I22" s="908"/>
    </row>
    <row r="23" spans="1:19" ht="36" customHeight="1" thickBot="1">
      <c r="H23" s="238" t="s">
        <v>496</v>
      </c>
    </row>
    <row r="24" spans="1:19" ht="21.95" customHeight="1">
      <c r="G24" s="903" t="s">
        <v>575</v>
      </c>
      <c r="H24" s="905">
        <f>測定表!Z42</f>
        <v>0</v>
      </c>
      <c r="I24" s="907" t="str">
        <f>$M$2</f>
        <v>百万円</v>
      </c>
    </row>
    <row r="25" spans="1:19" ht="21.95" customHeight="1" thickBot="1">
      <c r="G25" s="904"/>
      <c r="H25" s="906"/>
      <c r="I25" s="908"/>
    </row>
    <row r="26" spans="1:19" ht="25.15" customHeight="1">
      <c r="H26" s="909" t="s">
        <v>202</v>
      </c>
      <c r="I26" s="910"/>
    </row>
    <row r="27" spans="1:19" ht="20.45" customHeight="1" thickBot="1">
      <c r="B27" s="273"/>
      <c r="H27" s="911"/>
      <c r="I27" s="911"/>
      <c r="J27" s="274" t="s">
        <v>205</v>
      </c>
    </row>
    <row r="28" spans="1:19" ht="28.5" customHeight="1">
      <c r="B28" s="899" t="s">
        <v>568</v>
      </c>
      <c r="C28" s="900"/>
      <c r="E28" s="243" t="s">
        <v>199</v>
      </c>
      <c r="F28" s="272" t="s">
        <v>497</v>
      </c>
      <c r="G28" s="918" t="s">
        <v>576</v>
      </c>
      <c r="H28" s="920">
        <f>測定表!AB42</f>
        <v>0</v>
      </c>
      <c r="I28" s="922" t="str">
        <f>$M$2</f>
        <v>百万円</v>
      </c>
      <c r="K28" s="924" t="s">
        <v>827</v>
      </c>
      <c r="L28" s="925"/>
      <c r="M28" s="246">
        <f>測定表!AH42</f>
        <v>0</v>
      </c>
      <c r="N28" s="268" t="str">
        <f>$M$2</f>
        <v>百万円</v>
      </c>
    </row>
    <row r="29" spans="1:19" ht="28.5" customHeight="1" thickBot="1">
      <c r="B29" s="248">
        <f>測定表!AP42</f>
        <v>0</v>
      </c>
      <c r="C29" s="249" t="s">
        <v>61</v>
      </c>
      <c r="G29" s="919"/>
      <c r="H29" s="921"/>
      <c r="I29" s="923"/>
      <c r="K29" s="250"/>
      <c r="L29" s="654" t="s">
        <v>828</v>
      </c>
      <c r="M29" s="251">
        <f>測定表!AL42</f>
        <v>0</v>
      </c>
      <c r="N29" s="269" t="str">
        <f>$M$2</f>
        <v>百万円</v>
      </c>
    </row>
    <row r="30" spans="1:19" s="238" customFormat="1" ht="28.5" customHeight="1">
      <c r="B30" s="899" t="s">
        <v>569</v>
      </c>
      <c r="C30" s="900"/>
      <c r="J30" s="255" t="s">
        <v>204</v>
      </c>
      <c r="R30" s="239"/>
      <c r="S30" s="239"/>
    </row>
    <row r="31" spans="1:19" s="238" customFormat="1" ht="28.15" customHeight="1" thickBot="1">
      <c r="B31" s="248">
        <f>測定表!AT42</f>
        <v>0</v>
      </c>
      <c r="C31" s="249" t="s">
        <v>61</v>
      </c>
      <c r="E31" s="243" t="s">
        <v>200</v>
      </c>
      <c r="R31" s="239"/>
      <c r="S31" s="239"/>
    </row>
    <row r="32" spans="1:19" s="238" customFormat="1" ht="6" customHeight="1">
      <c r="R32" s="239"/>
      <c r="S32" s="239"/>
    </row>
    <row r="33" spans="18:19" s="238" customFormat="1" ht="7.9" customHeight="1">
      <c r="R33" s="239"/>
      <c r="S33" s="239"/>
    </row>
    <row r="34" spans="18:19" s="238" customFormat="1" ht="18" customHeight="1">
      <c r="R34" s="239"/>
      <c r="S34" s="239"/>
    </row>
    <row r="35" spans="18:19" s="238" customFormat="1" ht="18" customHeight="1">
      <c r="R35" s="239"/>
      <c r="S35" s="239"/>
    </row>
    <row r="36" spans="18:19" s="238" customFormat="1" ht="18" customHeight="1">
      <c r="R36" s="239"/>
      <c r="S36" s="239"/>
    </row>
    <row r="37" spans="18:19" s="238" customFormat="1" ht="18" customHeight="1">
      <c r="R37" s="239"/>
      <c r="S37" s="239"/>
    </row>
    <row r="38" spans="18:19" s="238" customFormat="1" ht="18" customHeight="1">
      <c r="R38" s="239"/>
      <c r="S38" s="239"/>
    </row>
    <row r="39" spans="18:19" s="238" customFormat="1" ht="18" customHeight="1">
      <c r="R39" s="239"/>
      <c r="S39" s="239"/>
    </row>
    <row r="40" spans="18:19" s="238" customFormat="1" ht="18" customHeight="1">
      <c r="R40" s="239"/>
      <c r="S40" s="239"/>
    </row>
    <row r="41" spans="18:19" s="238" customFormat="1" ht="18" customHeight="1">
      <c r="R41" s="239"/>
      <c r="S41" s="239"/>
    </row>
    <row r="42" spans="18:19" s="238" customFormat="1" ht="18" customHeight="1">
      <c r="R42" s="239"/>
      <c r="S42" s="239"/>
    </row>
    <row r="43" spans="18:19" s="238" customFormat="1" ht="18" customHeight="1">
      <c r="R43" s="239"/>
      <c r="S43" s="239"/>
    </row>
    <row r="44" spans="18:19" s="238" customFormat="1" ht="18" customHeight="1">
      <c r="R44" s="239"/>
      <c r="S44" s="239"/>
    </row>
    <row r="45" spans="18:19" s="238" customFormat="1" ht="18" customHeight="1">
      <c r="R45" s="239"/>
      <c r="S45" s="239"/>
    </row>
    <row r="46" spans="18:19" s="238" customFormat="1" ht="18" customHeight="1">
      <c r="R46" s="239"/>
      <c r="S46" s="239"/>
    </row>
    <row r="47" spans="18:19" s="238" customFormat="1" ht="18" customHeight="1">
      <c r="R47" s="239"/>
      <c r="S47" s="239"/>
    </row>
    <row r="48" spans="18:19" s="238" customFormat="1" ht="18" customHeight="1">
      <c r="R48" s="239"/>
      <c r="S48" s="239"/>
    </row>
    <row r="49" spans="18:19" s="238" customFormat="1" ht="18" customHeight="1">
      <c r="R49" s="239"/>
      <c r="S49" s="239"/>
    </row>
    <row r="50" spans="18:19" s="238" customFormat="1" ht="18" customHeight="1">
      <c r="R50" s="239"/>
      <c r="S50" s="239"/>
    </row>
    <row r="51" spans="18:19" s="238" customFormat="1" ht="18" customHeight="1">
      <c r="R51" s="239"/>
      <c r="S51" s="239"/>
    </row>
    <row r="52" spans="18:19" s="238" customFormat="1" ht="18" customHeight="1">
      <c r="R52" s="239"/>
      <c r="S52" s="239"/>
    </row>
    <row r="53" spans="18:19" s="238" customFormat="1" ht="18" customHeight="1">
      <c r="R53" s="239"/>
      <c r="S53" s="239"/>
    </row>
    <row r="54" spans="18:19" s="238" customFormat="1" ht="18" customHeight="1">
      <c r="R54" s="239"/>
      <c r="S54" s="239"/>
    </row>
    <row r="55" spans="18:19" s="238" customFormat="1" ht="18" customHeight="1">
      <c r="R55" s="239"/>
      <c r="S55" s="239"/>
    </row>
  </sheetData>
  <sheetProtection sheet="1"/>
  <mergeCells count="39">
    <mergeCell ref="A1:E2"/>
    <mergeCell ref="G2:K3"/>
    <mergeCell ref="L2:L3"/>
    <mergeCell ref="M2:M3"/>
    <mergeCell ref="B6:C6"/>
    <mergeCell ref="G6:H7"/>
    <mergeCell ref="I6:I7"/>
    <mergeCell ref="J6:J7"/>
    <mergeCell ref="L6:M6"/>
    <mergeCell ref="M7:N7"/>
    <mergeCell ref="K28:L28"/>
    <mergeCell ref="H13:I14"/>
    <mergeCell ref="B15:C15"/>
    <mergeCell ref="G15:G16"/>
    <mergeCell ref="H15:H16"/>
    <mergeCell ref="I15:I16"/>
    <mergeCell ref="K15:L15"/>
    <mergeCell ref="B17:C17"/>
    <mergeCell ref="G18:G19"/>
    <mergeCell ref="G21:G22"/>
    <mergeCell ref="H21:H22"/>
    <mergeCell ref="I21:I22"/>
    <mergeCell ref="H18:H19"/>
    <mergeCell ref="I10:I11"/>
    <mergeCell ref="B30:C30"/>
    <mergeCell ref="I4:J5"/>
    <mergeCell ref="G24:G25"/>
    <mergeCell ref="H24:H25"/>
    <mergeCell ref="I24:I25"/>
    <mergeCell ref="H26:I27"/>
    <mergeCell ref="B8:C8"/>
    <mergeCell ref="H8:H9"/>
    <mergeCell ref="G10:G11"/>
    <mergeCell ref="H10:H11"/>
    <mergeCell ref="B28:C28"/>
    <mergeCell ref="G28:G29"/>
    <mergeCell ref="H28:H29"/>
    <mergeCell ref="I28:I29"/>
    <mergeCell ref="I18:I19"/>
  </mergeCells>
  <phoneticPr fontId="1"/>
  <printOptions horizontalCentered="1" verticalCentered="1"/>
  <pageMargins left="0.47244094488188981" right="0.23622047244094491" top="0.70866141732283472" bottom="0.51181102362204722" header="0.59055118110236227" footer="0.19685039370078741"/>
  <pageSetup paperSize="9" scale="65" orientation="landscape" blackAndWhite="1" r:id="rId1"/>
  <headerFooter scaleWithDoc="0" alignWithMargins="0">
    <oddFooter>&amp;C&amp;9&amp;P／&amp;N&amp;R&amp;9&amp;F　&amp;A</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説明</vt:lpstr>
      <vt:lpstr>前提</vt:lpstr>
      <vt:lpstr>入力</vt:lpstr>
      <vt:lpstr>消費転換率</vt:lpstr>
      <vt:lpstr>結果</vt:lpstr>
      <vt:lpstr>結果 (詳細)</vt:lpstr>
      <vt:lpstr>記録</vt:lpstr>
      <vt:lpstr>測定表</vt:lpstr>
      <vt:lpstr>ﾌﾛｰﾁｬｰﾄ</vt:lpstr>
      <vt:lpstr>取引基本表</vt:lpstr>
      <vt:lpstr>投入係数表</vt:lpstr>
      <vt:lpstr>逆行列係数表</vt:lpstr>
      <vt:lpstr>建設係数</vt:lpstr>
      <vt:lpstr>その他の係数</vt:lpstr>
      <vt:lpstr>家計27</vt:lpstr>
      <vt:lpstr>ﾌﾛｰﾁｬｰﾄ!Print_Area</vt:lpstr>
      <vt:lpstr>家計27!Print_Area</vt:lpstr>
      <vt:lpstr>記録!Print_Area</vt:lpstr>
      <vt:lpstr>逆行列係数表!Print_Area</vt:lpstr>
      <vt:lpstr>結果!Print_Area</vt:lpstr>
      <vt:lpstr>説明!Print_Area</vt:lpstr>
      <vt:lpstr>測定表!Print_Area</vt:lpstr>
      <vt:lpstr>家計27!Print_Titles</vt:lpstr>
      <vt:lpstr>逆行列係数表!Print_Titles</vt:lpstr>
      <vt:lpstr>建設係数!Print_Titles</vt:lpstr>
      <vt:lpstr>取引基本表!Print_Titles</vt:lpstr>
      <vt:lpstr>消費転換率!Print_Titles</vt:lpstr>
      <vt:lpstr>測定表!Print_Titles</vt:lpstr>
      <vt:lpstr>投入係数表!Print_Titles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revision/>
  <cp:lastPrinted>2020-06-17T02:46:30Z</cp:lastPrinted>
  <dcterms:created xsi:type="dcterms:W3CDTF">1998-09-09T07:00:14Z</dcterms:created>
  <dcterms:modified xsi:type="dcterms:W3CDTF">2021-06-29T07:54:59Z</dcterms:modified>
</cp:coreProperties>
</file>