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CX0705001.mobara.local\茂原市役所\10.都市建設部\下水道課\業務係\回答\国・県・他市\H27\県\1月26日公営企業に係る「経営比較分析表」の分析等について（依頼）\H282.10データの差替え\"/>
    </mc:Choice>
  </mc:AlternateContent>
  <workbookProtection workbookPassword="B501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BB8" i="4" s="1"/>
  <c r="S6" i="5"/>
  <c r="AT8" i="4" s="1"/>
  <c r="R6" i="5"/>
  <c r="Q6" i="5"/>
  <c r="AD10" i="4" s="1"/>
  <c r="P6" i="5"/>
  <c r="W10" i="4" s="1"/>
  <c r="O6" i="5"/>
  <c r="P10" i="4" s="1"/>
  <c r="N6" i="5"/>
  <c r="I10" i="4" s="1"/>
  <c r="M6" i="5"/>
  <c r="B10" i="4" s="1"/>
  <c r="L6" i="5"/>
  <c r="K6" i="5"/>
  <c r="P8" i="4" s="1"/>
  <c r="J6" i="5"/>
  <c r="I8" i="4" s="1"/>
  <c r="I6" i="5"/>
  <c r="B8" i="4" s="1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L8" i="4"/>
  <c r="W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<sst xmlns="http://schemas.openxmlformats.org/spreadsheetml/2006/main" count="221" uniqueCount="111">
  <si>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</si>
  <si>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</si>
  <si>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</si>
  <si>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</si>
  <si>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</si>
  <si>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</si>
  <si>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</si>
  <si>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</si>
  <si>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</si>
  <si>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</si>
  <si>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</si>
  <si>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</si>
  <si>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</si>
  <si>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</si>
  <si>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</si>
  <si>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</si>
  <si>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</si>
  <si>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</si>
  <si>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</si>
  <si>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</si>
  <si>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</si>
  <si>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</si>
  <si>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</si>
  <si>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</si>
  <si>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</si>
  <si>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</si>
  <si>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</si>
  <si>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</si>
  <si>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</si>
  <si>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</si>
  <si>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</si>
  <si>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</si>
  <si>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</si>
  <si>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</si>
  <si>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</si>
  <si>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</si>
  <si>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</si>
  <si>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</si>
  <si>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</si>
  <si>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</si>
  <si>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</si>
  <si>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22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</si>
  <si>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</si>
  <si>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</si>
  <si>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</si>
  <si>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</si>
  <si>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</si>
  <si>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</si>
  <si>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</si>
  <si>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</si>
  <si>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</si>
  <si>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</si>
  <si>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</si>
  <si>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</si>
  <si>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</si>
  <si>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</si>
  <si>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</si>
  <si>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</si>
  <si>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</si>
  <si>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</si>
  <si>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</si>
  <si>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</si>
  <si>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</si>
  <si>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</si>
  <si>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</si>
  <si>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</si>
  <si>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</si>
  <si>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</si>
  <si>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</si>
  <si>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</si>
  <si>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</si>
  <si>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</si>
  <si>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</si>
  <si>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</si>
  <si>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</si>
  <si>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</si>
  <si>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</si>
  <si>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</si>
  <si>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</si>
  <si>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</si>
  <si>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</si>
  <si>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</si>
  <si>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</si>
  <si>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</si>
  <si>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</si>
  <si>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</si>
  <si>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</si>
  <si>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</si>
  <si>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</si>
  <si>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</si>
  <si>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</si>
  <si>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</si>
  <si>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</si>
  <si>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</si>
  <si>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</si>
  <si>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</si>
  <si>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千葉県　茂原市</t>
  </si>
  <si>
    <t>法非適用</t>
  </si>
  <si>
    <t>下水道事業</t>
  </si>
  <si>
    <t>公共下水道</t>
  </si>
  <si>
    <t>Bd1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</si>
  <si>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</si>
  <si>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</si>
  <si>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</si>
  <si>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</si>
  <si>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</si>
  <si>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</si>
  <si>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</si>
  <si>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法非適用企業であるため、有形固定資産減価償却について把握がされておらず、現状では正しい分析は出来ない。
但し、汚水処理費の分析において、経年劣化による施設改修費用が増額傾向にある。</t>
    <phoneticPr fontId="4"/>
  </si>
  <si>
    <t>①収益的収支比率については100％に満たないため経営改善が必要、但し経年比較においては改善傾向が見られる。
②企業債残高対事業規模比率については、全国平均値比較、類似団体比較ともに、過少投資となっている。
③経費回収率は100％に満たないが、全国平均値比較、類似団体比較ともに上回っている。
④汚水処理原価については、全国平均値比較、類似団体比較ともに原価が高いという状況にあり、効率的な汚水処理、有収水量増加の取組等の経営改善を必要とする。
⑤施設利用率については、全国平均値比較、類似団体比較においてともに上回っており、現有処理施設の規模はほぼ適正である。
⑥水洗化率においては100％に満たないが、全国平均値、、類似団体比較ともに上回っており、水質保全の観点からはほぼ適正である。</t>
    <phoneticPr fontId="4"/>
  </si>
  <si>
    <t>下水道事業を継続させていくためには、収益的収支比率を100％以上にする必要がある。
100％に満たない原因としては、汚水処理原価が高いという点があげられる。
汚水処理原価にかかる部分で、まず汚水処理費について、経年比較においては、投資過少の影響で起債償還にかかる経費が減少しているため、全体金額としては減額傾向にあるが、施設の経年劣化により維持管理費が増額傾向にあるため、現在取り組んでいる公営企業法適化による資産調査により、現有固定資産状況を正確に把握し、計画的かつ効率的な施設設備の更新を行う。　また、有収水量については、水洗化率がほぼ適正にもかかわらず、経年比較において横ばい、若しくは減少傾向にある。主には大口の企業撤退が要因に挙げられるが、今後の整備においては費用対効果の検証を行う。</t>
    <rPh sb="134" eb="136">
      <t>ゲンショウ</t>
    </rPh>
    <rPh sb="238" eb="240">
      <t>シセツ</t>
    </rPh>
    <rPh sb="240" eb="242">
      <t>セツビ</t>
    </rPh>
    <rPh sb="246" eb="247">
      <t>オコナ</t>
    </rPh>
    <rPh sb="344" eb="345">
      <t>オコナ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</si>
</sst>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 formatCode="#,##0.00;&quot;△&quot;#,##0.00">
                  <c:v>0</c:v>
                </c:pt>
                <c:pt idx="1">
                  <c:v>0.15</c:v>
                </c:pt>
                <c:pt idx="2">
                  <c:v>7.0000000000000007E-2</c:v>
                </c:pt>
                <c:pt idx="3">
                  <c:v>0.03</c:v>
                </c:pt>
                <c:pt idx="4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698672"/>
        <c:axId val="1726990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0.04</c:v>
                </c:pt>
                <c:pt idx="1">
                  <c:v>0.04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698672"/>
        <c:axId val="172699064"/>
      </c:lineChart>
      <c:dateAx>
        <c:axId val="1726986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2699064"/>
        <c:crosses val="autoZero"/>
        <c:auto val="1"/>
        <c:lblOffset val="100"/>
        <c:baseTimeUnit val="years"/>
      </c:dateAx>
      <c:valAx>
        <c:axId val="1726990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269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80.599999999999994</c:v>
                </c:pt>
                <c:pt idx="1">
                  <c:v>78.58</c:v>
                </c:pt>
                <c:pt idx="2">
                  <c:v>78.16</c:v>
                </c:pt>
                <c:pt idx="3">
                  <c:v>78.650000000000006</c:v>
                </c:pt>
                <c:pt idx="4">
                  <c:v>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773496"/>
        <c:axId val="1737738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62.39</c:v>
                </c:pt>
                <c:pt idx="1">
                  <c:v>62.55</c:v>
                </c:pt>
                <c:pt idx="2">
                  <c:v>62.27</c:v>
                </c:pt>
                <c:pt idx="3">
                  <c:v>64.12</c:v>
                </c:pt>
                <c:pt idx="4">
                  <c:v>64.87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73496"/>
        <c:axId val="173773888"/>
      </c:lineChart>
      <c:dateAx>
        <c:axId val="1737734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3773888"/>
        <c:crosses val="autoZero"/>
        <c:auto val="1"/>
        <c:lblOffset val="100"/>
        <c:baseTimeUnit val="years"/>
      </c:dateAx>
      <c:valAx>
        <c:axId val="1737738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37734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92.3</c:v>
                </c:pt>
                <c:pt idx="1">
                  <c:v>92.4</c:v>
                </c:pt>
                <c:pt idx="2">
                  <c:v>92.5</c:v>
                </c:pt>
                <c:pt idx="3">
                  <c:v>92.7</c:v>
                </c:pt>
                <c:pt idx="4">
                  <c:v>92.5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775064"/>
        <c:axId val="1737754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89.79</c:v>
                </c:pt>
                <c:pt idx="1">
                  <c:v>90.26</c:v>
                </c:pt>
                <c:pt idx="2">
                  <c:v>90.69</c:v>
                </c:pt>
                <c:pt idx="3">
                  <c:v>90.91</c:v>
                </c:pt>
                <c:pt idx="4">
                  <c:v>91.11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75064"/>
        <c:axId val="173775456"/>
      </c:lineChart>
      <c:dateAx>
        <c:axId val="1737750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3775456"/>
        <c:crosses val="autoZero"/>
        <c:auto val="1"/>
        <c:lblOffset val="100"/>
        <c:baseTimeUnit val="years"/>
      </c:dateAx>
      <c:valAx>
        <c:axId val="1737754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37750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83.1</c:v>
                </c:pt>
                <c:pt idx="1">
                  <c:v>99.18</c:v>
                </c:pt>
                <c:pt idx="2">
                  <c:v>94.06</c:v>
                </c:pt>
                <c:pt idx="3">
                  <c:v>104.54</c:v>
                </c:pt>
                <c:pt idx="4">
                  <c:v>97.78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700240"/>
        <c:axId val="1727006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700240"/>
        <c:axId val="172700632"/>
      </c:lineChart>
      <c:dateAx>
        <c:axId val="1727002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2700632"/>
        <c:crosses val="autoZero"/>
        <c:auto val="1"/>
        <c:lblOffset val="100"/>
        <c:baseTimeUnit val="years"/>
      </c:dateAx>
      <c:valAx>
        <c:axId val="1727006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27002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307168"/>
        <c:axId val="1733075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07168"/>
        <c:axId val="173307560"/>
      </c:lineChart>
      <c:dateAx>
        <c:axId val="1733071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3307560"/>
        <c:crosses val="autoZero"/>
        <c:auto val="1"/>
        <c:lblOffset val="100"/>
        <c:baseTimeUnit val="years"/>
      </c:dateAx>
      <c:valAx>
        <c:axId val="1733075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33071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309128"/>
        <c:axId val="1733095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09128"/>
        <c:axId val="173309520"/>
      </c:lineChart>
      <c:dateAx>
        <c:axId val="1733091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3309520"/>
        <c:crosses val="autoZero"/>
        <c:auto val="1"/>
        <c:lblOffset val="100"/>
        <c:baseTimeUnit val="years"/>
      </c:dateAx>
      <c:valAx>
        <c:axId val="1733095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33091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369648"/>
        <c:axId val="1733700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69648"/>
        <c:axId val="173370040"/>
      </c:lineChart>
      <c:dateAx>
        <c:axId val="1733696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3370040"/>
        <c:crosses val="autoZero"/>
        <c:auto val="1"/>
        <c:lblOffset val="100"/>
        <c:baseTimeUnit val="years"/>
      </c:dateAx>
      <c:valAx>
        <c:axId val="1733700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33696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371216"/>
        <c:axId val="1733716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71216"/>
        <c:axId val="173371608"/>
      </c:lineChart>
      <c:dateAx>
        <c:axId val="1733712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3371608"/>
        <c:crosses val="autoZero"/>
        <c:auto val="1"/>
        <c:lblOffset val="100"/>
        <c:baseTimeUnit val="years"/>
      </c:dateAx>
      <c:valAx>
        <c:axId val="1733716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33712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782.06</c:v>
                </c:pt>
                <c:pt idx="1">
                  <c:v>612.24</c:v>
                </c:pt>
                <c:pt idx="2">
                  <c:v>576.6</c:v>
                </c:pt>
                <c:pt idx="3">
                  <c:v>524.70000000000005</c:v>
                </c:pt>
                <c:pt idx="4">
                  <c:v>482.17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369256"/>
        <c:axId val="1733688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980.73</c:v>
                </c:pt>
                <c:pt idx="1">
                  <c:v>936.66</c:v>
                </c:pt>
                <c:pt idx="2">
                  <c:v>918.88</c:v>
                </c:pt>
                <c:pt idx="3">
                  <c:v>885.97</c:v>
                </c:pt>
                <c:pt idx="4">
                  <c:v>854.16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69256"/>
        <c:axId val="173368864"/>
      </c:lineChart>
      <c:dateAx>
        <c:axId val="1733692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3368864"/>
        <c:crosses val="autoZero"/>
        <c:auto val="1"/>
        <c:lblOffset val="100"/>
        <c:baseTimeUnit val="years"/>
      </c:dateAx>
      <c:valAx>
        <c:axId val="1733688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33692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83.72</c:v>
                </c:pt>
                <c:pt idx="1">
                  <c:v>101.47</c:v>
                </c:pt>
                <c:pt idx="2">
                  <c:v>94.23</c:v>
                </c:pt>
                <c:pt idx="3">
                  <c:v>101.9</c:v>
                </c:pt>
                <c:pt idx="4">
                  <c:v>99.24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544384"/>
        <c:axId val="173544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88.45</c:v>
                </c:pt>
                <c:pt idx="1">
                  <c:v>88.44</c:v>
                </c:pt>
                <c:pt idx="2">
                  <c:v>88.2</c:v>
                </c:pt>
                <c:pt idx="3">
                  <c:v>89.94</c:v>
                </c:pt>
                <c:pt idx="4">
                  <c:v>93.13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544384"/>
        <c:axId val="173544776"/>
      </c:lineChart>
      <c:dateAx>
        <c:axId val="1735443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3544776"/>
        <c:crosses val="autoZero"/>
        <c:auto val="1"/>
        <c:lblOffset val="100"/>
        <c:baseTimeUnit val="years"/>
      </c:dateAx>
      <c:valAx>
        <c:axId val="173544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3544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228.15</c:v>
                </c:pt>
                <c:pt idx="1">
                  <c:v>186.74</c:v>
                </c:pt>
                <c:pt idx="2">
                  <c:v>199.67</c:v>
                </c:pt>
                <c:pt idx="3">
                  <c:v>184.14</c:v>
                </c:pt>
                <c:pt idx="4">
                  <c:v>192.6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545952"/>
        <c:axId val="1735463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167.63</c:v>
                </c:pt>
                <c:pt idx="1">
                  <c:v>169.89</c:v>
                </c:pt>
                <c:pt idx="2">
                  <c:v>171.78</c:v>
                </c:pt>
                <c:pt idx="3">
                  <c:v>168.57</c:v>
                </c:pt>
                <c:pt idx="4">
                  <c:v>167.97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545952"/>
        <c:axId val="173546344"/>
      </c:lineChart>
      <c:dateAx>
        <c:axId val="1735459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73546344"/>
        <c:crosses val="autoZero"/>
        <c:auto val="1"/>
        <c:lblOffset val="100"/>
        <c:baseTimeUnit val="years"/>
      </c:dateAx>
      <c:valAx>
        <c:axId val="1735463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735459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【776.35】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【94.57】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【60.35】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【142.28】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【96.57】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【0.17】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Y18" zoomScale="85" zoomScaleNormal="85" workbookViewId="0">
      <selection activeCell="BL16" sqref="BL16:BZ44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</row>
    <row r="3" spans="1:78" ht="9.75" customHeight="1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</row>
    <row r="4" spans="1:78" ht="9.75" customHeight="1">
      <c r="A4" s="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1" t="str">
        <f>データ!H6</f>
        <v>千葉県　茂原市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2" t="s">
        <v>1</v>
      </c>
      <c r="C7" s="42"/>
      <c r="D7" s="42"/>
      <c r="E7" s="42"/>
      <c r="F7" s="42"/>
      <c r="G7" s="42"/>
      <c r="H7" s="42"/>
      <c r="I7" s="42" t="s">
        <v>2</v>
      </c>
      <c r="J7" s="42"/>
      <c r="K7" s="42"/>
      <c r="L7" s="42"/>
      <c r="M7" s="42"/>
      <c r="N7" s="42"/>
      <c r="O7" s="42"/>
      <c r="P7" s="42" t="s">
        <v>3</v>
      </c>
      <c r="Q7" s="42"/>
      <c r="R7" s="42"/>
      <c r="S7" s="42"/>
      <c r="T7" s="42"/>
      <c r="U7" s="42"/>
      <c r="V7" s="42"/>
      <c r="W7" s="42" t="s">
        <v>4</v>
      </c>
      <c r="X7" s="42"/>
      <c r="Y7" s="42"/>
      <c r="Z7" s="42"/>
      <c r="AA7" s="42"/>
      <c r="AB7" s="42"/>
      <c r="AC7" s="42"/>
      <c r="AD7" s="3"/>
      <c r="AE7" s="3"/>
      <c r="AF7" s="3"/>
      <c r="AG7" s="3"/>
      <c r="AH7" s="3"/>
      <c r="AI7" s="3"/>
      <c r="AJ7" s="3"/>
      <c r="AK7" s="3"/>
      <c r="AL7" s="42" t="s">
        <v>5</v>
      </c>
      <c r="AM7" s="42"/>
      <c r="AN7" s="42"/>
      <c r="AO7" s="42"/>
      <c r="AP7" s="42"/>
      <c r="AQ7" s="42"/>
      <c r="AR7" s="42"/>
      <c r="AS7" s="42"/>
      <c r="AT7" s="42" t="s">
        <v>6</v>
      </c>
      <c r="AU7" s="42"/>
      <c r="AV7" s="42"/>
      <c r="AW7" s="42"/>
      <c r="AX7" s="42"/>
      <c r="AY7" s="42"/>
      <c r="AZ7" s="42"/>
      <c r="BA7" s="42"/>
      <c r="BB7" s="42" t="s">
        <v>7</v>
      </c>
      <c r="BC7" s="42"/>
      <c r="BD7" s="42"/>
      <c r="BE7" s="42"/>
      <c r="BF7" s="42"/>
      <c r="BG7" s="42"/>
      <c r="BH7" s="42"/>
      <c r="BI7" s="42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46" t="str">
        <f>データ!I6</f>
        <v>法非適用</v>
      </c>
      <c r="C8" s="46"/>
      <c r="D8" s="46"/>
      <c r="E8" s="46"/>
      <c r="F8" s="46"/>
      <c r="G8" s="46"/>
      <c r="H8" s="46"/>
      <c r="I8" s="46" t="str">
        <f>データ!J6</f>
        <v>下水道事業</v>
      </c>
      <c r="J8" s="46"/>
      <c r="K8" s="46"/>
      <c r="L8" s="46"/>
      <c r="M8" s="46"/>
      <c r="N8" s="46"/>
      <c r="O8" s="46"/>
      <c r="P8" s="46" t="str">
        <f>データ!K6</f>
        <v>公共下水道</v>
      </c>
      <c r="Q8" s="46"/>
      <c r="R8" s="46"/>
      <c r="S8" s="46"/>
      <c r="T8" s="46"/>
      <c r="U8" s="46"/>
      <c r="V8" s="46"/>
      <c r="W8" s="46" t="str">
        <f>データ!L6</f>
        <v>Bd1</v>
      </c>
      <c r="X8" s="46"/>
      <c r="Y8" s="46"/>
      <c r="Z8" s="46"/>
      <c r="AA8" s="46"/>
      <c r="AB8" s="46"/>
      <c r="AC8" s="46"/>
      <c r="AD8" s="3"/>
      <c r="AE8" s="3"/>
      <c r="AF8" s="3"/>
      <c r="AG8" s="3"/>
      <c r="AH8" s="3"/>
      <c r="AI8" s="3"/>
      <c r="AJ8" s="3"/>
      <c r="AK8" s="3"/>
      <c r="AL8" s="47">
        <f>データ!R6</f>
        <v>91855</v>
      </c>
      <c r="AM8" s="47"/>
      <c r="AN8" s="47"/>
      <c r="AO8" s="47"/>
      <c r="AP8" s="47"/>
      <c r="AQ8" s="47"/>
      <c r="AR8" s="47"/>
      <c r="AS8" s="47"/>
      <c r="AT8" s="43">
        <f>データ!S6</f>
        <v>99.92</v>
      </c>
      <c r="AU8" s="43"/>
      <c r="AV8" s="43"/>
      <c r="AW8" s="43"/>
      <c r="AX8" s="43"/>
      <c r="AY8" s="43"/>
      <c r="AZ8" s="43"/>
      <c r="BA8" s="43"/>
      <c r="BB8" s="43">
        <f>データ!T6</f>
        <v>919.29</v>
      </c>
      <c r="BC8" s="43"/>
      <c r="BD8" s="43"/>
      <c r="BE8" s="43"/>
      <c r="BF8" s="43"/>
      <c r="BG8" s="43"/>
      <c r="BH8" s="43"/>
      <c r="BI8" s="43"/>
      <c r="BJ8" s="3"/>
      <c r="BK8" s="3"/>
      <c r="BL8" s="44" t="s">
        <v>9</v>
      </c>
      <c r="BM8" s="45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2" t="s">
        <v>11</v>
      </c>
      <c r="C9" s="42"/>
      <c r="D9" s="42"/>
      <c r="E9" s="42"/>
      <c r="F9" s="42"/>
      <c r="G9" s="42"/>
      <c r="H9" s="42"/>
      <c r="I9" s="42" t="s">
        <v>12</v>
      </c>
      <c r="J9" s="42"/>
      <c r="K9" s="42"/>
      <c r="L9" s="42"/>
      <c r="M9" s="42"/>
      <c r="N9" s="42"/>
      <c r="O9" s="42"/>
      <c r="P9" s="42" t="s">
        <v>13</v>
      </c>
      <c r="Q9" s="42"/>
      <c r="R9" s="42"/>
      <c r="S9" s="42"/>
      <c r="T9" s="42"/>
      <c r="U9" s="42"/>
      <c r="V9" s="42"/>
      <c r="W9" s="42" t="s">
        <v>14</v>
      </c>
      <c r="X9" s="42"/>
      <c r="Y9" s="42"/>
      <c r="Z9" s="42"/>
      <c r="AA9" s="42"/>
      <c r="AB9" s="42"/>
      <c r="AC9" s="42"/>
      <c r="AD9" s="42" t="s">
        <v>15</v>
      </c>
      <c r="AE9" s="42"/>
      <c r="AF9" s="42"/>
      <c r="AG9" s="42"/>
      <c r="AH9" s="42"/>
      <c r="AI9" s="42"/>
      <c r="AJ9" s="42"/>
      <c r="AK9" s="3"/>
      <c r="AL9" s="42" t="s">
        <v>16</v>
      </c>
      <c r="AM9" s="42"/>
      <c r="AN9" s="42"/>
      <c r="AO9" s="42"/>
      <c r="AP9" s="42"/>
      <c r="AQ9" s="42"/>
      <c r="AR9" s="42"/>
      <c r="AS9" s="42"/>
      <c r="AT9" s="42" t="s">
        <v>17</v>
      </c>
      <c r="AU9" s="42"/>
      <c r="AV9" s="42"/>
      <c r="AW9" s="42"/>
      <c r="AX9" s="42"/>
      <c r="AY9" s="42"/>
      <c r="AZ9" s="42"/>
      <c r="BA9" s="42"/>
      <c r="BB9" s="42" t="s">
        <v>18</v>
      </c>
      <c r="BC9" s="42"/>
      <c r="BD9" s="42"/>
      <c r="BE9" s="42"/>
      <c r="BF9" s="42"/>
      <c r="BG9" s="42"/>
      <c r="BH9" s="42"/>
      <c r="BI9" s="42"/>
      <c r="BJ9" s="3"/>
      <c r="BK9" s="3"/>
      <c r="BL9" s="48" t="s">
        <v>19</v>
      </c>
      <c r="BM9" s="49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3" t="str">
        <f>データ!M6</f>
        <v>-</v>
      </c>
      <c r="C10" s="43"/>
      <c r="D10" s="43"/>
      <c r="E10" s="43"/>
      <c r="F10" s="43"/>
      <c r="G10" s="43"/>
      <c r="H10" s="43"/>
      <c r="I10" s="43" t="str">
        <f>データ!N6</f>
        <v>該当数値なし</v>
      </c>
      <c r="J10" s="43"/>
      <c r="K10" s="43"/>
      <c r="L10" s="43"/>
      <c r="M10" s="43"/>
      <c r="N10" s="43"/>
      <c r="O10" s="43"/>
      <c r="P10" s="43">
        <f>データ!O6</f>
        <v>33.81</v>
      </c>
      <c r="Q10" s="43"/>
      <c r="R10" s="43"/>
      <c r="S10" s="43"/>
      <c r="T10" s="43"/>
      <c r="U10" s="43"/>
      <c r="V10" s="43"/>
      <c r="W10" s="43">
        <f>データ!P6</f>
        <v>78.72</v>
      </c>
      <c r="X10" s="43"/>
      <c r="Y10" s="43"/>
      <c r="Z10" s="43"/>
      <c r="AA10" s="43"/>
      <c r="AB10" s="43"/>
      <c r="AC10" s="43"/>
      <c r="AD10" s="47">
        <f>データ!Q6</f>
        <v>3024</v>
      </c>
      <c r="AE10" s="47"/>
      <c r="AF10" s="47"/>
      <c r="AG10" s="47"/>
      <c r="AH10" s="47"/>
      <c r="AI10" s="47"/>
      <c r="AJ10" s="47"/>
      <c r="AK10" s="2"/>
      <c r="AL10" s="47">
        <f>データ!U6</f>
        <v>30988</v>
      </c>
      <c r="AM10" s="47"/>
      <c r="AN10" s="47"/>
      <c r="AO10" s="47"/>
      <c r="AP10" s="47"/>
      <c r="AQ10" s="47"/>
      <c r="AR10" s="47"/>
      <c r="AS10" s="47"/>
      <c r="AT10" s="43">
        <f>データ!V6</f>
        <v>8.0399999999999991</v>
      </c>
      <c r="AU10" s="43"/>
      <c r="AV10" s="43"/>
      <c r="AW10" s="43"/>
      <c r="AX10" s="43"/>
      <c r="AY10" s="43"/>
      <c r="AZ10" s="43"/>
      <c r="BA10" s="43"/>
      <c r="BB10" s="43">
        <f>データ!W6</f>
        <v>3854.23</v>
      </c>
      <c r="BC10" s="43"/>
      <c r="BD10" s="43"/>
      <c r="BE10" s="43"/>
      <c r="BF10" s="43"/>
      <c r="BG10" s="43"/>
      <c r="BH10" s="43"/>
      <c r="BI10" s="43"/>
      <c r="BJ10" s="2"/>
      <c r="BK10" s="2"/>
      <c r="BL10" s="50" t="s">
        <v>21</v>
      </c>
      <c r="BM10" s="51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23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>
      <c r="A14" s="2"/>
      <c r="B14" s="54" t="s">
        <v>24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60" t="s">
        <v>25</v>
      </c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2"/>
    </row>
    <row r="15" spans="1:78" ht="13.5" customHeight="1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63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6" t="s">
        <v>109</v>
      </c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6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6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6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6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6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6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6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6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6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6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6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6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6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6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6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6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6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8"/>
    </row>
    <row r="34" spans="1:78" ht="13.5" customHeight="1">
      <c r="A34" s="2"/>
      <c r="B34" s="16"/>
      <c r="C34" s="72" t="s">
        <v>26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19"/>
      <c r="R34" s="72" t="s">
        <v>27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19"/>
      <c r="AG34" s="72" t="s">
        <v>28</v>
      </c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19"/>
      <c r="AV34" s="72" t="s">
        <v>29</v>
      </c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18"/>
      <c r="BK34" s="2"/>
      <c r="BL34" s="66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8"/>
    </row>
    <row r="35" spans="1:78" ht="13.5" customHeight="1">
      <c r="A35" s="2"/>
      <c r="B35" s="16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19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19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19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18"/>
      <c r="BK35" s="2"/>
      <c r="BL35" s="66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6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6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6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6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6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6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6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6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69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0" t="s">
        <v>30</v>
      </c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3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66" t="s">
        <v>108</v>
      </c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66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66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66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66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66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66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66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66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8"/>
    </row>
    <row r="56" spans="1:78" ht="13.5" customHeight="1">
      <c r="A56" s="2"/>
      <c r="B56" s="16"/>
      <c r="C56" s="72" t="s">
        <v>31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19"/>
      <c r="R56" s="72" t="s">
        <v>32</v>
      </c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19"/>
      <c r="AG56" s="72" t="s">
        <v>33</v>
      </c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19"/>
      <c r="AV56" s="72" t="s">
        <v>34</v>
      </c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18"/>
      <c r="BK56" s="2"/>
      <c r="BL56" s="66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8"/>
    </row>
    <row r="57" spans="1:78" ht="13.5" customHeight="1">
      <c r="A57" s="2"/>
      <c r="B57" s="16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19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19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19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18"/>
      <c r="BK57" s="2"/>
      <c r="BL57" s="66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66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66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8"/>
    </row>
    <row r="60" spans="1:78" ht="13.5" customHeight="1">
      <c r="A60" s="2"/>
      <c r="B60" s="57" t="s">
        <v>35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66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8"/>
    </row>
    <row r="61" spans="1:78" ht="13.5" customHeight="1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66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66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69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0" t="s">
        <v>36</v>
      </c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3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66" t="s">
        <v>110</v>
      </c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66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66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66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66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66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66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66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66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66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66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66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66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8"/>
    </row>
    <row r="79" spans="1:78" ht="13.5" customHeight="1">
      <c r="A79" s="2"/>
      <c r="B79" s="16"/>
      <c r="C79" s="72" t="s">
        <v>37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19"/>
      <c r="V79" s="19"/>
      <c r="W79" s="72" t="s">
        <v>38</v>
      </c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19"/>
      <c r="AP79" s="19"/>
      <c r="AQ79" s="72" t="s">
        <v>39</v>
      </c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17"/>
      <c r="BJ79" s="18"/>
      <c r="BK79" s="2"/>
      <c r="BL79" s="66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8"/>
    </row>
    <row r="80" spans="1:78" ht="13.5" customHeight="1">
      <c r="A80" s="2"/>
      <c r="B80" s="16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19"/>
      <c r="V80" s="19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19"/>
      <c r="AP80" s="19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17"/>
      <c r="BJ80" s="18"/>
      <c r="BK80" s="2"/>
      <c r="BL80" s="66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66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69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1"/>
    </row>
    <row r="83" spans="1:78">
      <c r="C83" s="2" t="s">
        <v>40</v>
      </c>
    </row>
    <row r="84" spans="1:78">
      <c r="C84" s="2" t="s">
        <v>41</v>
      </c>
    </row>
  </sheetData>
  <sheetProtection password="B501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2:BZ4"/>
    <mergeCell ref="B6:AC6"/>
    <mergeCell ref="B7:H7"/>
    <mergeCell ref="I7:O7"/>
    <mergeCell ref="P7:V7"/>
    <mergeCell ref="W7:AC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4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2014</v>
      </c>
      <c r="C6" s="31">
        <f t="shared" ref="C6:W6" si="3">C7</f>
        <v>122106</v>
      </c>
      <c r="D6" s="31">
        <f t="shared" si="3"/>
        <v>47</v>
      </c>
      <c r="E6" s="31">
        <f t="shared" si="3"/>
        <v>17</v>
      </c>
      <c r="F6" s="31">
        <f t="shared" si="3"/>
        <v>1</v>
      </c>
      <c r="G6" s="31">
        <f t="shared" si="3"/>
        <v>0</v>
      </c>
      <c r="H6" s="31" t="str">
        <f t="shared" si="3"/>
        <v>千葉県　茂原市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公共下水道</v>
      </c>
      <c r="L6" s="31" t="str">
        <f t="shared" si="3"/>
        <v>Bd1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33.81</v>
      </c>
      <c r="P6" s="32">
        <f t="shared" si="3"/>
        <v>78.72</v>
      </c>
      <c r="Q6" s="32">
        <f t="shared" si="3"/>
        <v>3024</v>
      </c>
      <c r="R6" s="32">
        <f t="shared" si="3"/>
        <v>91855</v>
      </c>
      <c r="S6" s="32">
        <f t="shared" si="3"/>
        <v>99.92</v>
      </c>
      <c r="T6" s="32">
        <f t="shared" si="3"/>
        <v>919.29</v>
      </c>
      <c r="U6" s="32">
        <f t="shared" si="3"/>
        <v>30988</v>
      </c>
      <c r="V6" s="32">
        <f t="shared" si="3"/>
        <v>8.0399999999999991</v>
      </c>
      <c r="W6" s="32">
        <f t="shared" si="3"/>
        <v>3854.23</v>
      </c>
      <c r="X6" s="33">
        <f>IF(X7="",NA(),X7)</f>
        <v>83.1</v>
      </c>
      <c r="Y6" s="33">
        <f t="shared" ref="Y6:AG6" si="4">IF(Y7="",NA(),Y7)</f>
        <v>99.18</v>
      </c>
      <c r="Z6" s="33">
        <f t="shared" si="4"/>
        <v>94.06</v>
      </c>
      <c r="AA6" s="33">
        <f t="shared" si="4"/>
        <v>104.54</v>
      </c>
      <c r="AB6" s="33">
        <f t="shared" si="4"/>
        <v>97.78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782.06</v>
      </c>
      <c r="BF6" s="33">
        <f t="shared" ref="BF6:BN6" si="7">IF(BF7="",NA(),BF7)</f>
        <v>612.24</v>
      </c>
      <c r="BG6" s="33">
        <f t="shared" si="7"/>
        <v>576.6</v>
      </c>
      <c r="BH6" s="33">
        <f t="shared" si="7"/>
        <v>524.70000000000005</v>
      </c>
      <c r="BI6" s="33">
        <f t="shared" si="7"/>
        <v>482.17</v>
      </c>
      <c r="BJ6" s="33">
        <f t="shared" si="7"/>
        <v>980.73</v>
      </c>
      <c r="BK6" s="33">
        <f t="shared" si="7"/>
        <v>936.66</v>
      </c>
      <c r="BL6" s="33">
        <f t="shared" si="7"/>
        <v>918.88</v>
      </c>
      <c r="BM6" s="33">
        <f t="shared" si="7"/>
        <v>885.97</v>
      </c>
      <c r="BN6" s="33">
        <f t="shared" si="7"/>
        <v>854.16</v>
      </c>
      <c r="BO6" s="32" t="str">
        <f>IF(BO7="","",IF(BO7="-","【-】","【"&amp;SUBSTITUTE(TEXT(BO7,"#,##0.00"),"-","△")&amp;"】"))</f>
        <v>【776.35】</v>
      </c>
      <c r="BP6" s="33">
        <f>IF(BP7="",NA(),BP7)</f>
        <v>83.72</v>
      </c>
      <c r="BQ6" s="33">
        <f t="shared" ref="BQ6:BY6" si="8">IF(BQ7="",NA(),BQ7)</f>
        <v>101.47</v>
      </c>
      <c r="BR6" s="33">
        <f t="shared" si="8"/>
        <v>94.23</v>
      </c>
      <c r="BS6" s="33">
        <f t="shared" si="8"/>
        <v>101.9</v>
      </c>
      <c r="BT6" s="33">
        <f t="shared" si="8"/>
        <v>99.24</v>
      </c>
      <c r="BU6" s="33">
        <f t="shared" si="8"/>
        <v>88.45</v>
      </c>
      <c r="BV6" s="33">
        <f t="shared" si="8"/>
        <v>88.44</v>
      </c>
      <c r="BW6" s="33">
        <f t="shared" si="8"/>
        <v>88.2</v>
      </c>
      <c r="BX6" s="33">
        <f t="shared" si="8"/>
        <v>89.94</v>
      </c>
      <c r="BY6" s="33">
        <f t="shared" si="8"/>
        <v>93.13</v>
      </c>
      <c r="BZ6" s="32" t="str">
        <f>IF(BZ7="","",IF(BZ7="-","【-】","【"&amp;SUBSTITUTE(TEXT(BZ7,"#,##0.00"),"-","△")&amp;"】"))</f>
        <v>【96.57】</v>
      </c>
      <c r="CA6" s="33">
        <f>IF(CA7="",NA(),CA7)</f>
        <v>228.15</v>
      </c>
      <c r="CB6" s="33">
        <f t="shared" ref="CB6:CJ6" si="9">IF(CB7="",NA(),CB7)</f>
        <v>186.74</v>
      </c>
      <c r="CC6" s="33">
        <f t="shared" si="9"/>
        <v>199.67</v>
      </c>
      <c r="CD6" s="33">
        <f t="shared" si="9"/>
        <v>184.14</v>
      </c>
      <c r="CE6" s="33">
        <f t="shared" si="9"/>
        <v>192.6</v>
      </c>
      <c r="CF6" s="33">
        <f t="shared" si="9"/>
        <v>167.63</v>
      </c>
      <c r="CG6" s="33">
        <f t="shared" si="9"/>
        <v>169.89</v>
      </c>
      <c r="CH6" s="33">
        <f t="shared" si="9"/>
        <v>171.78</v>
      </c>
      <c r="CI6" s="33">
        <f t="shared" si="9"/>
        <v>168.57</v>
      </c>
      <c r="CJ6" s="33">
        <f t="shared" si="9"/>
        <v>167.97</v>
      </c>
      <c r="CK6" s="32" t="str">
        <f>IF(CK7="","",IF(CK7="-","【-】","【"&amp;SUBSTITUTE(TEXT(CK7,"#,##0.00"),"-","△")&amp;"】"))</f>
        <v>【142.28】</v>
      </c>
      <c r="CL6" s="33">
        <f>IF(CL7="",NA(),CL7)</f>
        <v>80.599999999999994</v>
      </c>
      <c r="CM6" s="33">
        <f t="shared" ref="CM6:CU6" si="10">IF(CM7="",NA(),CM7)</f>
        <v>78.58</v>
      </c>
      <c r="CN6" s="33">
        <f t="shared" si="10"/>
        <v>78.16</v>
      </c>
      <c r="CO6" s="33">
        <f t="shared" si="10"/>
        <v>78.650000000000006</v>
      </c>
      <c r="CP6" s="33">
        <f t="shared" si="10"/>
        <v>84</v>
      </c>
      <c r="CQ6" s="33">
        <f t="shared" si="10"/>
        <v>62.39</v>
      </c>
      <c r="CR6" s="33">
        <f t="shared" si="10"/>
        <v>62.55</v>
      </c>
      <c r="CS6" s="33">
        <f t="shared" si="10"/>
        <v>62.27</v>
      </c>
      <c r="CT6" s="33">
        <f t="shared" si="10"/>
        <v>64.12</v>
      </c>
      <c r="CU6" s="33">
        <f t="shared" si="10"/>
        <v>64.87</v>
      </c>
      <c r="CV6" s="32" t="str">
        <f>IF(CV7="","",IF(CV7="-","【-】","【"&amp;SUBSTITUTE(TEXT(CV7,"#,##0.00"),"-","△")&amp;"】"))</f>
        <v>【60.35】</v>
      </c>
      <c r="CW6" s="33">
        <f>IF(CW7="",NA(),CW7)</f>
        <v>92.3</v>
      </c>
      <c r="CX6" s="33">
        <f t="shared" ref="CX6:DF6" si="11">IF(CX7="",NA(),CX7)</f>
        <v>92.4</v>
      </c>
      <c r="CY6" s="33">
        <f t="shared" si="11"/>
        <v>92.5</v>
      </c>
      <c r="CZ6" s="33">
        <f t="shared" si="11"/>
        <v>92.7</v>
      </c>
      <c r="DA6" s="33">
        <f t="shared" si="11"/>
        <v>92.5</v>
      </c>
      <c r="DB6" s="33">
        <f t="shared" si="11"/>
        <v>89.79</v>
      </c>
      <c r="DC6" s="33">
        <f t="shared" si="11"/>
        <v>90.26</v>
      </c>
      <c r="DD6" s="33">
        <f t="shared" si="11"/>
        <v>90.69</v>
      </c>
      <c r="DE6" s="33">
        <f t="shared" si="11"/>
        <v>90.91</v>
      </c>
      <c r="DF6" s="33">
        <f t="shared" si="11"/>
        <v>91.11</v>
      </c>
      <c r="DG6" s="32" t="str">
        <f>IF(DG7="","",IF(DG7="-","【-】","【"&amp;SUBSTITUTE(TEXT(DG7,"#,##0.00"),"-","△")&amp;"】"))</f>
        <v>【94.57】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3">
        <f t="shared" ref="EE6:EM6" si="14">IF(EE7="",NA(),EE7)</f>
        <v>0.15</v>
      </c>
      <c r="EF6" s="33">
        <f t="shared" si="14"/>
        <v>7.0000000000000007E-2</v>
      </c>
      <c r="EG6" s="33">
        <f t="shared" si="14"/>
        <v>0.03</v>
      </c>
      <c r="EH6" s="33">
        <f t="shared" si="14"/>
        <v>0.06</v>
      </c>
      <c r="EI6" s="33">
        <f t="shared" si="14"/>
        <v>0.04</v>
      </c>
      <c r="EJ6" s="33">
        <f t="shared" si="14"/>
        <v>0.04</v>
      </c>
      <c r="EK6" s="33">
        <f t="shared" si="14"/>
        <v>0.08</v>
      </c>
      <c r="EL6" s="33">
        <f t="shared" si="14"/>
        <v>7.0000000000000007E-2</v>
      </c>
      <c r="EM6" s="33">
        <f t="shared" si="14"/>
        <v>0.1</v>
      </c>
      <c r="EN6" s="32" t="str">
        <f>IF(EN7="","",IF(EN7="-","【-】","【"&amp;SUBSTITUTE(TEXT(EN7,"#,##0.00"),"-","△")&amp;"】"))</f>
        <v>【0.17】</v>
      </c>
    </row>
    <row r="7" spans="1:144" s="34" customFormat="1">
      <c r="A7" s="26"/>
      <c r="B7" s="35">
        <v>2014</v>
      </c>
      <c r="C7" s="35">
        <v>122106</v>
      </c>
      <c r="D7" s="35">
        <v>47</v>
      </c>
      <c r="E7" s="35">
        <v>17</v>
      </c>
      <c r="F7" s="35">
        <v>1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33.81</v>
      </c>
      <c r="P7" s="36">
        <v>78.72</v>
      </c>
      <c r="Q7" s="36">
        <v>3024</v>
      </c>
      <c r="R7" s="36">
        <v>91855</v>
      </c>
      <c r="S7" s="36">
        <v>99.92</v>
      </c>
      <c r="T7" s="36">
        <v>919.29</v>
      </c>
      <c r="U7" s="36">
        <v>30988</v>
      </c>
      <c r="V7" s="36">
        <v>8.0399999999999991</v>
      </c>
      <c r="W7" s="36">
        <v>3854.23</v>
      </c>
      <c r="X7" s="36">
        <v>83.1</v>
      </c>
      <c r="Y7" s="36">
        <v>99.18</v>
      </c>
      <c r="Z7" s="36">
        <v>94.06</v>
      </c>
      <c r="AA7" s="36">
        <v>104.54</v>
      </c>
      <c r="AB7" s="36">
        <v>97.78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782.06</v>
      </c>
      <c r="BF7" s="36">
        <v>612.24</v>
      </c>
      <c r="BG7" s="36">
        <v>576.6</v>
      </c>
      <c r="BH7" s="36">
        <v>524.70000000000005</v>
      </c>
      <c r="BI7" s="36">
        <v>482.17</v>
      </c>
      <c r="BJ7" s="36">
        <v>980.73</v>
      </c>
      <c r="BK7" s="36">
        <v>936.66</v>
      </c>
      <c r="BL7" s="36">
        <v>918.88</v>
      </c>
      <c r="BM7" s="36">
        <v>885.97</v>
      </c>
      <c r="BN7" s="36">
        <v>854.16</v>
      </c>
      <c r="BO7" s="36">
        <v>776.35</v>
      </c>
      <c r="BP7" s="36">
        <v>83.72</v>
      </c>
      <c r="BQ7" s="36">
        <v>101.47</v>
      </c>
      <c r="BR7" s="36">
        <v>94.23</v>
      </c>
      <c r="BS7" s="36">
        <v>101.9</v>
      </c>
      <c r="BT7" s="36">
        <v>99.24</v>
      </c>
      <c r="BU7" s="36">
        <v>88.45</v>
      </c>
      <c r="BV7" s="36">
        <v>88.44</v>
      </c>
      <c r="BW7" s="36">
        <v>88.2</v>
      </c>
      <c r="BX7" s="36">
        <v>89.94</v>
      </c>
      <c r="BY7" s="36">
        <v>93.13</v>
      </c>
      <c r="BZ7" s="36">
        <v>96.57</v>
      </c>
      <c r="CA7" s="36">
        <v>228.15</v>
      </c>
      <c r="CB7" s="36">
        <v>186.74</v>
      </c>
      <c r="CC7" s="36">
        <v>199.67</v>
      </c>
      <c r="CD7" s="36">
        <v>184.14</v>
      </c>
      <c r="CE7" s="36">
        <v>192.6</v>
      </c>
      <c r="CF7" s="36">
        <v>167.63</v>
      </c>
      <c r="CG7" s="36">
        <v>169.89</v>
      </c>
      <c r="CH7" s="36">
        <v>171.78</v>
      </c>
      <c r="CI7" s="36">
        <v>168.57</v>
      </c>
      <c r="CJ7" s="36">
        <v>167.97</v>
      </c>
      <c r="CK7" s="36">
        <v>142.28</v>
      </c>
      <c r="CL7" s="36">
        <v>80.599999999999994</v>
      </c>
      <c r="CM7" s="36">
        <v>78.58</v>
      </c>
      <c r="CN7" s="36">
        <v>78.16</v>
      </c>
      <c r="CO7" s="36">
        <v>78.650000000000006</v>
      </c>
      <c r="CP7" s="36">
        <v>84</v>
      </c>
      <c r="CQ7" s="36">
        <v>62.39</v>
      </c>
      <c r="CR7" s="36">
        <v>62.55</v>
      </c>
      <c r="CS7" s="36">
        <v>62.27</v>
      </c>
      <c r="CT7" s="36">
        <v>64.12</v>
      </c>
      <c r="CU7" s="36">
        <v>64.87</v>
      </c>
      <c r="CV7" s="36">
        <v>60.35</v>
      </c>
      <c r="CW7" s="36">
        <v>92.3</v>
      </c>
      <c r="CX7" s="36">
        <v>92.4</v>
      </c>
      <c r="CY7" s="36">
        <v>92.5</v>
      </c>
      <c r="CZ7" s="36">
        <v>92.7</v>
      </c>
      <c r="DA7" s="36">
        <v>92.5</v>
      </c>
      <c r="DB7" s="36">
        <v>89.79</v>
      </c>
      <c r="DC7" s="36">
        <v>90.26</v>
      </c>
      <c r="DD7" s="36">
        <v>90.69</v>
      </c>
      <c r="DE7" s="36">
        <v>90.91</v>
      </c>
      <c r="DF7" s="36">
        <v>91.11</v>
      </c>
      <c r="DG7" s="36">
        <v>94.57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0.15</v>
      </c>
      <c r="EF7" s="36">
        <v>7.0000000000000007E-2</v>
      </c>
      <c r="EG7" s="36">
        <v>0.03</v>
      </c>
      <c r="EH7" s="36">
        <v>0.06</v>
      </c>
      <c r="EI7" s="36">
        <v>0.04</v>
      </c>
      <c r="EJ7" s="36">
        <v>0.04</v>
      </c>
      <c r="EK7" s="36">
        <v>0.08</v>
      </c>
      <c r="EL7" s="36">
        <v>7.0000000000000007E-2</v>
      </c>
      <c r="EM7" s="36">
        <v>0.1</v>
      </c>
      <c r="EN7" s="36">
        <v>0.17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user</cp:lastModifiedBy>
  <dcterms:created xsi:type="dcterms:W3CDTF">2016-02-03T08:50:09Z</dcterms:created>
  <dcterms:modified xsi:type="dcterms:W3CDTF">2016-02-17T02:04:32Z</dcterms:modified>
  <cp:category/>
</cp:coreProperties>
</file>