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農政課\Desktop\経営分析\"/>
    </mc:Choice>
  </mc:AlternateContent>
  <workbookProtection workbookPassword="B501" lockStructure="1"/>
  <bookViews>
    <workbookView xWindow="0" yWindow="0" windowWidth="20490" windowHeight="72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<sst xmlns="http://schemas.openxmlformats.org/spreadsheetml/2006/main" count="221" uniqueCount="111">
  <si>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</si>
  <si>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</si>
  <si>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</si>
  <si>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</si>
  <si>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</si>
  <si>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</si>
  <si>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</si>
  <si>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</si>
  <si>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</si>
  <si>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</si>
  <si>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</si>
  <si>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</si>
  <si>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</si>
  <si>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</si>
  <si>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</si>
  <si>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</si>
  <si>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</si>
  <si>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</si>
  <si>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</si>
  <si>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</si>
  <si>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</si>
  <si>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</si>
  <si>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</si>
  <si>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</si>
  <si>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</si>
  <si>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</si>
  <si>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</si>
  <si>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</si>
  <si>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</si>
  <si>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</si>
  <si>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</si>
  <si>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</si>
  <si>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</si>
  <si>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</si>
  <si>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</si>
  <si>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</si>
  <si>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</si>
  <si>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</si>
  <si>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</si>
  <si>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</si>
  <si>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</si>
  <si>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</si>
  <si>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</si>
  <si>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</si>
  <si>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</si>
  <si>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</si>
  <si>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</si>
  <si>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</si>
  <si>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</si>
  <si>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</si>
  <si>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</si>
  <si>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</si>
  <si>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</si>
  <si>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</si>
  <si>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</si>
  <si>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</si>
  <si>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</si>
  <si>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</si>
  <si>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</si>
  <si>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</si>
  <si>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</si>
  <si>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</si>
  <si>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</si>
  <si>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</si>
  <si>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</si>
  <si>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</si>
  <si>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</si>
  <si>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</si>
  <si>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</si>
  <si>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</si>
  <si>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</si>
  <si>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</si>
  <si>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</si>
  <si>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</si>
  <si>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</si>
  <si>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</si>
  <si>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</si>
  <si>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</si>
  <si>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</si>
  <si>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</si>
  <si>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</si>
  <si>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</si>
  <si>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</si>
  <si>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</si>
  <si>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</si>
  <si>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</si>
  <si>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</si>
  <si>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</si>
  <si>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</si>
  <si>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</si>
  <si>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</si>
  <si>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</si>
  <si>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</si>
  <si>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</si>
  <si>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</si>
  <si>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</si>
  <si>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茂原市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</si>
  <si>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</si>
  <si>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</si>
  <si>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</si>
  <si>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</si>
  <si>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</si>
  <si>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</si>
  <si>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</si>
  <si>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</si>
  <si>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</si>
  <si>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</si>
  <si>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</si>
  <si>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茂原市の農業集落排水事業は、類似団体と比較すると健全化及び効率性について、ほぼ平均的な数値となっています。その中で経営の効率性に関する汚水処理原価が多少高くなっていますが、この要因として、元利償還金が多いことや、施設の老朽化に伴う修繕料の増加、人口減少による使用料収入の減少等が挙げられます。
　元利償還金のピークは平成33年度となっており、今後も上がり続けていくことから、汚水処理原価がさらに高くなり、経費回収率、収益的収支比率及び企業債残高対事業規模比率も悪化することが予想されます。
　また、今後の使用料収入については、水洗化率も高いことから、より大幅な収入増は見込めない状況にあります。
　使用料金の改定についても、平成18年度に約30％アップしており、平成26年度の使用料単価は218円と高水準であり、当市上水道・公共下水道、他市町村との整合性の観点からも近々の改定は、難しいと考えます。
　維持管理については、既に処理施設の維持管理について民間委託を実施していますが、より効率的なコストの節減合理化を推進するうえで、包括的民間委託等の導入を検討する必要があります。</t>
    <phoneticPr fontId="4"/>
  </si>
  <si>
    <t>　経営改善のため、今後も引き続き広報や巡回活動により、未接続者に対して普及活動を積極的に行い、水洗化人口及び有収水量の増加を目指していきます。
　また、今後償還金のピークを迎えるにあたり、資本費平準化債・借換債等を有効に活用し、経営の効率化・安定化を図っていきます。
　施設の老朽化対策としては、平成26年度に国の補助事業の農山漁村地域整備交付金を活用し、施設機能診断を行い、ライフサイクルコストの検証を図り、「茂原市農業集落排水施設最適整備構想」を策定しました。この構想を基に、国・県の補助事業である農業集落排水資源循環統合補助事業（機能強化事業）等を活用し、計画的な更新を行います。</t>
    <phoneticPr fontId="4"/>
  </si>
  <si>
    <r>
      <t>　農業集落排水施設は供用開始から11～18年経過しており、施設の老朽化、劣化の進行が見られる状態です。
　</t>
    </r>
    <r>
      <rPr>
        <sz val="11"/>
        <rFont val="ＭＳ ゴシック"/>
        <family val="3"/>
        <charset val="128"/>
      </rPr>
      <t>真空式管路については管渠更新等はしていないため管渠改善率は0となっていますが、宅内接続に使用されている真空弁の老朽化、及び付属</t>
    </r>
    <r>
      <rPr>
        <sz val="11"/>
        <color theme="1"/>
        <rFont val="ＭＳ ゴシック"/>
        <family val="3"/>
        <charset val="128"/>
      </rPr>
      <t>材料（ＡＣコントローラ等）の故障が増加しています。
　また、汚水処理施設では、流入汚水より硫化水素が発生し、前処理部の被覆工、鉄筋コンクリート等に影響が出ているため、対策が必要となっています。その他機器類においても、全体的に老朽化が見られる状態となっています。</t>
    </r>
    <rPh sb="63" eb="65">
      <t>カンキョ</t>
    </rPh>
    <rPh sb="65" eb="67">
      <t>コウシン</t>
    </rPh>
    <rPh sb="67" eb="68">
      <t>トウ</t>
    </rPh>
    <rPh sb="76" eb="78">
      <t>カンキョ</t>
    </rPh>
    <rPh sb="78" eb="81">
      <t>カイゼンリツ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</si>
</sst>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7328112"/>
        <c:axId val="10311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0.04</c:v>
                </c:pt>
                <c:pt idx="3">
                  <c:v>0.03</c:v>
                </c:pt>
                <c:pt idx="4">
                  <c:v>0.02</c:v>
                </c:pt>
              </c:numCache>
            </c:numRef>
          </c:val>
          <c:smooth val="0"/>
        </c:ser>
        <c:dLbls>
          <c:showLegendKey val="0"/>
          <c:showVal val="0"/>
          <c:showCatName val="0"/>
          <c:showSerName val="0"/>
          <c:showPercent val="0"/>
          <c:showBubbleSize val="0"/>
        </c:dLbls>
        <c:marker val="1"/>
        <c:smooth val="0"/>
        <c:axId val="137328112"/>
        <c:axId val="103119192"/>
      </c:lineChart>
      <c:dateAx>
        <c:axId val="137328112"/>
        <c:scaling>
          <c:orientation val="minMax"/>
        </c:scaling>
        <c:delete val="1"/>
        <c:axPos val="b"/>
        <c:numFmt formatCode="ge" sourceLinked="1"/>
        <c:majorTickMark val="none"/>
        <c:minorTickMark val="none"/>
        <c:tickLblPos val="none"/>
        <c:crossAx val="103119192"/>
        <c:crosses val="autoZero"/>
        <c:auto val="1"/>
        <c:lblOffset val="100"/>
        <c:baseTimeUnit val="years"/>
      </c:dateAx>
      <c:valAx>
        <c:axId val="10311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2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58.89</c:v>
                </c:pt>
                <c:pt idx="1">
                  <c:v>58.01</c:v>
                </c:pt>
                <c:pt idx="2">
                  <c:v>58.05</c:v>
                </c:pt>
                <c:pt idx="3">
                  <c:v>56.94</c:v>
                </c:pt>
                <c:pt idx="4">
                  <c:v>53.57</c:v>
                </c:pt>
              </c:numCache>
            </c:numRef>
          </c:val>
        </c:ser>
        <c:dLbls>
          <c:showLegendKey val="0"/>
          <c:showVal val="0"/>
          <c:showCatName val="0"/>
          <c:showSerName val="0"/>
          <c:showPercent val="0"/>
          <c:showBubbleSize val="0"/>
        </c:dLbls>
        <c:gapWidth val="150"/>
        <c:axId val="137992432"/>
        <c:axId val="13799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54.74</c:v>
                </c:pt>
                <c:pt idx="3">
                  <c:v>53.78</c:v>
                </c:pt>
                <c:pt idx="4">
                  <c:v>53.24</c:v>
                </c:pt>
              </c:numCache>
            </c:numRef>
          </c:val>
          <c:smooth val="0"/>
        </c:ser>
        <c:dLbls>
          <c:showLegendKey val="0"/>
          <c:showVal val="0"/>
          <c:showCatName val="0"/>
          <c:showSerName val="0"/>
          <c:showPercent val="0"/>
          <c:showBubbleSize val="0"/>
        </c:dLbls>
        <c:marker val="1"/>
        <c:smooth val="0"/>
        <c:axId val="137992432"/>
        <c:axId val="137992824"/>
      </c:lineChart>
      <c:dateAx>
        <c:axId val="137992432"/>
        <c:scaling>
          <c:orientation val="minMax"/>
        </c:scaling>
        <c:delete val="1"/>
        <c:axPos val="b"/>
        <c:numFmt formatCode="ge" sourceLinked="1"/>
        <c:majorTickMark val="none"/>
        <c:minorTickMark val="none"/>
        <c:tickLblPos val="none"/>
        <c:crossAx val="137992824"/>
        <c:crosses val="autoZero"/>
        <c:auto val="1"/>
        <c:lblOffset val="100"/>
        <c:baseTimeUnit val="years"/>
      </c:dateAx>
      <c:valAx>
        <c:axId val="13799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9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90.21</c:v>
                </c:pt>
                <c:pt idx="1">
                  <c:v>90.16</c:v>
                </c:pt>
                <c:pt idx="2">
                  <c:v>91.07</c:v>
                </c:pt>
                <c:pt idx="3">
                  <c:v>92.11</c:v>
                </c:pt>
                <c:pt idx="4">
                  <c:v>93.33</c:v>
                </c:pt>
              </c:numCache>
            </c:numRef>
          </c:val>
        </c:ser>
        <c:dLbls>
          <c:showLegendKey val="0"/>
          <c:showVal val="0"/>
          <c:showCatName val="0"/>
          <c:showSerName val="0"/>
          <c:showPercent val="0"/>
          <c:showBubbleSize val="0"/>
        </c:dLbls>
        <c:gapWidth val="150"/>
        <c:axId val="137994000"/>
        <c:axId val="13799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83.88</c:v>
                </c:pt>
                <c:pt idx="3">
                  <c:v>84.06</c:v>
                </c:pt>
                <c:pt idx="4">
                  <c:v>84.07</c:v>
                </c:pt>
              </c:numCache>
            </c:numRef>
          </c:val>
          <c:smooth val="0"/>
        </c:ser>
        <c:dLbls>
          <c:showLegendKey val="0"/>
          <c:showVal val="0"/>
          <c:showCatName val="0"/>
          <c:showSerName val="0"/>
          <c:showPercent val="0"/>
          <c:showBubbleSize val="0"/>
        </c:dLbls>
        <c:marker val="1"/>
        <c:smooth val="0"/>
        <c:axId val="137994000"/>
        <c:axId val="137994392"/>
      </c:lineChart>
      <c:dateAx>
        <c:axId val="137994000"/>
        <c:scaling>
          <c:orientation val="minMax"/>
        </c:scaling>
        <c:delete val="1"/>
        <c:axPos val="b"/>
        <c:numFmt formatCode="ge" sourceLinked="1"/>
        <c:majorTickMark val="none"/>
        <c:minorTickMark val="none"/>
        <c:tickLblPos val="none"/>
        <c:crossAx val="137994392"/>
        <c:crosses val="autoZero"/>
        <c:auto val="1"/>
        <c:lblOffset val="100"/>
        <c:baseTimeUnit val="years"/>
      </c:dateAx>
      <c:valAx>
        <c:axId val="13799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9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37016888488779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72.05</c:v>
                </c:pt>
                <c:pt idx="1">
                  <c:v>67.260000000000005</c:v>
                </c:pt>
                <c:pt idx="2">
                  <c:v>63.21</c:v>
                </c:pt>
                <c:pt idx="3">
                  <c:v>68.209999999999994</c:v>
                </c:pt>
                <c:pt idx="4">
                  <c:v>74.989999999999995</c:v>
                </c:pt>
              </c:numCache>
            </c:numRef>
          </c:val>
        </c:ser>
        <c:dLbls>
          <c:showLegendKey val="0"/>
          <c:showVal val="0"/>
          <c:showCatName val="0"/>
          <c:showSerName val="0"/>
          <c:showPercent val="0"/>
          <c:showBubbleSize val="0"/>
        </c:dLbls>
        <c:gapWidth val="150"/>
        <c:axId val="137289752"/>
        <c:axId val="13810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289752"/>
        <c:axId val="138100232"/>
      </c:lineChart>
      <c:dateAx>
        <c:axId val="137289752"/>
        <c:scaling>
          <c:orientation val="minMax"/>
        </c:scaling>
        <c:delete val="1"/>
        <c:axPos val="b"/>
        <c:numFmt formatCode="ge" sourceLinked="1"/>
        <c:majorTickMark val="none"/>
        <c:minorTickMark val="none"/>
        <c:tickLblPos val="none"/>
        <c:crossAx val="138100232"/>
        <c:crosses val="autoZero"/>
        <c:auto val="1"/>
        <c:lblOffset val="100"/>
        <c:baseTimeUnit val="years"/>
      </c:dateAx>
      <c:valAx>
        <c:axId val="13810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8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063176"/>
        <c:axId val="13813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063176"/>
        <c:axId val="138133584"/>
      </c:lineChart>
      <c:dateAx>
        <c:axId val="138063176"/>
        <c:scaling>
          <c:orientation val="minMax"/>
        </c:scaling>
        <c:delete val="1"/>
        <c:axPos val="b"/>
        <c:numFmt formatCode="ge" sourceLinked="1"/>
        <c:majorTickMark val="none"/>
        <c:minorTickMark val="none"/>
        <c:tickLblPos val="none"/>
        <c:crossAx val="138133584"/>
        <c:crosses val="autoZero"/>
        <c:auto val="1"/>
        <c:lblOffset val="100"/>
        <c:baseTimeUnit val="years"/>
      </c:dateAx>
      <c:valAx>
        <c:axId val="13813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063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8061264"/>
        <c:axId val="13819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8061264"/>
        <c:axId val="138194320"/>
      </c:lineChart>
      <c:dateAx>
        <c:axId val="138061264"/>
        <c:scaling>
          <c:orientation val="minMax"/>
        </c:scaling>
        <c:delete val="1"/>
        <c:axPos val="b"/>
        <c:numFmt formatCode="ge" sourceLinked="1"/>
        <c:majorTickMark val="none"/>
        <c:minorTickMark val="none"/>
        <c:tickLblPos val="none"/>
        <c:crossAx val="138194320"/>
        <c:crosses val="autoZero"/>
        <c:auto val="1"/>
        <c:lblOffset val="100"/>
        <c:baseTimeUnit val="years"/>
      </c:dateAx>
      <c:valAx>
        <c:axId val="13819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06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561544"/>
        <c:axId val="13556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561544"/>
        <c:axId val="135561936"/>
      </c:lineChart>
      <c:dateAx>
        <c:axId val="135561544"/>
        <c:scaling>
          <c:orientation val="minMax"/>
        </c:scaling>
        <c:delete val="1"/>
        <c:axPos val="b"/>
        <c:numFmt formatCode="ge" sourceLinked="1"/>
        <c:majorTickMark val="none"/>
        <c:minorTickMark val="none"/>
        <c:tickLblPos val="none"/>
        <c:crossAx val="135561936"/>
        <c:crosses val="autoZero"/>
        <c:auto val="1"/>
        <c:lblOffset val="100"/>
        <c:baseTimeUnit val="years"/>
      </c:dateAx>
      <c:valAx>
        <c:axId val="13556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61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5563112"/>
        <c:axId val="13556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5563112"/>
        <c:axId val="135563504"/>
      </c:lineChart>
      <c:dateAx>
        <c:axId val="135563112"/>
        <c:scaling>
          <c:orientation val="minMax"/>
        </c:scaling>
        <c:delete val="1"/>
        <c:axPos val="b"/>
        <c:numFmt formatCode="ge" sourceLinked="1"/>
        <c:majorTickMark val="none"/>
        <c:minorTickMark val="none"/>
        <c:tickLblPos val="none"/>
        <c:crossAx val="135563504"/>
        <c:crosses val="autoZero"/>
        <c:auto val="1"/>
        <c:lblOffset val="100"/>
        <c:baseTimeUnit val="years"/>
      </c:dateAx>
      <c:valAx>
        <c:axId val="13556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6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1175.22</c:v>
                </c:pt>
                <c:pt idx="1">
                  <c:v>1123.47</c:v>
                </c:pt>
                <c:pt idx="2">
                  <c:v>1477.44</c:v>
                </c:pt>
                <c:pt idx="3">
                  <c:v>1259.67</c:v>
                </c:pt>
                <c:pt idx="4">
                  <c:v>1047.71</c:v>
                </c:pt>
              </c:numCache>
            </c:numRef>
          </c:val>
        </c:ser>
        <c:dLbls>
          <c:showLegendKey val="0"/>
          <c:showVal val="0"/>
          <c:showCatName val="0"/>
          <c:showSerName val="0"/>
          <c:showPercent val="0"/>
          <c:showBubbleSize val="0"/>
        </c:dLbls>
        <c:gapWidth val="150"/>
        <c:axId val="135564680"/>
        <c:axId val="13794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1197.82</c:v>
                </c:pt>
                <c:pt idx="3">
                  <c:v>1126.77</c:v>
                </c:pt>
                <c:pt idx="4">
                  <c:v>1044.8</c:v>
                </c:pt>
              </c:numCache>
            </c:numRef>
          </c:val>
          <c:smooth val="0"/>
        </c:ser>
        <c:dLbls>
          <c:showLegendKey val="0"/>
          <c:showVal val="0"/>
          <c:showCatName val="0"/>
          <c:showSerName val="0"/>
          <c:showPercent val="0"/>
          <c:showBubbleSize val="0"/>
        </c:dLbls>
        <c:marker val="1"/>
        <c:smooth val="0"/>
        <c:axId val="135564680"/>
        <c:axId val="137944720"/>
      </c:lineChart>
      <c:dateAx>
        <c:axId val="135564680"/>
        <c:scaling>
          <c:orientation val="minMax"/>
        </c:scaling>
        <c:delete val="1"/>
        <c:axPos val="b"/>
        <c:numFmt formatCode="ge" sourceLinked="1"/>
        <c:majorTickMark val="none"/>
        <c:minorTickMark val="none"/>
        <c:tickLblPos val="none"/>
        <c:crossAx val="137944720"/>
        <c:crosses val="autoZero"/>
        <c:auto val="1"/>
        <c:lblOffset val="100"/>
        <c:baseTimeUnit val="years"/>
      </c:dateAx>
      <c:valAx>
        <c:axId val="13794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56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67.900000000000006</c:v>
                </c:pt>
                <c:pt idx="1">
                  <c:v>63.53</c:v>
                </c:pt>
                <c:pt idx="2">
                  <c:v>54.89</c:v>
                </c:pt>
                <c:pt idx="3">
                  <c:v>61.74</c:v>
                </c:pt>
                <c:pt idx="4">
                  <c:v>59.69</c:v>
                </c:pt>
              </c:numCache>
            </c:numRef>
          </c:val>
        </c:ser>
        <c:dLbls>
          <c:showLegendKey val="0"/>
          <c:showVal val="0"/>
          <c:showCatName val="0"/>
          <c:showSerName val="0"/>
          <c:showPercent val="0"/>
          <c:showBubbleSize val="0"/>
        </c:dLbls>
        <c:gapWidth val="150"/>
        <c:axId val="137945896"/>
        <c:axId val="13794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51.03</c:v>
                </c:pt>
                <c:pt idx="3">
                  <c:v>50.9</c:v>
                </c:pt>
                <c:pt idx="4">
                  <c:v>50.82</c:v>
                </c:pt>
              </c:numCache>
            </c:numRef>
          </c:val>
          <c:smooth val="0"/>
        </c:ser>
        <c:dLbls>
          <c:showLegendKey val="0"/>
          <c:showVal val="0"/>
          <c:showCatName val="0"/>
          <c:showSerName val="0"/>
          <c:showPercent val="0"/>
          <c:showBubbleSize val="0"/>
        </c:dLbls>
        <c:marker val="1"/>
        <c:smooth val="0"/>
        <c:axId val="137945896"/>
        <c:axId val="137946288"/>
      </c:lineChart>
      <c:dateAx>
        <c:axId val="137945896"/>
        <c:scaling>
          <c:orientation val="minMax"/>
        </c:scaling>
        <c:delete val="1"/>
        <c:axPos val="b"/>
        <c:numFmt formatCode="ge" sourceLinked="1"/>
        <c:majorTickMark val="none"/>
        <c:minorTickMark val="none"/>
        <c:tickLblPos val="none"/>
        <c:crossAx val="137946288"/>
        <c:crosses val="autoZero"/>
        <c:auto val="1"/>
        <c:lblOffset val="100"/>
        <c:baseTimeUnit val="years"/>
      </c:dateAx>
      <c:valAx>
        <c:axId val="13794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4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312.39999999999998</c:v>
                </c:pt>
                <c:pt idx="1">
                  <c:v>332.86</c:v>
                </c:pt>
                <c:pt idx="2">
                  <c:v>385.34</c:v>
                </c:pt>
                <c:pt idx="3">
                  <c:v>343.87</c:v>
                </c:pt>
                <c:pt idx="4">
                  <c:v>365.19</c:v>
                </c:pt>
              </c:numCache>
            </c:numRef>
          </c:val>
        </c:ser>
        <c:dLbls>
          <c:showLegendKey val="0"/>
          <c:showVal val="0"/>
          <c:showCatName val="0"/>
          <c:showSerName val="0"/>
          <c:showPercent val="0"/>
          <c:showBubbleSize val="0"/>
        </c:dLbls>
        <c:gapWidth val="150"/>
        <c:axId val="137947464"/>
        <c:axId val="13794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37947464"/>
        <c:axId val="137947856"/>
      </c:lineChart>
      <c:dateAx>
        <c:axId val="137947464"/>
        <c:scaling>
          <c:orientation val="minMax"/>
        </c:scaling>
        <c:delete val="1"/>
        <c:axPos val="b"/>
        <c:numFmt formatCode="ge" sourceLinked="1"/>
        <c:majorTickMark val="none"/>
        <c:minorTickMark val="none"/>
        <c:tickLblPos val="none"/>
        <c:crossAx val="137947856"/>
        <c:crosses val="autoZero"/>
        <c:auto val="1"/>
        <c:lblOffset val="100"/>
        <c:baseTimeUnit val="years"/>
      </c:dateAx>
      <c:valAx>
        <c:axId val="13794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47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34" zoomScale="85" zoomScaleNormal="85"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茂原市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91855</v>
      </c>
      <c r="AM8" s="47"/>
      <c r="AN8" s="47"/>
      <c r="AO8" s="47"/>
      <c r="AP8" s="47"/>
      <c r="AQ8" s="47"/>
      <c r="AR8" s="47"/>
      <c r="AS8" s="47"/>
      <c r="AT8" s="43">
        <f>データ!S6</f>
        <v>99.92</v>
      </c>
      <c r="AU8" s="43"/>
      <c r="AV8" s="43"/>
      <c r="AW8" s="43"/>
      <c r="AX8" s="43"/>
      <c r="AY8" s="43"/>
      <c r="AZ8" s="43"/>
      <c r="BA8" s="43"/>
      <c r="BB8" s="43">
        <f>データ!T6</f>
        <v>919.29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8.15</v>
      </c>
      <c r="Q10" s="43"/>
      <c r="R10" s="43"/>
      <c r="S10" s="43"/>
      <c r="T10" s="43"/>
      <c r="U10" s="43"/>
      <c r="V10" s="43"/>
      <c r="W10" s="43">
        <f>データ!P6</f>
        <v>96.93</v>
      </c>
      <c r="X10" s="43"/>
      <c r="Y10" s="43"/>
      <c r="Z10" s="43"/>
      <c r="AA10" s="43"/>
      <c r="AB10" s="43"/>
      <c r="AC10" s="43"/>
      <c r="AD10" s="47">
        <f>データ!Q6</f>
        <v>3780</v>
      </c>
      <c r="AE10" s="47"/>
      <c r="AF10" s="47"/>
      <c r="AG10" s="47"/>
      <c r="AH10" s="47"/>
      <c r="AI10" s="47"/>
      <c r="AJ10" s="47"/>
      <c r="AK10" s="2"/>
      <c r="AL10" s="47">
        <f>データ!U6</f>
        <v>7467</v>
      </c>
      <c r="AM10" s="47"/>
      <c r="AN10" s="47"/>
      <c r="AO10" s="47"/>
      <c r="AP10" s="47"/>
      <c r="AQ10" s="47"/>
      <c r="AR10" s="47"/>
      <c r="AS10" s="47"/>
      <c r="AT10" s="43">
        <f>データ!V6</f>
        <v>11.38</v>
      </c>
      <c r="AU10" s="43"/>
      <c r="AV10" s="43"/>
      <c r="AW10" s="43"/>
      <c r="AX10" s="43"/>
      <c r="AY10" s="43"/>
      <c r="AZ10" s="43"/>
      <c r="BA10" s="43"/>
      <c r="BB10" s="43">
        <f>データ!W6</f>
        <v>656.15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122106</v>
      </c>
      <c r="D6" s="31">
        <f t="shared" si="3"/>
        <v>47</v>
      </c>
      <c r="E6" s="31">
        <f t="shared" si="3"/>
        <v>17</v>
      </c>
      <c r="F6" s="31">
        <f t="shared" si="3"/>
        <v>5</v>
      </c>
      <c r="G6" s="31">
        <f t="shared" si="3"/>
        <v>0</v>
      </c>
      <c r="H6" s="31" t="str">
        <f t="shared" si="3"/>
        <v>千葉県　茂原市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8.15</v>
      </c>
      <c r="P6" s="32">
        <f t="shared" si="3"/>
        <v>96.93</v>
      </c>
      <c r="Q6" s="32">
        <f t="shared" si="3"/>
        <v>3780</v>
      </c>
      <c r="R6" s="32">
        <f t="shared" si="3"/>
        <v>91855</v>
      </c>
      <c r="S6" s="32">
        <f t="shared" si="3"/>
        <v>99.92</v>
      </c>
      <c r="T6" s="32">
        <f t="shared" si="3"/>
        <v>919.29</v>
      </c>
      <c r="U6" s="32">
        <f t="shared" si="3"/>
        <v>7467</v>
      </c>
      <c r="V6" s="32">
        <f t="shared" si="3"/>
        <v>11.38</v>
      </c>
      <c r="W6" s="32">
        <f t="shared" si="3"/>
        <v>656.15</v>
      </c>
      <c r="X6" s="33">
        <f>IF(X7="",NA(),X7)</f>
        <v>72.05</v>
      </c>
      <c r="Y6" s="33">
        <f t="shared" ref="Y6:AG6" si="4">IF(Y7="",NA(),Y7)</f>
        <v>67.260000000000005</v>
      </c>
      <c r="Z6" s="33">
        <f t="shared" si="4"/>
        <v>63.21</v>
      </c>
      <c r="AA6" s="33">
        <f t="shared" si="4"/>
        <v>68.209999999999994</v>
      </c>
      <c r="AB6" s="33">
        <f t="shared" si="4"/>
        <v>74.989999999999995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1175.22</v>
      </c>
      <c r="BF6" s="33">
        <f t="shared" ref="BF6:BN6" si="7">IF(BF7="",NA(),BF7)</f>
        <v>1123.47</v>
      </c>
      <c r="BG6" s="33">
        <f t="shared" si="7"/>
        <v>1477.44</v>
      </c>
      <c r="BH6" s="33">
        <f t="shared" si="7"/>
        <v>1259.67</v>
      </c>
      <c r="BI6" s="33">
        <f t="shared" si="7"/>
        <v>1047.71</v>
      </c>
      <c r="BJ6" s="33">
        <f t="shared" si="7"/>
        <v>1316.7</v>
      </c>
      <c r="BK6" s="33">
        <f t="shared" si="7"/>
        <v>1224.75</v>
      </c>
      <c r="BL6" s="33">
        <f t="shared" si="7"/>
        <v>1197.82</v>
      </c>
      <c r="BM6" s="33">
        <f t="shared" si="7"/>
        <v>1126.77</v>
      </c>
      <c r="BN6" s="33">
        <f t="shared" si="7"/>
        <v>1044.8</v>
      </c>
      <c r="BO6" s="32" t="str">
        <f>IF(BO7="","",IF(BO7="-","【-】","【"&amp;SUBSTITUTE(TEXT(BO7,"#,##0.00"),"-","△")&amp;"】"))</f>
        <v>【992.47】</v>
      </c>
      <c r="BP6" s="33">
        <f>IF(BP7="",NA(),BP7)</f>
        <v>67.900000000000006</v>
      </c>
      <c r="BQ6" s="33">
        <f t="shared" ref="BQ6:BY6" si="8">IF(BQ7="",NA(),BQ7)</f>
        <v>63.53</v>
      </c>
      <c r="BR6" s="33">
        <f t="shared" si="8"/>
        <v>54.89</v>
      </c>
      <c r="BS6" s="33">
        <f t="shared" si="8"/>
        <v>61.74</v>
      </c>
      <c r="BT6" s="33">
        <f t="shared" si="8"/>
        <v>59.69</v>
      </c>
      <c r="BU6" s="33">
        <f t="shared" si="8"/>
        <v>43.24</v>
      </c>
      <c r="BV6" s="33">
        <f t="shared" si="8"/>
        <v>42.13</v>
      </c>
      <c r="BW6" s="33">
        <f t="shared" si="8"/>
        <v>51.03</v>
      </c>
      <c r="BX6" s="33">
        <f t="shared" si="8"/>
        <v>50.9</v>
      </c>
      <c r="BY6" s="33">
        <f t="shared" si="8"/>
        <v>50.82</v>
      </c>
      <c r="BZ6" s="32" t="str">
        <f>IF(BZ7="","",IF(BZ7="-","【-】","【"&amp;SUBSTITUTE(TEXT(BZ7,"#,##0.00"),"-","△")&amp;"】"))</f>
        <v>【51.49】</v>
      </c>
      <c r="CA6" s="33">
        <f>IF(CA7="",NA(),CA7)</f>
        <v>312.39999999999998</v>
      </c>
      <c r="CB6" s="33">
        <f t="shared" ref="CB6:CJ6" si="9">IF(CB7="",NA(),CB7)</f>
        <v>332.86</v>
      </c>
      <c r="CC6" s="33">
        <f t="shared" si="9"/>
        <v>385.34</v>
      </c>
      <c r="CD6" s="33">
        <f t="shared" si="9"/>
        <v>343.87</v>
      </c>
      <c r="CE6" s="33">
        <f t="shared" si="9"/>
        <v>365.19</v>
      </c>
      <c r="CF6" s="33">
        <f t="shared" si="9"/>
        <v>338.76</v>
      </c>
      <c r="CG6" s="33">
        <f t="shared" si="9"/>
        <v>348.41</v>
      </c>
      <c r="CH6" s="33">
        <f t="shared" si="9"/>
        <v>289.60000000000002</v>
      </c>
      <c r="CI6" s="33">
        <f t="shared" si="9"/>
        <v>293.27</v>
      </c>
      <c r="CJ6" s="33">
        <f t="shared" si="9"/>
        <v>300.52</v>
      </c>
      <c r="CK6" s="32" t="str">
        <f>IF(CK7="","",IF(CK7="-","【-】","【"&amp;SUBSTITUTE(TEXT(CK7,"#,##0.00"),"-","△")&amp;"】"))</f>
        <v>【295.10】</v>
      </c>
      <c r="CL6" s="33">
        <f>IF(CL7="",NA(),CL7)</f>
        <v>58.89</v>
      </c>
      <c r="CM6" s="33">
        <f t="shared" ref="CM6:CU6" si="10">IF(CM7="",NA(),CM7)</f>
        <v>58.01</v>
      </c>
      <c r="CN6" s="33">
        <f t="shared" si="10"/>
        <v>58.05</v>
      </c>
      <c r="CO6" s="33">
        <f t="shared" si="10"/>
        <v>56.94</v>
      </c>
      <c r="CP6" s="33">
        <f t="shared" si="10"/>
        <v>53.57</v>
      </c>
      <c r="CQ6" s="33">
        <f t="shared" si="10"/>
        <v>44.65</v>
      </c>
      <c r="CR6" s="33">
        <f t="shared" si="10"/>
        <v>46.85</v>
      </c>
      <c r="CS6" s="33">
        <f t="shared" si="10"/>
        <v>54.74</v>
      </c>
      <c r="CT6" s="33">
        <f t="shared" si="10"/>
        <v>53.78</v>
      </c>
      <c r="CU6" s="33">
        <f t="shared" si="10"/>
        <v>53.24</v>
      </c>
      <c r="CV6" s="32" t="str">
        <f>IF(CV7="","",IF(CV7="-","【-】","【"&amp;SUBSTITUTE(TEXT(CV7,"#,##0.00"),"-","△")&amp;"】"))</f>
        <v>【53.32】</v>
      </c>
      <c r="CW6" s="33">
        <f>IF(CW7="",NA(),CW7)</f>
        <v>90.21</v>
      </c>
      <c r="CX6" s="33">
        <f t="shared" ref="CX6:DF6" si="11">IF(CX7="",NA(),CX7)</f>
        <v>90.16</v>
      </c>
      <c r="CY6" s="33">
        <f t="shared" si="11"/>
        <v>91.07</v>
      </c>
      <c r="CZ6" s="33">
        <f t="shared" si="11"/>
        <v>92.11</v>
      </c>
      <c r="DA6" s="33">
        <f t="shared" si="11"/>
        <v>93.33</v>
      </c>
      <c r="DB6" s="33">
        <f t="shared" si="11"/>
        <v>73.599999999999994</v>
      </c>
      <c r="DC6" s="33">
        <f t="shared" si="11"/>
        <v>73.78</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0.04</v>
      </c>
      <c r="EL6" s="33">
        <f t="shared" si="14"/>
        <v>0.03</v>
      </c>
      <c r="EM6" s="33">
        <f t="shared" si="14"/>
        <v>0.02</v>
      </c>
      <c r="EN6" s="32" t="str">
        <f>IF(EN7="","",IF(EN7="-","【-】","【"&amp;SUBSTITUTE(TEXT(EN7,"#,##0.00"),"-","△")&amp;"】"))</f>
        <v>【0.03】</v>
      </c>
    </row>
    <row r="7" spans="1:144" s="34" customFormat="1">
      <c r="A7" s="26"/>
      <c r="B7" s="35">
        <v>2014</v>
      </c>
      <c r="C7" s="35">
        <v>122106</v>
      </c>
      <c r="D7" s="35">
        <v>47</v>
      </c>
      <c r="E7" s="35">
        <v>17</v>
      </c>
      <c r="F7" s="35">
        <v>5</v>
      </c>
      <c r="G7" s="35">
        <v>0</v>
      </c>
      <c r="H7" s="35" t="s">
        <v>96</v>
      </c>
      <c r="I7" s="35" t="s">
        <v>97</v>
      </c>
      <c r="J7" s="35" t="s">
        <v>98</v>
      </c>
      <c r="K7" s="35" t="s">
        <v>99</v>
      </c>
      <c r="L7" s="35" t="s">
        <v>100</v>
      </c>
      <c r="M7" s="36" t="s">
        <v>101</v>
      </c>
      <c r="N7" s="36" t="s">
        <v>102</v>
      </c>
      <c r="O7" s="36">
        <v>8.15</v>
      </c>
      <c r="P7" s="36">
        <v>96.93</v>
      </c>
      <c r="Q7" s="36">
        <v>3780</v>
      </c>
      <c r="R7" s="36">
        <v>91855</v>
      </c>
      <c r="S7" s="36">
        <v>99.92</v>
      </c>
      <c r="T7" s="36">
        <v>919.29</v>
      </c>
      <c r="U7" s="36">
        <v>7467</v>
      </c>
      <c r="V7" s="36">
        <v>11.38</v>
      </c>
      <c r="W7" s="36">
        <v>656.15</v>
      </c>
      <c r="X7" s="36">
        <v>72.05</v>
      </c>
      <c r="Y7" s="36">
        <v>67.260000000000005</v>
      </c>
      <c r="Z7" s="36">
        <v>63.21</v>
      </c>
      <c r="AA7" s="36">
        <v>68.209999999999994</v>
      </c>
      <c r="AB7" s="36">
        <v>74.989999999999995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1175.22</v>
      </c>
      <c r="BF7" s="36">
        <v>1123.47</v>
      </c>
      <c r="BG7" s="36">
        <v>1477.44</v>
      </c>
      <c r="BH7" s="36">
        <v>1259.67</v>
      </c>
      <c r="BI7" s="36">
        <v>1047.71</v>
      </c>
      <c r="BJ7" s="36">
        <v>1316.7</v>
      </c>
      <c r="BK7" s="36">
        <v>1224.75</v>
      </c>
      <c r="BL7" s="36">
        <v>1197.82</v>
      </c>
      <c r="BM7" s="36">
        <v>1126.77</v>
      </c>
      <c r="BN7" s="36">
        <v>1044.8</v>
      </c>
      <c r="BO7" s="36">
        <v>992.47</v>
      </c>
      <c r="BP7" s="36">
        <v>67.900000000000006</v>
      </c>
      <c r="BQ7" s="36">
        <v>63.53</v>
      </c>
      <c r="BR7" s="36">
        <v>54.89</v>
      </c>
      <c r="BS7" s="36">
        <v>61.74</v>
      </c>
      <c r="BT7" s="36">
        <v>59.69</v>
      </c>
      <c r="BU7" s="36">
        <v>43.24</v>
      </c>
      <c r="BV7" s="36">
        <v>42.13</v>
      </c>
      <c r="BW7" s="36">
        <v>51.03</v>
      </c>
      <c r="BX7" s="36">
        <v>50.9</v>
      </c>
      <c r="BY7" s="36">
        <v>50.82</v>
      </c>
      <c r="BZ7" s="36">
        <v>51.49</v>
      </c>
      <c r="CA7" s="36">
        <v>312.39999999999998</v>
      </c>
      <c r="CB7" s="36">
        <v>332.86</v>
      </c>
      <c r="CC7" s="36">
        <v>385.34</v>
      </c>
      <c r="CD7" s="36">
        <v>343.87</v>
      </c>
      <c r="CE7" s="36">
        <v>365.19</v>
      </c>
      <c r="CF7" s="36">
        <v>338.76</v>
      </c>
      <c r="CG7" s="36">
        <v>348.41</v>
      </c>
      <c r="CH7" s="36">
        <v>289.60000000000002</v>
      </c>
      <c r="CI7" s="36">
        <v>293.27</v>
      </c>
      <c r="CJ7" s="36">
        <v>300.52</v>
      </c>
      <c r="CK7" s="36">
        <v>295.10000000000002</v>
      </c>
      <c r="CL7" s="36">
        <v>58.89</v>
      </c>
      <c r="CM7" s="36">
        <v>58.01</v>
      </c>
      <c r="CN7" s="36">
        <v>58.05</v>
      </c>
      <c r="CO7" s="36">
        <v>56.94</v>
      </c>
      <c r="CP7" s="36">
        <v>53.57</v>
      </c>
      <c r="CQ7" s="36">
        <v>44.65</v>
      </c>
      <c r="CR7" s="36">
        <v>46.85</v>
      </c>
      <c r="CS7" s="36">
        <v>54.74</v>
      </c>
      <c r="CT7" s="36">
        <v>53.78</v>
      </c>
      <c r="CU7" s="36">
        <v>53.24</v>
      </c>
      <c r="CV7" s="36">
        <v>53.32</v>
      </c>
      <c r="CW7" s="36">
        <v>90.21</v>
      </c>
      <c r="CX7" s="36">
        <v>90.16</v>
      </c>
      <c r="CY7" s="36">
        <v>91.07</v>
      </c>
      <c r="CZ7" s="36">
        <v>92.11</v>
      </c>
      <c r="DA7" s="36">
        <v>93.33</v>
      </c>
      <c r="DB7" s="36">
        <v>73.599999999999994</v>
      </c>
      <c r="DC7" s="36">
        <v>73.78</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2016-02-18T23:55:55Z</cp:lastPrinted>
  <dcterms:created xsi:type="dcterms:W3CDTF">2016-02-03T09:12:01Z</dcterms:created>
  <dcterms:modified xsi:type="dcterms:W3CDTF">2016-02-18T23:56:10Z</dcterms:modified>
  <cp:category/>
</cp:coreProperties>
</file>