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AY8" i="4" s="1"/>
  <c r="R6" i="5"/>
  <c r="Q6" i="5"/>
  <c r="AI8" i="4" s="1"/>
  <c r="P6" i="5"/>
  <c r="Z10" i="4" s="1"/>
  <c r="O6" i="5"/>
  <c r="N6" i="5"/>
  <c r="M6" i="5"/>
  <c r="B10" i="4" s="1"/>
  <c r="L6" i="5"/>
  <c r="K6" i="5"/>
  <c r="R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R10" i="4"/>
  <c r="J10" i="4"/>
  <c r="AQ8" i="4"/>
  <c r="Z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<sst xmlns="http://schemas.openxmlformats.org/spreadsheetml/2006/main" count="217" uniqueCount="107">
  <si>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</si>
  <si>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</si>
  <si>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</si>
  <si>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</si>
  <si>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</si>
  <si>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</si>
  <si>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</si>
  <si>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</si>
  <si>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</si>
  <si>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</si>
  <si>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</si>
  <si>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</si>
  <si>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</si>
  <si>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</si>
  <si>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</si>
  <si>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</si>
  <si>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</si>
  <si>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</si>
  <si>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</si>
  <si>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</si>
  <si>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</si>
  <si>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</si>
  <si>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</si>
  <si>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</si>
  <si>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</si>
  <si>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</si>
  <si>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</si>
  <si>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</si>
  <si>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</si>
  <si>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</si>
  <si>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</si>
  <si>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</si>
  <si>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</si>
  <si>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</si>
  <si>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</si>
  <si>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</si>
  <si>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</si>
  <si>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</si>
  <si>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</si>
  <si>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</si>
  <si>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</si>
  <si>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</si>
  <si>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</si>
  <si>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</si>
  <si>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</si>
  <si>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</si>
  <si>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</si>
  <si>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</si>
  <si>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</si>
  <si>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</si>
  <si>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</si>
  <si>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</si>
  <si>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</si>
  <si>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</si>
  <si>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</si>
  <si>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</si>
  <si>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</si>
  <si>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</si>
  <si>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</si>
  <si>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</si>
  <si>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</si>
  <si>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</si>
  <si>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</si>
  <si>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</si>
  <si>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</si>
  <si>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</si>
  <si>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</si>
  <si>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</si>
  <si>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</si>
  <si>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</si>
  <si>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</si>
  <si>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</si>
  <si>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</si>
  <si>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</si>
  <si>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</si>
  <si>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</si>
  <si>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</si>
  <si>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</si>
  <si>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</si>
  <si>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</si>
  <si>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</si>
  <si>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</si>
  <si>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</si>
  <si>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</si>
  <si>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</si>
  <si>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</si>
  <si>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</si>
  <si>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</si>
  <si>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</si>
  <si>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</si>
  <si>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</si>
  <si>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</si>
  <si>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</si>
  <si>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成田市</t>
  </si>
  <si>
    <t>法適用</t>
  </si>
  <si>
    <t>水道事業</t>
  </si>
  <si>
    <t>簡易水道事業</t>
  </si>
  <si>
    <t>C3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</si>
  <si>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</si>
  <si>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</si>
  <si>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</si>
  <si>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</si>
  <si>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</si>
  <si>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</si>
  <si>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有収率は高いものの、料金回収率は100％を下回っており、水道料金収入のみでは、すべての費用を賄えていない状況にあり、一般会計からの繰入金により経営を維持している。</t>
    <rPh sb="1" eb="3">
      <t>ユウシュウ</t>
    </rPh>
    <rPh sb="3" eb="4">
      <t>リツ</t>
    </rPh>
    <rPh sb="5" eb="6">
      <t>タカ</t>
    </rPh>
    <rPh sb="59" eb="61">
      <t>イッパン</t>
    </rPh>
    <rPh sb="61" eb="63">
      <t>カイケイ</t>
    </rPh>
    <rPh sb="66" eb="68">
      <t>クリイレ</t>
    </rPh>
    <rPh sb="68" eb="69">
      <t>キン</t>
    </rPh>
    <rPh sb="72" eb="74">
      <t>ケイエイ</t>
    </rPh>
    <rPh sb="75" eb="77">
      <t>イジ</t>
    </rPh>
    <phoneticPr fontId="4"/>
  </si>
  <si>
    <t>　事業開始から日が浅く、老朽化した管路は見られない。</t>
    <rPh sb="1" eb="3">
      <t>ジギョウ</t>
    </rPh>
    <rPh sb="3" eb="5">
      <t>カイシ</t>
    </rPh>
    <rPh sb="7" eb="8">
      <t>ヒ</t>
    </rPh>
    <rPh sb="9" eb="10">
      <t>アサ</t>
    </rPh>
    <rPh sb="12" eb="15">
      <t>ロウキュウカ</t>
    </rPh>
    <rPh sb="17" eb="19">
      <t>カンロ</t>
    </rPh>
    <rPh sb="20" eb="21">
      <t>ミ</t>
    </rPh>
    <phoneticPr fontId="4"/>
  </si>
  <si>
    <t>　経営環境は厳しい状況であるため、引き続き一般会計からの繰入金が必要であるが、今後は、将来にわたる財政負担の見通しに配慮し、効率的な運営のための経営計画の見直しを検討する。</t>
    <rPh sb="17" eb="18">
      <t>ヒ</t>
    </rPh>
    <rPh sb="19" eb="20">
      <t>ツヅ</t>
    </rPh>
    <rPh sb="32" eb="34">
      <t>ヒツヨウ</t>
    </rPh>
    <rPh sb="39" eb="41">
      <t>コンゴ</t>
    </rPh>
    <rPh sb="43" eb="45">
      <t>ショウライ</t>
    </rPh>
    <rPh sb="49" eb="51">
      <t>ザイセイ</t>
    </rPh>
    <rPh sb="51" eb="53">
      <t>フタン</t>
    </rPh>
    <rPh sb="54" eb="56">
      <t>ミトオ</t>
    </rPh>
    <rPh sb="58" eb="60">
      <t>ハイリョ</t>
    </rPh>
    <rPh sb="62" eb="65">
      <t>コウリツテキ</t>
    </rPh>
    <rPh sb="66" eb="68">
      <t>ウンエイ</t>
    </rPh>
    <rPh sb="72" eb="74">
      <t>ケイエイ</t>
    </rPh>
    <rPh sb="74" eb="76">
      <t>ケイカク</t>
    </rPh>
    <rPh sb="77" eb="79">
      <t>ミナオ</t>
    </rPh>
    <rPh sb="81" eb="83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</si>
</sst>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55968"/>
        <c:axId val="7195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0.5</c:v>
                </c:pt>
                <c:pt idx="2">
                  <c:v>1.24</c:v>
                </c:pt>
                <c:pt idx="3">
                  <c:v>0.45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55968"/>
        <c:axId val="71957888"/>
      </c:lineChart>
      <c:dateAx>
        <c:axId val="71955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957888"/>
        <c:crosses val="autoZero"/>
        <c:auto val="1"/>
        <c:lblOffset val="100"/>
        <c:baseTimeUnit val="years"/>
      </c:dateAx>
      <c:valAx>
        <c:axId val="7195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955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30.29</c:v>
                </c:pt>
                <c:pt idx="1">
                  <c:v>33.229999999999997</c:v>
                </c:pt>
                <c:pt idx="2">
                  <c:v>34.630000000000003</c:v>
                </c:pt>
                <c:pt idx="3">
                  <c:v>37.590000000000003</c:v>
                </c:pt>
                <c:pt idx="4">
                  <c:v>39.06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95360"/>
        <c:axId val="8250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55.65</c:v>
                </c:pt>
                <c:pt idx="1">
                  <c:v>51.06</c:v>
                </c:pt>
                <c:pt idx="2">
                  <c:v>50.96</c:v>
                </c:pt>
                <c:pt idx="3">
                  <c:v>50.84</c:v>
                </c:pt>
                <c:pt idx="4">
                  <c:v>52.25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5360"/>
        <c:axId val="82509824"/>
      </c:lineChart>
      <c:dateAx>
        <c:axId val="82495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09824"/>
        <c:crosses val="autoZero"/>
        <c:auto val="1"/>
        <c:lblOffset val="100"/>
        <c:baseTimeUnit val="years"/>
      </c:dateAx>
      <c:valAx>
        <c:axId val="8250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95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96.66</c:v>
                </c:pt>
                <c:pt idx="1">
                  <c:v>98.1</c:v>
                </c:pt>
                <c:pt idx="2">
                  <c:v>99</c:v>
                </c:pt>
                <c:pt idx="3">
                  <c:v>97.65</c:v>
                </c:pt>
                <c:pt idx="4">
                  <c:v>98.32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40032"/>
        <c:axId val="82541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84.01</c:v>
                </c:pt>
                <c:pt idx="1">
                  <c:v>83.73</c:v>
                </c:pt>
                <c:pt idx="2">
                  <c:v>84.13</c:v>
                </c:pt>
                <c:pt idx="3">
                  <c:v>85.3</c:v>
                </c:pt>
                <c:pt idx="4">
                  <c:v>86.34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0032"/>
        <c:axId val="82541952"/>
      </c:lineChart>
      <c:dateAx>
        <c:axId val="8254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541952"/>
        <c:crosses val="autoZero"/>
        <c:auto val="1"/>
        <c:lblOffset val="100"/>
        <c:baseTimeUnit val="years"/>
      </c:dateAx>
      <c:valAx>
        <c:axId val="82541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54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100.02</c:v>
                </c:pt>
                <c:pt idx="1">
                  <c:v>100.05</c:v>
                </c:pt>
                <c:pt idx="2">
                  <c:v>100.13</c:v>
                </c:pt>
                <c:pt idx="3">
                  <c:v>100.01</c:v>
                </c:pt>
                <c:pt idx="4">
                  <c:v>102.28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67872"/>
        <c:axId val="7196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109.25</c:v>
                </c:pt>
                <c:pt idx="1">
                  <c:v>106.07</c:v>
                </c:pt>
                <c:pt idx="2">
                  <c:v>108.9</c:v>
                </c:pt>
                <c:pt idx="3">
                  <c:v>97.04</c:v>
                </c:pt>
                <c:pt idx="4">
                  <c:v>103.86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67872"/>
        <c:axId val="71969792"/>
      </c:lineChart>
      <c:dateAx>
        <c:axId val="7196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969792"/>
        <c:crosses val="autoZero"/>
        <c:auto val="1"/>
        <c:lblOffset val="100"/>
        <c:baseTimeUnit val="years"/>
      </c:dateAx>
      <c:valAx>
        <c:axId val="719697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196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7.97</c:v>
                </c:pt>
                <c:pt idx="1">
                  <c:v>9.89</c:v>
                </c:pt>
                <c:pt idx="2">
                  <c:v>11.82</c:v>
                </c:pt>
                <c:pt idx="3">
                  <c:v>13.72</c:v>
                </c:pt>
                <c:pt idx="4">
                  <c:v>28.56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04352"/>
        <c:axId val="7200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30.81</c:v>
                </c:pt>
                <c:pt idx="1">
                  <c:v>33.24</c:v>
                </c:pt>
                <c:pt idx="2">
                  <c:v>33.840000000000003</c:v>
                </c:pt>
                <c:pt idx="3">
                  <c:v>34.67</c:v>
                </c:pt>
                <c:pt idx="4">
                  <c:v>39.26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04352"/>
        <c:axId val="72006272"/>
      </c:lineChart>
      <c:dateAx>
        <c:axId val="7200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006272"/>
        <c:crosses val="autoZero"/>
        <c:auto val="1"/>
        <c:lblOffset val="100"/>
        <c:baseTimeUnit val="years"/>
      </c:dateAx>
      <c:valAx>
        <c:axId val="7200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0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25600"/>
        <c:axId val="81235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9.6999999999999993</c:v>
                </c:pt>
                <c:pt idx="1">
                  <c:v>8.98</c:v>
                </c:pt>
                <c:pt idx="2">
                  <c:v>8.31</c:v>
                </c:pt>
                <c:pt idx="3">
                  <c:v>8.4700000000000006</c:v>
                </c:pt>
                <c:pt idx="4">
                  <c:v>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5600"/>
        <c:axId val="81235968"/>
      </c:lineChart>
      <c:dateAx>
        <c:axId val="8122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235968"/>
        <c:crosses val="autoZero"/>
        <c:auto val="1"/>
        <c:lblOffset val="100"/>
        <c:baseTimeUnit val="years"/>
      </c:dateAx>
      <c:valAx>
        <c:axId val="81235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22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62848"/>
        <c:axId val="8127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36.549999999999997</c:v>
                </c:pt>
                <c:pt idx="1">
                  <c:v>35.659999999999997</c:v>
                </c:pt>
                <c:pt idx="2">
                  <c:v>34.049999999999997</c:v>
                </c:pt>
                <c:pt idx="3">
                  <c:v>103.06</c:v>
                </c:pt>
                <c:pt idx="4">
                  <c:v>42.39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62848"/>
        <c:axId val="81273216"/>
      </c:lineChart>
      <c:dateAx>
        <c:axId val="8126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273216"/>
        <c:crosses val="autoZero"/>
        <c:auto val="1"/>
        <c:lblOffset val="100"/>
        <c:baseTimeUnit val="years"/>
      </c:dateAx>
      <c:valAx>
        <c:axId val="81273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26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2201.41</c:v>
                </c:pt>
                <c:pt idx="1">
                  <c:v>1261.29</c:v>
                </c:pt>
                <c:pt idx="2">
                  <c:v>2759.85</c:v>
                </c:pt>
                <c:pt idx="3">
                  <c:v>2314.63</c:v>
                </c:pt>
                <c:pt idx="4">
                  <c:v>337.58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03424"/>
        <c:axId val="8130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1780.7</c:v>
                </c:pt>
                <c:pt idx="1">
                  <c:v>1529.6</c:v>
                </c:pt>
                <c:pt idx="2">
                  <c:v>1025.1400000000001</c:v>
                </c:pt>
                <c:pt idx="3">
                  <c:v>1435.5</c:v>
                </c:pt>
                <c:pt idx="4">
                  <c:v>432.1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03424"/>
        <c:axId val="81305600"/>
      </c:lineChart>
      <c:dateAx>
        <c:axId val="8130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305600"/>
        <c:crosses val="autoZero"/>
        <c:auto val="1"/>
        <c:lblOffset val="100"/>
        <c:baseTimeUnit val="years"/>
      </c:dateAx>
      <c:valAx>
        <c:axId val="81305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130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4950.33</c:v>
                </c:pt>
                <c:pt idx="1">
                  <c:v>4477.7700000000004</c:v>
                </c:pt>
                <c:pt idx="2">
                  <c:v>4192.74</c:v>
                </c:pt>
                <c:pt idx="3">
                  <c:v>3824.59</c:v>
                </c:pt>
                <c:pt idx="4">
                  <c:v>3527.45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61376"/>
        <c:axId val="82663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757.1</c:v>
                </c:pt>
                <c:pt idx="1">
                  <c:v>783.24</c:v>
                </c:pt>
                <c:pt idx="2">
                  <c:v>801.34</c:v>
                </c:pt>
                <c:pt idx="3">
                  <c:v>1025.47</c:v>
                </c:pt>
                <c:pt idx="4">
                  <c:v>952.88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61376"/>
        <c:axId val="82663296"/>
      </c:lineChart>
      <c:dateAx>
        <c:axId val="8266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663296"/>
        <c:crosses val="autoZero"/>
        <c:auto val="1"/>
        <c:lblOffset val="100"/>
        <c:baseTimeUnit val="years"/>
      </c:dateAx>
      <c:valAx>
        <c:axId val="82663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66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19.22</c:v>
                </c:pt>
                <c:pt idx="1">
                  <c:v>21.59</c:v>
                </c:pt>
                <c:pt idx="2">
                  <c:v>23.5</c:v>
                </c:pt>
                <c:pt idx="3">
                  <c:v>22.19</c:v>
                </c:pt>
                <c:pt idx="4">
                  <c:v>24.32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01312"/>
        <c:axId val="8270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65.760000000000005</c:v>
                </c:pt>
                <c:pt idx="1">
                  <c:v>58.96</c:v>
                </c:pt>
                <c:pt idx="2">
                  <c:v>58.34</c:v>
                </c:pt>
                <c:pt idx="3">
                  <c:v>57.29</c:v>
                </c:pt>
                <c:pt idx="4">
                  <c:v>62.32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01312"/>
        <c:axId val="82703488"/>
      </c:lineChart>
      <c:dateAx>
        <c:axId val="8270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703488"/>
        <c:crosses val="autoZero"/>
        <c:auto val="1"/>
        <c:lblOffset val="100"/>
        <c:baseTimeUnit val="years"/>
      </c:dateAx>
      <c:valAx>
        <c:axId val="8270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70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1265.32</c:v>
                </c:pt>
                <c:pt idx="1">
                  <c:v>1087.06</c:v>
                </c:pt>
                <c:pt idx="2">
                  <c:v>982.76</c:v>
                </c:pt>
                <c:pt idx="3">
                  <c:v>1025.1400000000001</c:v>
                </c:pt>
                <c:pt idx="4">
                  <c:v>929.61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71168"/>
        <c:axId val="82473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299.85000000000002</c:v>
                </c:pt>
                <c:pt idx="1">
                  <c:v>354.34</c:v>
                </c:pt>
                <c:pt idx="2">
                  <c:v>359.11</c:v>
                </c:pt>
                <c:pt idx="3">
                  <c:v>360.94</c:v>
                </c:pt>
                <c:pt idx="4">
                  <c:v>326.38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1168"/>
        <c:axId val="82473344"/>
      </c:lineChart>
      <c:dateAx>
        <c:axId val="8247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2473344"/>
        <c:crosses val="autoZero"/>
        <c:auto val="1"/>
        <c:lblOffset val="100"/>
        <c:baseTimeUnit val="years"/>
      </c:dateAx>
      <c:valAx>
        <c:axId val="82473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247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【102.45】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【299.05】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【911.88】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【56.21】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D3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千葉県　成田市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簡易水道事業</v>
      </c>
      <c r="S8" s="53"/>
      <c r="T8" s="53"/>
      <c r="U8" s="53"/>
      <c r="V8" s="53"/>
      <c r="W8" s="53"/>
      <c r="X8" s="53"/>
      <c r="Y8" s="54"/>
      <c r="Z8" s="52" t="str">
        <f>データ!L6</f>
        <v>C3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131418</v>
      </c>
      <c r="AJ8" s="56"/>
      <c r="AK8" s="56"/>
      <c r="AL8" s="56"/>
      <c r="AM8" s="56"/>
      <c r="AN8" s="56"/>
      <c r="AO8" s="56"/>
      <c r="AP8" s="57"/>
      <c r="AQ8" s="47">
        <f>データ!R6</f>
        <v>213.84</v>
      </c>
      <c r="AR8" s="47"/>
      <c r="AS8" s="47"/>
      <c r="AT8" s="47"/>
      <c r="AU8" s="47"/>
      <c r="AV8" s="47"/>
      <c r="AW8" s="47"/>
      <c r="AX8" s="47"/>
      <c r="AY8" s="47">
        <f>データ!S6</f>
        <v>614.55999999999995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42.01</v>
      </c>
      <c r="K10" s="47"/>
      <c r="L10" s="47"/>
      <c r="M10" s="47"/>
      <c r="N10" s="47"/>
      <c r="O10" s="47"/>
      <c r="P10" s="47"/>
      <c r="Q10" s="47"/>
      <c r="R10" s="47">
        <f>データ!O6</f>
        <v>2.5</v>
      </c>
      <c r="S10" s="47"/>
      <c r="T10" s="47"/>
      <c r="U10" s="47"/>
      <c r="V10" s="47"/>
      <c r="W10" s="47"/>
      <c r="X10" s="47"/>
      <c r="Y10" s="47"/>
      <c r="Z10" s="78">
        <f>データ!P6</f>
        <v>3910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3290</v>
      </c>
      <c r="AJ10" s="78"/>
      <c r="AK10" s="78"/>
      <c r="AL10" s="78"/>
      <c r="AM10" s="78"/>
      <c r="AN10" s="78"/>
      <c r="AO10" s="78"/>
      <c r="AP10" s="78"/>
      <c r="AQ10" s="47">
        <f>データ!U6</f>
        <v>22.1</v>
      </c>
      <c r="AR10" s="47"/>
      <c r="AS10" s="47"/>
      <c r="AT10" s="47"/>
      <c r="AU10" s="47"/>
      <c r="AV10" s="47"/>
      <c r="AW10" s="47"/>
      <c r="AX10" s="47"/>
      <c r="AY10" s="47">
        <f>データ!V6</f>
        <v>148.87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122114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5</v>
      </c>
      <c r="H6" s="31" t="str">
        <f t="shared" si="3"/>
        <v>千葉県　成田市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C3</v>
      </c>
      <c r="M6" s="32" t="str">
        <f t="shared" si="3"/>
        <v>-</v>
      </c>
      <c r="N6" s="32">
        <f t="shared" si="3"/>
        <v>42.01</v>
      </c>
      <c r="O6" s="32">
        <f t="shared" si="3"/>
        <v>2.5</v>
      </c>
      <c r="P6" s="32">
        <f t="shared" si="3"/>
        <v>3910</v>
      </c>
      <c r="Q6" s="32">
        <f t="shared" si="3"/>
        <v>131418</v>
      </c>
      <c r="R6" s="32">
        <f t="shared" si="3"/>
        <v>213.84</v>
      </c>
      <c r="S6" s="32">
        <f t="shared" si="3"/>
        <v>614.55999999999995</v>
      </c>
      <c r="T6" s="32">
        <f t="shared" si="3"/>
        <v>3290</v>
      </c>
      <c r="U6" s="32">
        <f t="shared" si="3"/>
        <v>22.1</v>
      </c>
      <c r="V6" s="32">
        <f t="shared" si="3"/>
        <v>148.87</v>
      </c>
      <c r="W6" s="33">
        <f>IF(W7="",NA(),W7)</f>
        <v>100.02</v>
      </c>
      <c r="X6" s="33">
        <f t="shared" ref="X6:AF6" si="4">IF(X7="",NA(),X7)</f>
        <v>100.05</v>
      </c>
      <c r="Y6" s="33">
        <f t="shared" si="4"/>
        <v>100.13</v>
      </c>
      <c r="Z6" s="33">
        <f t="shared" si="4"/>
        <v>100.01</v>
      </c>
      <c r="AA6" s="33">
        <f t="shared" si="4"/>
        <v>102.28</v>
      </c>
      <c r="AB6" s="33">
        <f t="shared" si="4"/>
        <v>109.25</v>
      </c>
      <c r="AC6" s="33">
        <f t="shared" si="4"/>
        <v>106.07</v>
      </c>
      <c r="AD6" s="33">
        <f t="shared" si="4"/>
        <v>108.9</v>
      </c>
      <c r="AE6" s="33">
        <f t="shared" si="4"/>
        <v>97.04</v>
      </c>
      <c r="AF6" s="33">
        <f t="shared" si="4"/>
        <v>103.86</v>
      </c>
      <c r="AG6" s="32" t="str">
        <f>IF(AG7="","",IF(AG7="-","【-】","【"&amp;SUBSTITUTE(TEXT(AG7,"#,##0.00"),"-","△")&amp;"】"))</f>
        <v>【102.45】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36.549999999999997</v>
      </c>
      <c r="AN6" s="33">
        <f t="shared" si="5"/>
        <v>35.659999999999997</v>
      </c>
      <c r="AO6" s="33">
        <f t="shared" si="5"/>
        <v>34.049999999999997</v>
      </c>
      <c r="AP6" s="33">
        <f t="shared" si="5"/>
        <v>103.06</v>
      </c>
      <c r="AQ6" s="33">
        <f t="shared" si="5"/>
        <v>42.39</v>
      </c>
      <c r="AR6" s="32" t="str">
        <f>IF(AR7="","",IF(AR7="-","【-】","【"&amp;SUBSTITUTE(TEXT(AR7,"#,##0.00"),"-","△")&amp;"】"))</f>
        <v>【44.53】</v>
      </c>
      <c r="AS6" s="33">
        <f>IF(AS7="",NA(),AS7)</f>
        <v>2201.41</v>
      </c>
      <c r="AT6" s="33">
        <f t="shared" ref="AT6:BB6" si="6">IF(AT7="",NA(),AT7)</f>
        <v>1261.29</v>
      </c>
      <c r="AU6" s="33">
        <f t="shared" si="6"/>
        <v>2759.85</v>
      </c>
      <c r="AV6" s="33">
        <f t="shared" si="6"/>
        <v>2314.63</v>
      </c>
      <c r="AW6" s="33">
        <f t="shared" si="6"/>
        <v>337.58</v>
      </c>
      <c r="AX6" s="33">
        <f t="shared" si="6"/>
        <v>1780.7</v>
      </c>
      <c r="AY6" s="33">
        <f t="shared" si="6"/>
        <v>1529.6</v>
      </c>
      <c r="AZ6" s="33">
        <f t="shared" si="6"/>
        <v>1025.1400000000001</v>
      </c>
      <c r="BA6" s="33">
        <f t="shared" si="6"/>
        <v>1435.5</v>
      </c>
      <c r="BB6" s="33">
        <f t="shared" si="6"/>
        <v>432.1</v>
      </c>
      <c r="BC6" s="32" t="str">
        <f>IF(BC7="","",IF(BC7="-","【-】","【"&amp;SUBSTITUTE(TEXT(BC7,"#,##0.00"),"-","△")&amp;"】"))</f>
        <v>【299.05】</v>
      </c>
      <c r="BD6" s="33">
        <f>IF(BD7="",NA(),BD7)</f>
        <v>4950.33</v>
      </c>
      <c r="BE6" s="33">
        <f t="shared" ref="BE6:BM6" si="7">IF(BE7="",NA(),BE7)</f>
        <v>4477.7700000000004</v>
      </c>
      <c r="BF6" s="33">
        <f t="shared" si="7"/>
        <v>4192.74</v>
      </c>
      <c r="BG6" s="33">
        <f t="shared" si="7"/>
        <v>3824.59</v>
      </c>
      <c r="BH6" s="33">
        <f t="shared" si="7"/>
        <v>3527.45</v>
      </c>
      <c r="BI6" s="33">
        <f t="shared" si="7"/>
        <v>757.1</v>
      </c>
      <c r="BJ6" s="33">
        <f t="shared" si="7"/>
        <v>783.24</v>
      </c>
      <c r="BK6" s="33">
        <f t="shared" si="7"/>
        <v>801.34</v>
      </c>
      <c r="BL6" s="33">
        <f t="shared" si="7"/>
        <v>1025.47</v>
      </c>
      <c r="BM6" s="33">
        <f t="shared" si="7"/>
        <v>952.88</v>
      </c>
      <c r="BN6" s="32" t="str">
        <f>IF(BN7="","",IF(BN7="-","【-】","【"&amp;SUBSTITUTE(TEXT(BN7,"#,##0.00"),"-","△")&amp;"】"))</f>
        <v>【911.88】</v>
      </c>
      <c r="BO6" s="33">
        <f>IF(BO7="",NA(),BO7)</f>
        <v>19.22</v>
      </c>
      <c r="BP6" s="33">
        <f t="shared" ref="BP6:BX6" si="8">IF(BP7="",NA(),BP7)</f>
        <v>21.59</v>
      </c>
      <c r="BQ6" s="33">
        <f t="shared" si="8"/>
        <v>23.5</v>
      </c>
      <c r="BR6" s="33">
        <f t="shared" si="8"/>
        <v>22.19</v>
      </c>
      <c r="BS6" s="33">
        <f t="shared" si="8"/>
        <v>24.32</v>
      </c>
      <c r="BT6" s="33">
        <f t="shared" si="8"/>
        <v>65.760000000000005</v>
      </c>
      <c r="BU6" s="33">
        <f t="shared" si="8"/>
        <v>58.96</v>
      </c>
      <c r="BV6" s="33">
        <f t="shared" si="8"/>
        <v>58.34</v>
      </c>
      <c r="BW6" s="33">
        <f t="shared" si="8"/>
        <v>57.29</v>
      </c>
      <c r="BX6" s="33">
        <f t="shared" si="8"/>
        <v>62.32</v>
      </c>
      <c r="BY6" s="32" t="str">
        <f>IF(BY7="","",IF(BY7="-","【-】","【"&amp;SUBSTITUTE(TEXT(BY7,"#,##0.00"),"-","△")&amp;"】"))</f>
        <v>【64.84】</v>
      </c>
      <c r="BZ6" s="33">
        <f>IF(BZ7="",NA(),BZ7)</f>
        <v>1265.32</v>
      </c>
      <c r="CA6" s="33">
        <f t="shared" ref="CA6:CI6" si="9">IF(CA7="",NA(),CA7)</f>
        <v>1087.06</v>
      </c>
      <c r="CB6" s="33">
        <f t="shared" si="9"/>
        <v>982.76</v>
      </c>
      <c r="CC6" s="33">
        <f t="shared" si="9"/>
        <v>1025.1400000000001</v>
      </c>
      <c r="CD6" s="33">
        <f t="shared" si="9"/>
        <v>929.61</v>
      </c>
      <c r="CE6" s="33">
        <f t="shared" si="9"/>
        <v>299.85000000000002</v>
      </c>
      <c r="CF6" s="33">
        <f t="shared" si="9"/>
        <v>354.34</v>
      </c>
      <c r="CG6" s="33">
        <f t="shared" si="9"/>
        <v>359.11</v>
      </c>
      <c r="CH6" s="33">
        <f t="shared" si="9"/>
        <v>360.94</v>
      </c>
      <c r="CI6" s="33">
        <f t="shared" si="9"/>
        <v>326.38</v>
      </c>
      <c r="CJ6" s="32" t="str">
        <f>IF(CJ7="","",IF(CJ7="-","【-】","【"&amp;SUBSTITUTE(TEXT(CJ7,"#,##0.00"),"-","△")&amp;"】"))</f>
        <v>【295.00】</v>
      </c>
      <c r="CK6" s="33">
        <f>IF(CK7="",NA(),CK7)</f>
        <v>30.29</v>
      </c>
      <c r="CL6" s="33">
        <f t="shared" ref="CL6:CT6" si="10">IF(CL7="",NA(),CL7)</f>
        <v>33.229999999999997</v>
      </c>
      <c r="CM6" s="33">
        <f t="shared" si="10"/>
        <v>34.630000000000003</v>
      </c>
      <c r="CN6" s="33">
        <f t="shared" si="10"/>
        <v>37.590000000000003</v>
      </c>
      <c r="CO6" s="33">
        <f t="shared" si="10"/>
        <v>39.06</v>
      </c>
      <c r="CP6" s="33">
        <f t="shared" si="10"/>
        <v>55.65</v>
      </c>
      <c r="CQ6" s="33">
        <f t="shared" si="10"/>
        <v>51.06</v>
      </c>
      <c r="CR6" s="33">
        <f t="shared" si="10"/>
        <v>50.96</v>
      </c>
      <c r="CS6" s="33">
        <f t="shared" si="10"/>
        <v>50.84</v>
      </c>
      <c r="CT6" s="33">
        <f t="shared" si="10"/>
        <v>52.25</v>
      </c>
      <c r="CU6" s="32" t="str">
        <f>IF(CU7="","",IF(CU7="-","【-】","【"&amp;SUBSTITUTE(TEXT(CU7,"#,##0.00"),"-","△")&amp;"】"))</f>
        <v>【56.21】</v>
      </c>
      <c r="CV6" s="33">
        <f>IF(CV7="",NA(),CV7)</f>
        <v>96.66</v>
      </c>
      <c r="CW6" s="33">
        <f t="shared" ref="CW6:DE6" si="11">IF(CW7="",NA(),CW7)</f>
        <v>98.1</v>
      </c>
      <c r="CX6" s="33">
        <f t="shared" si="11"/>
        <v>99</v>
      </c>
      <c r="CY6" s="33">
        <f t="shared" si="11"/>
        <v>97.65</v>
      </c>
      <c r="CZ6" s="33">
        <f t="shared" si="11"/>
        <v>98.32</v>
      </c>
      <c r="DA6" s="33">
        <f t="shared" si="11"/>
        <v>84.01</v>
      </c>
      <c r="DB6" s="33">
        <f t="shared" si="11"/>
        <v>83.73</v>
      </c>
      <c r="DC6" s="33">
        <f t="shared" si="11"/>
        <v>84.13</v>
      </c>
      <c r="DD6" s="33">
        <f t="shared" si="11"/>
        <v>85.3</v>
      </c>
      <c r="DE6" s="33">
        <f t="shared" si="11"/>
        <v>86.34</v>
      </c>
      <c r="DF6" s="32" t="str">
        <f>IF(DF7="","",IF(DF7="-","【-】","【"&amp;SUBSTITUTE(TEXT(DF7,"#,##0.00"),"-","△")&amp;"】"))</f>
        <v>【83.92】</v>
      </c>
      <c r="DG6" s="33">
        <f>IF(DG7="",NA(),DG7)</f>
        <v>7.97</v>
      </c>
      <c r="DH6" s="33">
        <f t="shared" ref="DH6:DP6" si="12">IF(DH7="",NA(),DH7)</f>
        <v>9.89</v>
      </c>
      <c r="DI6" s="33">
        <f t="shared" si="12"/>
        <v>11.82</v>
      </c>
      <c r="DJ6" s="33">
        <f t="shared" si="12"/>
        <v>13.72</v>
      </c>
      <c r="DK6" s="33">
        <f t="shared" si="12"/>
        <v>28.56</v>
      </c>
      <c r="DL6" s="33">
        <f t="shared" si="12"/>
        <v>30.81</v>
      </c>
      <c r="DM6" s="33">
        <f t="shared" si="12"/>
        <v>33.24</v>
      </c>
      <c r="DN6" s="33">
        <f t="shared" si="12"/>
        <v>33.840000000000003</v>
      </c>
      <c r="DO6" s="33">
        <f t="shared" si="12"/>
        <v>34.67</v>
      </c>
      <c r="DP6" s="33">
        <f t="shared" si="12"/>
        <v>39.26</v>
      </c>
      <c r="DQ6" s="32" t="str">
        <f>IF(DQ7="","",IF(DQ7="-","【-】","【"&amp;SUBSTITUTE(TEXT(DQ7,"#,##0.00"),"-","△")&amp;"】"))</f>
        <v>【33.71】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9.6999999999999993</v>
      </c>
      <c r="DX6" s="33">
        <f t="shared" si="13"/>
        <v>8.98</v>
      </c>
      <c r="DY6" s="33">
        <f t="shared" si="13"/>
        <v>8.31</v>
      </c>
      <c r="DZ6" s="33">
        <f t="shared" si="13"/>
        <v>8.4700000000000006</v>
      </c>
      <c r="EA6" s="33">
        <f t="shared" si="13"/>
        <v>9.1</v>
      </c>
      <c r="EB6" s="32" t="str">
        <f>IF(EB7="","",IF(EB7="-","【-】","【"&amp;SUBSTITUTE(TEXT(EB7,"#,##0.00"),"-","△")&amp;"】"))</f>
        <v>【5.85】</v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0.35</v>
      </c>
      <c r="EI6" s="33">
        <f t="shared" si="14"/>
        <v>0.5</v>
      </c>
      <c r="EJ6" s="33">
        <f t="shared" si="14"/>
        <v>1.24</v>
      </c>
      <c r="EK6" s="33">
        <f t="shared" si="14"/>
        <v>0.45</v>
      </c>
      <c r="EL6" s="33">
        <f t="shared" si="14"/>
        <v>0.53</v>
      </c>
      <c r="EM6" s="32" t="str">
        <f>IF(EM7="","",IF(EM7="-","【-】","【"&amp;SUBSTITUTE(TEXT(EM7,"#,##0.00"),"-","△")&amp;"】"))</f>
        <v>【1.05】</v>
      </c>
    </row>
    <row r="7" spans="1:143" s="34" customFormat="1">
      <c r="A7" s="26"/>
      <c r="B7" s="35">
        <v>2014</v>
      </c>
      <c r="C7" s="35">
        <v>122114</v>
      </c>
      <c r="D7" s="35">
        <v>46</v>
      </c>
      <c r="E7" s="35">
        <v>1</v>
      </c>
      <c r="F7" s="35">
        <v>0</v>
      </c>
      <c r="G7" s="35">
        <v>5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42.01</v>
      </c>
      <c r="O7" s="36">
        <v>2.5</v>
      </c>
      <c r="P7" s="36">
        <v>3910</v>
      </c>
      <c r="Q7" s="36">
        <v>131418</v>
      </c>
      <c r="R7" s="36">
        <v>213.84</v>
      </c>
      <c r="S7" s="36">
        <v>614.55999999999995</v>
      </c>
      <c r="T7" s="36">
        <v>3290</v>
      </c>
      <c r="U7" s="36">
        <v>22.1</v>
      </c>
      <c r="V7" s="36">
        <v>148.87</v>
      </c>
      <c r="W7" s="36">
        <v>100.02</v>
      </c>
      <c r="X7" s="36">
        <v>100.05</v>
      </c>
      <c r="Y7" s="36">
        <v>100.13</v>
      </c>
      <c r="Z7" s="36">
        <v>100.01</v>
      </c>
      <c r="AA7" s="36">
        <v>102.28</v>
      </c>
      <c r="AB7" s="36">
        <v>109.25</v>
      </c>
      <c r="AC7" s="36">
        <v>106.07</v>
      </c>
      <c r="AD7" s="36">
        <v>108.9</v>
      </c>
      <c r="AE7" s="36">
        <v>97.04</v>
      </c>
      <c r="AF7" s="36">
        <v>103.86</v>
      </c>
      <c r="AG7" s="36">
        <v>102.45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36.549999999999997</v>
      </c>
      <c r="AN7" s="36">
        <v>35.659999999999997</v>
      </c>
      <c r="AO7" s="36">
        <v>34.049999999999997</v>
      </c>
      <c r="AP7" s="36">
        <v>103.06</v>
      </c>
      <c r="AQ7" s="36">
        <v>42.39</v>
      </c>
      <c r="AR7" s="36">
        <v>44.53</v>
      </c>
      <c r="AS7" s="36">
        <v>2201.41</v>
      </c>
      <c r="AT7" s="36">
        <v>1261.29</v>
      </c>
      <c r="AU7" s="36">
        <v>2759.85</v>
      </c>
      <c r="AV7" s="36">
        <v>2314.63</v>
      </c>
      <c r="AW7" s="36">
        <v>337.58</v>
      </c>
      <c r="AX7" s="36">
        <v>1780.7</v>
      </c>
      <c r="AY7" s="36">
        <v>1529.6</v>
      </c>
      <c r="AZ7" s="36">
        <v>1025.1400000000001</v>
      </c>
      <c r="BA7" s="36">
        <v>1435.5</v>
      </c>
      <c r="BB7" s="36">
        <v>432.1</v>
      </c>
      <c r="BC7" s="36">
        <v>299.05</v>
      </c>
      <c r="BD7" s="36">
        <v>4950.33</v>
      </c>
      <c r="BE7" s="36">
        <v>4477.7700000000004</v>
      </c>
      <c r="BF7" s="36">
        <v>4192.74</v>
      </c>
      <c r="BG7" s="36">
        <v>3824.59</v>
      </c>
      <c r="BH7" s="36">
        <v>3527.45</v>
      </c>
      <c r="BI7" s="36">
        <v>757.1</v>
      </c>
      <c r="BJ7" s="36">
        <v>783.24</v>
      </c>
      <c r="BK7" s="36">
        <v>801.34</v>
      </c>
      <c r="BL7" s="36">
        <v>1025.47</v>
      </c>
      <c r="BM7" s="36">
        <v>952.88</v>
      </c>
      <c r="BN7" s="36">
        <v>911.88</v>
      </c>
      <c r="BO7" s="36">
        <v>19.22</v>
      </c>
      <c r="BP7" s="36">
        <v>21.59</v>
      </c>
      <c r="BQ7" s="36">
        <v>23.5</v>
      </c>
      <c r="BR7" s="36">
        <v>22.19</v>
      </c>
      <c r="BS7" s="36">
        <v>24.32</v>
      </c>
      <c r="BT7" s="36">
        <v>65.760000000000005</v>
      </c>
      <c r="BU7" s="36">
        <v>58.96</v>
      </c>
      <c r="BV7" s="36">
        <v>58.34</v>
      </c>
      <c r="BW7" s="36">
        <v>57.29</v>
      </c>
      <c r="BX7" s="36">
        <v>62.32</v>
      </c>
      <c r="BY7" s="36">
        <v>64.84</v>
      </c>
      <c r="BZ7" s="36">
        <v>1265.32</v>
      </c>
      <c r="CA7" s="36">
        <v>1087.06</v>
      </c>
      <c r="CB7" s="36">
        <v>982.76</v>
      </c>
      <c r="CC7" s="36">
        <v>1025.1400000000001</v>
      </c>
      <c r="CD7" s="36">
        <v>929.61</v>
      </c>
      <c r="CE7" s="36">
        <v>299.85000000000002</v>
      </c>
      <c r="CF7" s="36">
        <v>354.34</v>
      </c>
      <c r="CG7" s="36">
        <v>359.11</v>
      </c>
      <c r="CH7" s="36">
        <v>360.94</v>
      </c>
      <c r="CI7" s="36">
        <v>326.38</v>
      </c>
      <c r="CJ7" s="36">
        <v>295</v>
      </c>
      <c r="CK7" s="36">
        <v>30.29</v>
      </c>
      <c r="CL7" s="36">
        <v>33.229999999999997</v>
      </c>
      <c r="CM7" s="36">
        <v>34.630000000000003</v>
      </c>
      <c r="CN7" s="36">
        <v>37.590000000000003</v>
      </c>
      <c r="CO7" s="36">
        <v>39.06</v>
      </c>
      <c r="CP7" s="36">
        <v>55.65</v>
      </c>
      <c r="CQ7" s="36">
        <v>51.06</v>
      </c>
      <c r="CR7" s="36">
        <v>50.96</v>
      </c>
      <c r="CS7" s="36">
        <v>50.84</v>
      </c>
      <c r="CT7" s="36">
        <v>52.25</v>
      </c>
      <c r="CU7" s="36">
        <v>56.21</v>
      </c>
      <c r="CV7" s="36">
        <v>96.66</v>
      </c>
      <c r="CW7" s="36">
        <v>98.1</v>
      </c>
      <c r="CX7" s="36">
        <v>99</v>
      </c>
      <c r="CY7" s="36">
        <v>97.65</v>
      </c>
      <c r="CZ7" s="36">
        <v>98.32</v>
      </c>
      <c r="DA7" s="36">
        <v>84.01</v>
      </c>
      <c r="DB7" s="36">
        <v>83.73</v>
      </c>
      <c r="DC7" s="36">
        <v>84.13</v>
      </c>
      <c r="DD7" s="36">
        <v>85.3</v>
      </c>
      <c r="DE7" s="36">
        <v>86.34</v>
      </c>
      <c r="DF7" s="36">
        <v>83.92</v>
      </c>
      <c r="DG7" s="36">
        <v>7.97</v>
      </c>
      <c r="DH7" s="36">
        <v>9.89</v>
      </c>
      <c r="DI7" s="36">
        <v>11.82</v>
      </c>
      <c r="DJ7" s="36">
        <v>13.72</v>
      </c>
      <c r="DK7" s="36">
        <v>28.56</v>
      </c>
      <c r="DL7" s="36">
        <v>30.81</v>
      </c>
      <c r="DM7" s="36">
        <v>33.24</v>
      </c>
      <c r="DN7" s="36">
        <v>33.840000000000003</v>
      </c>
      <c r="DO7" s="36">
        <v>34.67</v>
      </c>
      <c r="DP7" s="36">
        <v>39.26</v>
      </c>
      <c r="DQ7" s="36">
        <v>33.71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9.6999999999999993</v>
      </c>
      <c r="DX7" s="36">
        <v>8.98</v>
      </c>
      <c r="DY7" s="36">
        <v>8.31</v>
      </c>
      <c r="DZ7" s="36">
        <v>8.4700000000000006</v>
      </c>
      <c r="EA7" s="36">
        <v>9.1</v>
      </c>
      <c r="EB7" s="36">
        <v>5.85</v>
      </c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0.35</v>
      </c>
      <c r="EI7" s="36">
        <v>0.5</v>
      </c>
      <c r="EJ7" s="36">
        <v>1.24</v>
      </c>
      <c r="EK7" s="36">
        <v>0.45</v>
      </c>
      <c r="EL7" s="36">
        <v>0.53</v>
      </c>
      <c r="EM7" s="36">
        <v>1.05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CZU141846</cp:lastModifiedBy>
  <cp:lastPrinted>2016-02-09T05:04:32Z</cp:lastPrinted>
  <dcterms:created xsi:type="dcterms:W3CDTF">2016-01-18T04:44:03Z</dcterms:created>
  <dcterms:modified xsi:type="dcterms:W3CDTF">2016-02-09T09:04:48Z</dcterms:modified>
  <cp:category/>
</cp:coreProperties>
</file>