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501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N6" i="5" l="1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AT10" i="4" s="1"/>
  <c r="U6" i="5"/>
  <c r="T6" i="5"/>
  <c r="S6" i="5"/>
  <c r="AT8" i="4" s="1"/>
  <c r="R6" i="5"/>
  <c r="AL8" i="4" s="1"/>
  <c r="Q6" i="5"/>
  <c r="AD10" i="4" s="1"/>
  <c r="P6" i="5"/>
  <c r="O6" i="5"/>
  <c r="P10" i="4" s="1"/>
  <c r="N6" i="5"/>
  <c r="I10" i="4" s="1"/>
  <c r="M6" i="5"/>
  <c r="B10" i="4" s="1"/>
  <c r="L6" i="5"/>
  <c r="K6" i="5"/>
  <c r="J6" i="5"/>
  <c r="I8" i="4" s="1"/>
  <c r="I6" i="5"/>
  <c r="B8" i="4" s="1"/>
  <c r="H6" i="5"/>
  <c r="G6" i="5"/>
  <c r="F6" i="5"/>
  <c r="E6" i="5"/>
  <c r="D6" i="5"/>
  <c r="C6" i="5"/>
  <c r="B6" i="5"/>
  <c r="F10" i="5" s="1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BB10" i="4"/>
  <c r="AL10" i="4"/>
  <c r="W10" i="4"/>
  <c r="BB8" i="4"/>
  <c r="W8" i="4"/>
  <c r="P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<sst xmlns="http://schemas.openxmlformats.org/spreadsheetml/2006/main" count="226" uniqueCount="111">
  <si>
    <t>経営比較分析表</t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</si>
  <si>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</si>
  <si>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</si>
  <si>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</si>
  <si>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</si>
  <si>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</si>
  <si>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</si>
  <si>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</si>
  <si>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</si>
  <si>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</si>
  <si>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</si>
  <si>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</si>
  <si>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</si>
  <si>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</si>
  <si>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</si>
  <si>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</si>
  <si>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</si>
  <si>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</si>
  <si>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</si>
  <si>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</si>
  <si>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</si>
  <si>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</si>
  <si>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平成26年度全国平均</t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</si>
  <si>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</si>
  <si>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</si>
  <si>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</si>
  <si>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「単年度の収支」</t>
    <phoneticPr fontId="4"/>
  </si>
  <si>
    <t>「累積欠損」</t>
    <rPh sb="1" eb="3">
      <t>ルイセキ</t>
    </rPh>
    <rPh sb="3" eb="5">
      <t>ケッソン</t>
    </rPh>
    <phoneticPr fontId="4"/>
  </si>
  <si>
    <t>「支払能力」</t>
    <phoneticPr fontId="4"/>
  </si>
  <si>
    <t>「債務残高」</t>
    <rPh sb="1" eb="3">
      <t>サイム</t>
    </rPh>
    <rPh sb="3" eb="5">
      <t>ザンダカ</t>
    </rPh>
    <phoneticPr fontId="4"/>
  </si>
  <si>
    <t>2. 老朽化の状況について</t>
    <phoneticPr fontId="4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</si>
  <si>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4"/>
  </si>
  <si>
    <t>「費用の効率性」</t>
    <rPh sb="1" eb="3">
      <t>ヒヨウ</t>
    </rPh>
    <rPh sb="4" eb="6">
      <t>コウリツ</t>
    </rPh>
    <rPh sb="6" eb="7">
      <t>セイ</t>
    </rPh>
    <phoneticPr fontId="4"/>
  </si>
  <si>
    <t>「施設の効率性」</t>
    <rPh sb="1" eb="3">
      <t>シセツ</t>
    </rPh>
    <rPh sb="4" eb="6">
      <t>コウリツ</t>
    </rPh>
    <rPh sb="6" eb="7">
      <t>セイ</t>
    </rPh>
    <phoneticPr fontId="4"/>
  </si>
  <si>
    <t>「使用料対象の捕捉」</t>
    <rPh sb="1" eb="4">
      <t>シヨウリョウ</t>
    </rPh>
    <rPh sb="4" eb="6">
      <t>タイショウ</t>
    </rPh>
    <rPh sb="7" eb="9">
      <t>ホソク</t>
    </rPh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</si>
  <si>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</si>
  <si>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</si>
  <si>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4"/>
  </si>
  <si>
    <t>「管渠の経年化の状況」</t>
    <rPh sb="4" eb="7">
      <t>ケイネンカ</t>
    </rPh>
    <rPh sb="8" eb="10">
      <t>ジョウキョウ</t>
    </rPh>
    <phoneticPr fontId="4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</si>
  <si>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</si>
  <si>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</si>
  <si>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※　平成22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  <rPh sb="2" eb="4">
      <t>ヘイセイ</t>
    </rPh>
    <rPh sb="6" eb="8">
      <t>ネンド</t>
    </rPh>
    <rPh sb="10" eb="12">
      <t>ヘイセイ</t>
    </rPh>
    <rPh sb="14" eb="16">
      <t>ネンド</t>
    </rPh>
    <rPh sb="20" eb="23">
      <t>カクシヒョウ</t>
    </rPh>
    <rPh sb="24" eb="26">
      <t>ルイジ</t>
    </rPh>
    <rPh sb="26" eb="28">
      <t>ダンタイ</t>
    </rPh>
    <rPh sb="28" eb="30">
      <t>ヘイキン</t>
    </rPh>
    <rPh sb="30" eb="31">
      <t>アタイ</t>
    </rPh>
    <rPh sb="33" eb="35">
      <t>トウジ</t>
    </rPh>
    <rPh sb="36" eb="39">
      <t>ジギョウスウ</t>
    </rPh>
    <rPh sb="40" eb="41">
      <t>モト</t>
    </rPh>
    <rPh sb="42" eb="44">
      <t>サンシュツ</t>
    </rPh>
    <rPh sb="51" eb="53">
      <t>キギョウ</t>
    </rPh>
    <rPh sb="76" eb="78">
      <t>ヘイセイ</t>
    </rPh>
    <rPh sb="80" eb="82">
      <t>ネンド</t>
    </rPh>
    <rPh sb="83" eb="85">
      <t>ジギョウ</t>
    </rPh>
    <rPh sb="85" eb="86">
      <t>スウ</t>
    </rPh>
    <rPh sb="87" eb="88">
      <t>モト</t>
    </rPh>
    <rPh sb="89" eb="91">
      <t>ルイジ</t>
    </rPh>
    <rPh sb="91" eb="93">
      <t>ダンタイ</t>
    </rPh>
    <rPh sb="93" eb="95">
      <t>ヘイキン</t>
    </rPh>
    <rPh sb="95" eb="96">
      <t>アタイ</t>
    </rPh>
    <rPh sb="97" eb="99">
      <t>サンシュツ</t>
    </rPh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</si>
  <si>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</si>
  <si>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</si>
  <si>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</si>
  <si>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</si>
  <si>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</si>
  <si>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</si>
  <si>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</si>
  <si>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</si>
  <si>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</si>
  <si>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</si>
  <si>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</si>
  <si>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</si>
  <si>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</si>
  <si>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</si>
  <si>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</si>
  <si>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</si>
  <si>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</si>
  <si>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</si>
  <si>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</si>
  <si>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</si>
  <si>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</si>
  <si>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</si>
  <si>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</si>
  <si>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</si>
  <si>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</si>
  <si>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</si>
  <si>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</si>
  <si>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</si>
  <si>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</si>
  <si>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</si>
  <si>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</si>
  <si>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</si>
  <si>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</si>
  <si>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</si>
  <si>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</si>
  <si>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</si>
  <si>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</si>
  <si>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</si>
  <si>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</si>
  <si>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</si>
  <si>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</si>
  <si>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</si>
  <si>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</si>
  <si>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</si>
  <si>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</si>
  <si>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</si>
  <si>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</si>
  <si>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</si>
  <si>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</si>
  <si>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</si>
  <si>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</si>
  <si>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  <rPh sb="0" eb="2">
      <t>ゼンコク</t>
    </rPh>
    <rPh sb="2" eb="4">
      <t>ヘイキン</t>
    </rPh>
    <phoneticPr fontId="4"/>
  </si>
  <si>
    <t>全国平均</t>
  </si>
  <si>
    <t>参照用</t>
    <rPh sb="0" eb="3">
      <t>サンショウヨウ</t>
    </rPh>
    <phoneticPr fontId="4"/>
  </si>
  <si>
    <t>千葉県　成田市</t>
  </si>
  <si>
    <t>法非適用</t>
  </si>
  <si>
    <t>下水道事業</t>
  </si>
  <si>
    <t>公共下水道</t>
  </si>
  <si>
    <t>Bc1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</si>
  <si>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</si>
  <si>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</si>
  <si>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</si>
  <si>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</si>
  <si>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</si>
  <si>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</si>
  <si>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</si>
  <si>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収益的収支比率は100％を多少割り込んでいるが、経費回収率や水洗化率は類似団体の平均値を上回っており、健全性・効率性は確保されている。
また、必要な更新、計画的な更新を実施している中でも、企業債残高対事業規模比率は、他の類似団体と比べて大きく下回っており、健全な経営となっている。</t>
    <phoneticPr fontId="4"/>
  </si>
  <si>
    <t>必要な更新や計画的な更新を実施しているところであり、長寿命化等にも取り組んでいるところであるが、管渠の更新については、類似団体と比べると更新延長割合が少なくなっている。</t>
    <phoneticPr fontId="4"/>
  </si>
  <si>
    <t>今後も収支のバランスや企業債残高に注意しながら、適正な使用料の設定など、引き続き健全な経営に努める必要がある。
管渠の更新については、経営の健全性に配慮しつつも、必要な更新はもとより、計画的な更新についても前倒しをするなど、今以上に更新延長を増やす必要がある。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</si>
</sst>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6" fontId="16" fillId="0" borderId="0" applyFont="0" applyFill="0" applyBorder="0" applyAlignment="0" applyProtection="0"/>
    <xf numFmtId="0" fontId="17" fillId="0" borderId="0">
      <alignment vertical="center"/>
    </xf>
    <xf numFmtId="0" fontId="16" fillId="0" borderId="0"/>
    <xf numFmtId="0" fontId="17" fillId="0" borderId="0">
      <alignment vertical="center"/>
    </xf>
    <xf numFmtId="0" fontId="1" fillId="0" borderId="0">
      <alignment vertical="center"/>
    </xf>
    <xf numFmtId="0" fontId="16" fillId="0" borderId="0"/>
    <xf numFmtId="0" fontId="18" fillId="0" borderId="0"/>
    <xf numFmtId="0" fontId="19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/>
    <xf numFmtId="0" fontId="17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2" borderId="2" xfId="0" applyFill="1" applyBorder="1">
      <alignment vertical="center"/>
    </xf>
    <xf numFmtId="180" fontId="0" fillId="0" borderId="2" xfId="0" applyNumberForma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0">
    <cellStyle name="桁区切り" xfId="1" builtinId="6"/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6"/>
    <cellStyle name="標準 2 2" xfId="7"/>
    <cellStyle name="標準 2 3" xfId="8"/>
    <cellStyle name="標準 2 3 2" xfId="9"/>
    <cellStyle name="標準 2 4" xfId="10"/>
    <cellStyle name="標準 2_【重要】（県）指数表_書式まとめ" xfId="11"/>
    <cellStyle name="標準 3" xfId="12"/>
    <cellStyle name="標準 3 2" xfId="13"/>
    <cellStyle name="標準 3 2 2" xfId="14"/>
    <cellStyle name="標準 3 3" xfId="15"/>
    <cellStyle name="標準 4" xfId="16"/>
    <cellStyle name="標準 5" xfId="17"/>
    <cellStyle name="標準 6" xfId="18"/>
    <cellStyle name="標準 7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 formatCode="#,##0.00;&quot;△&quot;#,##0.00">
                  <c:v>0</c:v>
                </c:pt>
                <c:pt idx="1">
                  <c:v>0.1</c:v>
                </c:pt>
                <c:pt idx="2">
                  <c:v>0.04</c:v>
                </c:pt>
                <c:pt idx="3">
                  <c:v>0.09</c:v>
                </c:pt>
                <c:pt idx="4">
                  <c:v>0.02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902592"/>
        <c:axId val="799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7.0000000000000007E-2</c:v>
                </c:pt>
                <c:pt idx="1">
                  <c:v>0.05</c:v>
                </c:pt>
                <c:pt idx="2">
                  <c:v>0.04</c:v>
                </c:pt>
                <c:pt idx="3">
                  <c:v>0.05</c:v>
                </c:pt>
                <c:pt idx="4">
                  <c:v>7.0000000000000007E-2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902592"/>
        <c:axId val="79917056"/>
      </c:lineChart>
      <c:dateAx>
        <c:axId val="7990259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9917056"/>
        <c:crosses val="autoZero"/>
        <c:auto val="1"/>
        <c:lblOffset val="100"/>
        <c:baseTimeUnit val="years"/>
      </c:dateAx>
      <c:valAx>
        <c:axId val="799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9902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283328"/>
        <c:axId val="813141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64.180000000000007</c:v>
                </c:pt>
                <c:pt idx="1">
                  <c:v>64.2</c:v>
                </c:pt>
                <c:pt idx="2">
                  <c:v>64.75</c:v>
                </c:pt>
                <c:pt idx="3">
                  <c:v>62.03</c:v>
                </c:pt>
                <c:pt idx="4">
                  <c:v>59.27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283328"/>
        <c:axId val="81314176"/>
      </c:lineChart>
      <c:dateAx>
        <c:axId val="812833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1314176"/>
        <c:crosses val="autoZero"/>
        <c:auto val="1"/>
        <c:lblOffset val="100"/>
        <c:baseTimeUnit val="years"/>
      </c:dateAx>
      <c:valAx>
        <c:axId val="813141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12833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96.64</c:v>
                </c:pt>
                <c:pt idx="1">
                  <c:v>97.06</c:v>
                </c:pt>
                <c:pt idx="2">
                  <c:v>97.19</c:v>
                </c:pt>
                <c:pt idx="3">
                  <c:v>97.25</c:v>
                </c:pt>
                <c:pt idx="4">
                  <c:v>97.3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466688"/>
        <c:axId val="824688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93.17</c:v>
                </c:pt>
                <c:pt idx="1">
                  <c:v>93.37</c:v>
                </c:pt>
                <c:pt idx="2">
                  <c:v>92.84</c:v>
                </c:pt>
                <c:pt idx="3">
                  <c:v>93.53</c:v>
                </c:pt>
                <c:pt idx="4">
                  <c:v>92.82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466688"/>
        <c:axId val="82468864"/>
      </c:lineChart>
      <c:dateAx>
        <c:axId val="824666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468864"/>
        <c:crosses val="autoZero"/>
        <c:auto val="1"/>
        <c:lblOffset val="100"/>
        <c:baseTimeUnit val="years"/>
      </c:dateAx>
      <c:valAx>
        <c:axId val="824688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4666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98.24</c:v>
                </c:pt>
                <c:pt idx="1">
                  <c:v>99.51</c:v>
                </c:pt>
                <c:pt idx="2">
                  <c:v>99.49</c:v>
                </c:pt>
                <c:pt idx="3">
                  <c:v>81.709999999999994</c:v>
                </c:pt>
                <c:pt idx="4">
                  <c:v>93.56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947264"/>
        <c:axId val="7994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947264"/>
        <c:axId val="79949184"/>
      </c:lineChart>
      <c:dateAx>
        <c:axId val="799472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79949184"/>
        <c:crosses val="autoZero"/>
        <c:auto val="1"/>
        <c:lblOffset val="100"/>
        <c:baseTimeUnit val="years"/>
      </c:dateAx>
      <c:valAx>
        <c:axId val="7994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99472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323712"/>
        <c:axId val="803256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323712"/>
        <c:axId val="80325632"/>
      </c:lineChart>
      <c:dateAx>
        <c:axId val="803237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0325632"/>
        <c:crosses val="autoZero"/>
        <c:auto val="1"/>
        <c:lblOffset val="100"/>
        <c:baseTimeUnit val="years"/>
      </c:dateAx>
      <c:valAx>
        <c:axId val="803256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03237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387712"/>
        <c:axId val="823896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87712"/>
        <c:axId val="82389632"/>
      </c:lineChart>
      <c:dateAx>
        <c:axId val="8238771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389632"/>
        <c:crosses val="autoZero"/>
        <c:auto val="1"/>
        <c:lblOffset val="100"/>
        <c:baseTimeUnit val="years"/>
      </c:dateAx>
      <c:valAx>
        <c:axId val="823896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3877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422400"/>
        <c:axId val="824327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422400"/>
        <c:axId val="82432768"/>
      </c:lineChart>
      <c:dateAx>
        <c:axId val="8242240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2432768"/>
        <c:crosses val="autoZero"/>
        <c:auto val="1"/>
        <c:lblOffset val="100"/>
        <c:baseTimeUnit val="years"/>
      </c:dateAx>
      <c:valAx>
        <c:axId val="824327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242240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082624"/>
        <c:axId val="810929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082624"/>
        <c:axId val="81092992"/>
      </c:lineChart>
      <c:dateAx>
        <c:axId val="8108262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1092992"/>
        <c:crosses val="autoZero"/>
        <c:auto val="1"/>
        <c:lblOffset val="100"/>
        <c:baseTimeUnit val="years"/>
      </c:dateAx>
      <c:valAx>
        <c:axId val="810929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10826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455.46</c:v>
                </c:pt>
                <c:pt idx="1">
                  <c:v>400.2</c:v>
                </c:pt>
                <c:pt idx="2">
                  <c:v>329.9</c:v>
                </c:pt>
                <c:pt idx="3">
                  <c:v>368.72</c:v>
                </c:pt>
                <c:pt idx="4">
                  <c:v>374.72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133952"/>
        <c:axId val="8113587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783.38</c:v>
                </c:pt>
                <c:pt idx="1">
                  <c:v>742.31</c:v>
                </c:pt>
                <c:pt idx="2">
                  <c:v>708.85</c:v>
                </c:pt>
                <c:pt idx="3">
                  <c:v>660.23</c:v>
                </c:pt>
                <c:pt idx="4">
                  <c:v>658.6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33952"/>
        <c:axId val="81135872"/>
      </c:lineChart>
      <c:dateAx>
        <c:axId val="8113395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1135872"/>
        <c:crosses val="autoZero"/>
        <c:auto val="1"/>
        <c:lblOffset val="100"/>
        <c:baseTimeUnit val="years"/>
      </c:dateAx>
      <c:valAx>
        <c:axId val="8113587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113395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103.55</c:v>
                </c:pt>
                <c:pt idx="1">
                  <c:v>103.05</c:v>
                </c:pt>
                <c:pt idx="2">
                  <c:v>102.75</c:v>
                </c:pt>
                <c:pt idx="3">
                  <c:v>102.73</c:v>
                </c:pt>
                <c:pt idx="4">
                  <c:v>103.02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157504"/>
        <c:axId val="81171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88.04</c:v>
                </c:pt>
                <c:pt idx="1">
                  <c:v>86.6</c:v>
                </c:pt>
                <c:pt idx="2">
                  <c:v>89.47</c:v>
                </c:pt>
                <c:pt idx="3">
                  <c:v>88.7</c:v>
                </c:pt>
                <c:pt idx="4">
                  <c:v>88.44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57504"/>
        <c:axId val="81171968"/>
      </c:lineChart>
      <c:dateAx>
        <c:axId val="811575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1171968"/>
        <c:crosses val="autoZero"/>
        <c:auto val="1"/>
        <c:lblOffset val="100"/>
        <c:baseTimeUnit val="years"/>
      </c:dateAx>
      <c:valAx>
        <c:axId val="81171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11575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40179</c:v>
                </c:pt>
                <c:pt idx="1">
                  <c:v>40544</c:v>
                </c:pt>
                <c:pt idx="2">
                  <c:v>40909</c:v>
                </c:pt>
                <c:pt idx="3">
                  <c:v>41275</c:v>
                </c:pt>
                <c:pt idx="4">
                  <c:v>41640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119.57</c:v>
                </c:pt>
                <c:pt idx="1">
                  <c:v>119.47</c:v>
                </c:pt>
                <c:pt idx="2">
                  <c:v>121.41</c:v>
                </c:pt>
                <c:pt idx="3">
                  <c:v>120.14</c:v>
                </c:pt>
                <c:pt idx="4">
                  <c:v>121.99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197696"/>
        <c:axId val="81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142.58000000000001</c:v>
                </c:pt>
                <c:pt idx="1">
                  <c:v>144.15</c:v>
                </c:pt>
                <c:pt idx="2">
                  <c:v>143.47999999999999</c:v>
                </c:pt>
                <c:pt idx="3">
                  <c:v>145.05000000000001</c:v>
                </c:pt>
                <c:pt idx="4">
                  <c:v>147.15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197696"/>
        <c:axId val="81269504"/>
      </c:lineChart>
      <c:dateAx>
        <c:axId val="811976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81269504"/>
        <c:crosses val="autoZero"/>
        <c:auto val="1"/>
        <c:lblOffset val="100"/>
        <c:baseTimeUnit val="years"/>
      </c:dateAx>
      <c:valAx>
        <c:axId val="81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811976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データ!AH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8177707-7603-40CE-8E32-818E72D78FE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データ!BO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1D9E4CA-CC9E-4475-9BCD-17E184675C6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【776.35】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データ!DG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70183BC-D48A-4E52-B5B2-0C3EB230919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【94.57】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データ!CV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B664270-F9A5-4293-9E54-71D48D28CD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【60.35】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データ!CK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63507AE-A742-41EC-B71D-F15B89B6E67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【142.28】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データ!BZ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A70B46E-FC8D-461B-B6F6-59242ED2846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【96.57】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データ!EN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8635BBF-4685-4278-8423-9CDD01902CC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【0.17】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4"/>
  <sheetViews>
    <sheetView showGridLines="0" tabSelected="1" topLeftCell="P1" zoomScale="75" zoomScaleNormal="75" workbookViewId="0">
      <selection activeCell="BL66" sqref="BL66:BZ82"/>
    </sheetView>
  </sheetViews>
  <sheetFormatPr defaultColWidth="2.625" defaultRowHeight="13.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</row>
    <row r="3" spans="1:78" ht="9.75" customHeight="1">
      <c r="A3" s="2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</row>
    <row r="4" spans="1:78" ht="9.75" customHeight="1">
      <c r="A4" s="2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1"/>
      <c r="BX4" s="71"/>
      <c r="BY4" s="71"/>
      <c r="BZ4" s="71"/>
    </row>
    <row r="5" spans="1:78" ht="9.75" customHeight="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>
      <c r="A6" s="2"/>
      <c r="B6" s="72" t="str">
        <f>データ!H6</f>
        <v>千葉県　成田市</v>
      </c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>
      <c r="A7" s="2"/>
      <c r="B7" s="69" t="s">
        <v>1</v>
      </c>
      <c r="C7" s="69"/>
      <c r="D7" s="69"/>
      <c r="E7" s="69"/>
      <c r="F7" s="69"/>
      <c r="G7" s="69"/>
      <c r="H7" s="69"/>
      <c r="I7" s="69" t="s">
        <v>2</v>
      </c>
      <c r="J7" s="69"/>
      <c r="K7" s="69"/>
      <c r="L7" s="69"/>
      <c r="M7" s="69"/>
      <c r="N7" s="69"/>
      <c r="O7" s="69"/>
      <c r="P7" s="69" t="s">
        <v>3</v>
      </c>
      <c r="Q7" s="69"/>
      <c r="R7" s="69"/>
      <c r="S7" s="69"/>
      <c r="T7" s="69"/>
      <c r="U7" s="69"/>
      <c r="V7" s="69"/>
      <c r="W7" s="69" t="s">
        <v>4</v>
      </c>
      <c r="X7" s="69"/>
      <c r="Y7" s="69"/>
      <c r="Z7" s="69"/>
      <c r="AA7" s="69"/>
      <c r="AB7" s="69"/>
      <c r="AC7" s="69"/>
      <c r="AD7" s="3"/>
      <c r="AE7" s="3"/>
      <c r="AF7" s="3"/>
      <c r="AG7" s="3"/>
      <c r="AH7" s="3"/>
      <c r="AI7" s="3"/>
      <c r="AJ7" s="3"/>
      <c r="AK7" s="3"/>
      <c r="AL7" s="69" t="s">
        <v>5</v>
      </c>
      <c r="AM7" s="69"/>
      <c r="AN7" s="69"/>
      <c r="AO7" s="69"/>
      <c r="AP7" s="69"/>
      <c r="AQ7" s="69"/>
      <c r="AR7" s="69"/>
      <c r="AS7" s="69"/>
      <c r="AT7" s="69" t="s">
        <v>6</v>
      </c>
      <c r="AU7" s="69"/>
      <c r="AV7" s="69"/>
      <c r="AW7" s="69"/>
      <c r="AX7" s="69"/>
      <c r="AY7" s="69"/>
      <c r="AZ7" s="69"/>
      <c r="BA7" s="69"/>
      <c r="BB7" s="69" t="s">
        <v>7</v>
      </c>
      <c r="BC7" s="69"/>
      <c r="BD7" s="69"/>
      <c r="BE7" s="69"/>
      <c r="BF7" s="69"/>
      <c r="BG7" s="69"/>
      <c r="BH7" s="69"/>
      <c r="BI7" s="69"/>
      <c r="BJ7" s="3"/>
      <c r="BK7" s="3"/>
      <c r="BL7" s="4" t="s">
        <v>8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>
      <c r="A8" s="2"/>
      <c r="B8" s="70" t="str">
        <f>データ!I6</f>
        <v>法非適用</v>
      </c>
      <c r="C8" s="70"/>
      <c r="D8" s="70"/>
      <c r="E8" s="70"/>
      <c r="F8" s="70"/>
      <c r="G8" s="70"/>
      <c r="H8" s="70"/>
      <c r="I8" s="70" t="str">
        <f>データ!J6</f>
        <v>下水道事業</v>
      </c>
      <c r="J8" s="70"/>
      <c r="K8" s="70"/>
      <c r="L8" s="70"/>
      <c r="M8" s="70"/>
      <c r="N8" s="70"/>
      <c r="O8" s="70"/>
      <c r="P8" s="70" t="str">
        <f>データ!K6</f>
        <v>公共下水道</v>
      </c>
      <c r="Q8" s="70"/>
      <c r="R8" s="70"/>
      <c r="S8" s="70"/>
      <c r="T8" s="70"/>
      <c r="U8" s="70"/>
      <c r="V8" s="70"/>
      <c r="W8" s="70" t="str">
        <f>データ!L6</f>
        <v>Bc1</v>
      </c>
      <c r="X8" s="70"/>
      <c r="Y8" s="70"/>
      <c r="Z8" s="70"/>
      <c r="AA8" s="70"/>
      <c r="AB8" s="70"/>
      <c r="AC8" s="70"/>
      <c r="AD8" s="3"/>
      <c r="AE8" s="3"/>
      <c r="AF8" s="3"/>
      <c r="AG8" s="3"/>
      <c r="AH8" s="3"/>
      <c r="AI8" s="3"/>
      <c r="AJ8" s="3"/>
      <c r="AK8" s="3"/>
      <c r="AL8" s="64">
        <f>データ!R6</f>
        <v>131418</v>
      </c>
      <c r="AM8" s="64"/>
      <c r="AN8" s="64"/>
      <c r="AO8" s="64"/>
      <c r="AP8" s="64"/>
      <c r="AQ8" s="64"/>
      <c r="AR8" s="64"/>
      <c r="AS8" s="64"/>
      <c r="AT8" s="63">
        <f>データ!S6</f>
        <v>213.84</v>
      </c>
      <c r="AU8" s="63"/>
      <c r="AV8" s="63"/>
      <c r="AW8" s="63"/>
      <c r="AX8" s="63"/>
      <c r="AY8" s="63"/>
      <c r="AZ8" s="63"/>
      <c r="BA8" s="63"/>
      <c r="BB8" s="63">
        <f>データ!T6</f>
        <v>614.55999999999995</v>
      </c>
      <c r="BC8" s="63"/>
      <c r="BD8" s="63"/>
      <c r="BE8" s="63"/>
      <c r="BF8" s="63"/>
      <c r="BG8" s="63"/>
      <c r="BH8" s="63"/>
      <c r="BI8" s="63"/>
      <c r="BJ8" s="3"/>
      <c r="BK8" s="3"/>
      <c r="BL8" s="67" t="s">
        <v>9</v>
      </c>
      <c r="BM8" s="68"/>
      <c r="BN8" s="7" t="s">
        <v>10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>
      <c r="A9" s="2"/>
      <c r="B9" s="69" t="s">
        <v>11</v>
      </c>
      <c r="C9" s="69"/>
      <c r="D9" s="69"/>
      <c r="E9" s="69"/>
      <c r="F9" s="69"/>
      <c r="G9" s="69"/>
      <c r="H9" s="69"/>
      <c r="I9" s="69" t="s">
        <v>12</v>
      </c>
      <c r="J9" s="69"/>
      <c r="K9" s="69"/>
      <c r="L9" s="69"/>
      <c r="M9" s="69"/>
      <c r="N9" s="69"/>
      <c r="O9" s="69"/>
      <c r="P9" s="69" t="s">
        <v>13</v>
      </c>
      <c r="Q9" s="69"/>
      <c r="R9" s="69"/>
      <c r="S9" s="69"/>
      <c r="T9" s="69"/>
      <c r="U9" s="69"/>
      <c r="V9" s="69"/>
      <c r="W9" s="69" t="s">
        <v>14</v>
      </c>
      <c r="X9" s="69"/>
      <c r="Y9" s="69"/>
      <c r="Z9" s="69"/>
      <c r="AA9" s="69"/>
      <c r="AB9" s="69"/>
      <c r="AC9" s="69"/>
      <c r="AD9" s="69" t="s">
        <v>15</v>
      </c>
      <c r="AE9" s="69"/>
      <c r="AF9" s="69"/>
      <c r="AG9" s="69"/>
      <c r="AH9" s="69"/>
      <c r="AI9" s="69"/>
      <c r="AJ9" s="69"/>
      <c r="AK9" s="3"/>
      <c r="AL9" s="69" t="s">
        <v>16</v>
      </c>
      <c r="AM9" s="69"/>
      <c r="AN9" s="69"/>
      <c r="AO9" s="69"/>
      <c r="AP9" s="69"/>
      <c r="AQ9" s="69"/>
      <c r="AR9" s="69"/>
      <c r="AS9" s="69"/>
      <c r="AT9" s="69" t="s">
        <v>17</v>
      </c>
      <c r="AU9" s="69"/>
      <c r="AV9" s="69"/>
      <c r="AW9" s="69"/>
      <c r="AX9" s="69"/>
      <c r="AY9" s="69"/>
      <c r="AZ9" s="69"/>
      <c r="BA9" s="69"/>
      <c r="BB9" s="69" t="s">
        <v>18</v>
      </c>
      <c r="BC9" s="69"/>
      <c r="BD9" s="69"/>
      <c r="BE9" s="69"/>
      <c r="BF9" s="69"/>
      <c r="BG9" s="69"/>
      <c r="BH9" s="69"/>
      <c r="BI9" s="69"/>
      <c r="BJ9" s="3"/>
      <c r="BK9" s="3"/>
      <c r="BL9" s="61" t="s">
        <v>19</v>
      </c>
      <c r="BM9" s="62"/>
      <c r="BN9" s="10" t="s">
        <v>20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>
      <c r="A10" s="2"/>
      <c r="B10" s="63" t="str">
        <f>データ!M6</f>
        <v>-</v>
      </c>
      <c r="C10" s="63"/>
      <c r="D10" s="63"/>
      <c r="E10" s="63"/>
      <c r="F10" s="63"/>
      <c r="G10" s="63"/>
      <c r="H10" s="63"/>
      <c r="I10" s="63" t="str">
        <f>データ!N6</f>
        <v>該当数値なし</v>
      </c>
      <c r="J10" s="63"/>
      <c r="K10" s="63"/>
      <c r="L10" s="63"/>
      <c r="M10" s="63"/>
      <c r="N10" s="63"/>
      <c r="O10" s="63"/>
      <c r="P10" s="63">
        <f>データ!O6</f>
        <v>74.77</v>
      </c>
      <c r="Q10" s="63"/>
      <c r="R10" s="63"/>
      <c r="S10" s="63"/>
      <c r="T10" s="63"/>
      <c r="U10" s="63"/>
      <c r="V10" s="63"/>
      <c r="W10" s="63">
        <f>データ!P6</f>
        <v>81.150000000000006</v>
      </c>
      <c r="X10" s="63"/>
      <c r="Y10" s="63"/>
      <c r="Z10" s="63"/>
      <c r="AA10" s="63"/>
      <c r="AB10" s="63"/>
      <c r="AC10" s="63"/>
      <c r="AD10" s="64">
        <f>データ!Q6</f>
        <v>1944</v>
      </c>
      <c r="AE10" s="64"/>
      <c r="AF10" s="64"/>
      <c r="AG10" s="64"/>
      <c r="AH10" s="64"/>
      <c r="AI10" s="64"/>
      <c r="AJ10" s="64"/>
      <c r="AK10" s="2"/>
      <c r="AL10" s="64">
        <f>データ!U6</f>
        <v>98365</v>
      </c>
      <c r="AM10" s="64"/>
      <c r="AN10" s="64"/>
      <c r="AO10" s="64"/>
      <c r="AP10" s="64"/>
      <c r="AQ10" s="64"/>
      <c r="AR10" s="64"/>
      <c r="AS10" s="64"/>
      <c r="AT10" s="63">
        <f>データ!V6</f>
        <v>18.5</v>
      </c>
      <c r="AU10" s="63"/>
      <c r="AV10" s="63"/>
      <c r="AW10" s="63"/>
      <c r="AX10" s="63"/>
      <c r="AY10" s="63"/>
      <c r="AZ10" s="63"/>
      <c r="BA10" s="63"/>
      <c r="BB10" s="63">
        <f>データ!W6</f>
        <v>5317.03</v>
      </c>
      <c r="BC10" s="63"/>
      <c r="BD10" s="63"/>
      <c r="BE10" s="63"/>
      <c r="BF10" s="63"/>
      <c r="BG10" s="63"/>
      <c r="BH10" s="63"/>
      <c r="BI10" s="63"/>
      <c r="BJ10" s="2"/>
      <c r="BK10" s="2"/>
      <c r="BL10" s="65" t="s">
        <v>21</v>
      </c>
      <c r="BM10" s="66"/>
      <c r="BN10" s="13" t="s">
        <v>22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23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>
      <c r="A14" s="2"/>
      <c r="B14" s="58" t="s">
        <v>24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40" t="s">
        <v>25</v>
      </c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2"/>
    </row>
    <row r="15" spans="1:78" ht="13.5" customHeight="1">
      <c r="A15" s="2"/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5"/>
      <c r="BK15" s="2"/>
      <c r="BL15" s="43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5"/>
    </row>
    <row r="16" spans="1:78" ht="13.5" customHeight="1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6" t="s">
        <v>108</v>
      </c>
      <c r="BM16" s="47"/>
      <c r="BN16" s="47"/>
      <c r="BO16" s="47"/>
      <c r="BP16" s="47"/>
      <c r="BQ16" s="47"/>
      <c r="BR16" s="47"/>
      <c r="BS16" s="47"/>
      <c r="BT16" s="47"/>
      <c r="BU16" s="47"/>
      <c r="BV16" s="47"/>
      <c r="BW16" s="47"/>
      <c r="BX16" s="47"/>
      <c r="BY16" s="47"/>
      <c r="BZ16" s="48"/>
    </row>
    <row r="17" spans="1:78" ht="13.5" customHeight="1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6"/>
      <c r="BM17" s="47"/>
      <c r="BN17" s="47"/>
      <c r="BO17" s="47"/>
      <c r="BP17" s="47"/>
      <c r="BQ17" s="47"/>
      <c r="BR17" s="47"/>
      <c r="BS17" s="47"/>
      <c r="BT17" s="47"/>
      <c r="BU17" s="47"/>
      <c r="BV17" s="47"/>
      <c r="BW17" s="47"/>
      <c r="BX17" s="47"/>
      <c r="BY17" s="47"/>
      <c r="BZ17" s="48"/>
    </row>
    <row r="18" spans="1:78" ht="13.5" customHeight="1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6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8"/>
    </row>
    <row r="19" spans="1:78" ht="13.5" customHeight="1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6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8"/>
    </row>
    <row r="20" spans="1:78" ht="13.5" customHeight="1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6"/>
      <c r="BM20" s="47"/>
      <c r="BN20" s="47"/>
      <c r="BO20" s="47"/>
      <c r="BP20" s="47"/>
      <c r="BQ20" s="47"/>
      <c r="BR20" s="47"/>
      <c r="BS20" s="47"/>
      <c r="BT20" s="47"/>
      <c r="BU20" s="47"/>
      <c r="BV20" s="47"/>
      <c r="BW20" s="47"/>
      <c r="BX20" s="47"/>
      <c r="BY20" s="47"/>
      <c r="BZ20" s="48"/>
    </row>
    <row r="21" spans="1:78" ht="13.5" customHeight="1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6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47"/>
      <c r="BZ21" s="48"/>
    </row>
    <row r="22" spans="1:78" ht="13.5" customHeight="1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6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47"/>
      <c r="BZ22" s="48"/>
    </row>
    <row r="23" spans="1:78" ht="13.5" customHeight="1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6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47"/>
      <c r="BZ23" s="48"/>
    </row>
    <row r="24" spans="1:78" ht="13.5" customHeight="1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6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47"/>
      <c r="BZ24" s="48"/>
    </row>
    <row r="25" spans="1:78" ht="13.5" customHeight="1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6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47"/>
      <c r="BZ25" s="48"/>
    </row>
    <row r="26" spans="1:78" ht="13.5" customHeight="1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6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47"/>
      <c r="BZ26" s="48"/>
    </row>
    <row r="27" spans="1:78" ht="13.5" customHeight="1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6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47"/>
      <c r="BZ27" s="48"/>
    </row>
    <row r="28" spans="1:78" ht="13.5" customHeight="1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6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47"/>
      <c r="BZ28" s="48"/>
    </row>
    <row r="29" spans="1:78" ht="13.5" customHeight="1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6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47"/>
      <c r="BZ29" s="48"/>
    </row>
    <row r="30" spans="1:78" ht="13.5" customHeight="1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6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8"/>
    </row>
    <row r="31" spans="1:78" ht="13.5" customHeight="1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6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47"/>
      <c r="BZ31" s="48"/>
    </row>
    <row r="32" spans="1:78" ht="13.5" customHeight="1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6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47"/>
      <c r="BZ32" s="48"/>
    </row>
    <row r="33" spans="1:78" ht="13.5" customHeight="1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6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8"/>
    </row>
    <row r="34" spans="1:78" ht="13.5" customHeight="1">
      <c r="A34" s="2"/>
      <c r="B34" s="16"/>
      <c r="C34" s="52" t="s">
        <v>26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19"/>
      <c r="R34" s="52" t="s">
        <v>27</v>
      </c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19"/>
      <c r="AG34" s="52" t="s">
        <v>28</v>
      </c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19"/>
      <c r="AV34" s="52" t="s">
        <v>29</v>
      </c>
      <c r="AW34" s="52"/>
      <c r="AX34" s="52"/>
      <c r="AY34" s="52"/>
      <c r="AZ34" s="52"/>
      <c r="BA34" s="52"/>
      <c r="BB34" s="52"/>
      <c r="BC34" s="52"/>
      <c r="BD34" s="52"/>
      <c r="BE34" s="52"/>
      <c r="BF34" s="52"/>
      <c r="BG34" s="52"/>
      <c r="BH34" s="52"/>
      <c r="BI34" s="52"/>
      <c r="BJ34" s="18"/>
      <c r="BK34" s="2"/>
      <c r="BL34" s="46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47"/>
      <c r="BZ34" s="48"/>
    </row>
    <row r="35" spans="1:78" ht="13.5" customHeight="1">
      <c r="A35" s="2"/>
      <c r="B35" s="16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19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19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19"/>
      <c r="AV35" s="52"/>
      <c r="AW35" s="52"/>
      <c r="AX35" s="52"/>
      <c r="AY35" s="52"/>
      <c r="AZ35" s="52"/>
      <c r="BA35" s="52"/>
      <c r="BB35" s="52"/>
      <c r="BC35" s="52"/>
      <c r="BD35" s="52"/>
      <c r="BE35" s="52"/>
      <c r="BF35" s="52"/>
      <c r="BG35" s="52"/>
      <c r="BH35" s="52"/>
      <c r="BI35" s="52"/>
      <c r="BJ35" s="18"/>
      <c r="BK35" s="2"/>
      <c r="BL35" s="46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47"/>
      <c r="BZ35" s="48"/>
    </row>
    <row r="36" spans="1:78" ht="13.5" customHeight="1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6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47"/>
      <c r="BZ36" s="48"/>
    </row>
    <row r="37" spans="1:78" ht="13.5" customHeight="1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6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47"/>
      <c r="BZ37" s="48"/>
    </row>
    <row r="38" spans="1:78" ht="13.5" customHeight="1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6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47"/>
      <c r="BZ38" s="48"/>
    </row>
    <row r="39" spans="1:78" ht="13.5" customHeight="1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6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47"/>
      <c r="BZ39" s="48"/>
    </row>
    <row r="40" spans="1:78" ht="13.5" customHeight="1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6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47"/>
      <c r="BZ40" s="48"/>
    </row>
    <row r="41" spans="1:78" ht="13.5" customHeight="1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6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47"/>
      <c r="BZ41" s="48"/>
    </row>
    <row r="42" spans="1:78" ht="13.5" customHeight="1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6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47"/>
      <c r="BZ42" s="48"/>
    </row>
    <row r="43" spans="1:78" ht="13.5" customHeight="1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6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47"/>
      <c r="BZ43" s="48"/>
    </row>
    <row r="44" spans="1:78" ht="13.5" customHeight="1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49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1"/>
    </row>
    <row r="45" spans="1:78" ht="13.5" customHeight="1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40" t="s">
        <v>30</v>
      </c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2"/>
    </row>
    <row r="46" spans="1:78" ht="13.5" customHeight="1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43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5"/>
    </row>
    <row r="47" spans="1:78" ht="13.5" customHeight="1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6" t="s">
        <v>109</v>
      </c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47"/>
      <c r="BZ47" s="48"/>
    </row>
    <row r="48" spans="1:78" ht="13.5" customHeight="1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6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47"/>
      <c r="BZ48" s="48"/>
    </row>
    <row r="49" spans="1:78" ht="13.5" customHeight="1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6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47"/>
      <c r="BZ49" s="48"/>
    </row>
    <row r="50" spans="1:78" ht="13.5" customHeight="1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6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8"/>
    </row>
    <row r="51" spans="1:78" ht="13.5" customHeight="1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6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8"/>
    </row>
    <row r="52" spans="1:78" ht="13.5" customHeight="1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6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8"/>
    </row>
    <row r="53" spans="1:78" ht="13.5" customHeight="1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6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8"/>
    </row>
    <row r="54" spans="1:78" ht="13.5" customHeight="1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6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47"/>
      <c r="BZ54" s="48"/>
    </row>
    <row r="55" spans="1:78" ht="13.5" customHeight="1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6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47"/>
      <c r="BZ55" s="48"/>
    </row>
    <row r="56" spans="1:78" ht="13.5" customHeight="1">
      <c r="A56" s="2"/>
      <c r="B56" s="16"/>
      <c r="C56" s="52" t="s">
        <v>31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19"/>
      <c r="R56" s="52" t="s">
        <v>32</v>
      </c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19"/>
      <c r="AG56" s="52" t="s">
        <v>33</v>
      </c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19"/>
      <c r="AV56" s="52" t="s">
        <v>34</v>
      </c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18"/>
      <c r="BK56" s="2"/>
      <c r="BL56" s="46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47"/>
      <c r="BZ56" s="48"/>
    </row>
    <row r="57" spans="1:78" ht="13.5" customHeight="1">
      <c r="A57" s="2"/>
      <c r="B57" s="16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19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19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19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18"/>
      <c r="BK57" s="2"/>
      <c r="BL57" s="46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8"/>
    </row>
    <row r="58" spans="1:78" ht="13.5" customHeight="1">
      <c r="A58" s="2"/>
      <c r="B58" s="16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19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19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19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18"/>
      <c r="BK58" s="2"/>
      <c r="BL58" s="46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47"/>
      <c r="BZ58" s="48"/>
    </row>
    <row r="59" spans="1:78" ht="13.5" customHeight="1">
      <c r="A59" s="2"/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3"/>
      <c r="BK59" s="2"/>
      <c r="BL59" s="46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47"/>
      <c r="BZ59" s="48"/>
    </row>
    <row r="60" spans="1:78" ht="13.5" customHeight="1">
      <c r="A60" s="2"/>
      <c r="B60" s="53" t="s">
        <v>35</v>
      </c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5"/>
      <c r="BK60" s="2"/>
      <c r="BL60" s="46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47"/>
      <c r="BZ60" s="48"/>
    </row>
    <row r="61" spans="1:78" ht="13.5" customHeight="1">
      <c r="A61" s="2"/>
      <c r="B61" s="53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5"/>
      <c r="BK61" s="2"/>
      <c r="BL61" s="46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47"/>
      <c r="BZ61" s="48"/>
    </row>
    <row r="62" spans="1:78" ht="13.5" customHeight="1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6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47"/>
      <c r="BZ62" s="48"/>
    </row>
    <row r="63" spans="1:78" ht="13.5" customHeight="1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9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1"/>
    </row>
    <row r="64" spans="1:78" ht="13.5" customHeight="1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40" t="s">
        <v>36</v>
      </c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2"/>
    </row>
    <row r="65" spans="1:78" ht="13.5" customHeight="1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43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5"/>
    </row>
    <row r="66" spans="1:78" ht="13.5" customHeight="1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6" t="s">
        <v>110</v>
      </c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47"/>
      <c r="BZ66" s="48"/>
    </row>
    <row r="67" spans="1:78" ht="13.5" customHeight="1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6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47"/>
      <c r="BZ67" s="48"/>
    </row>
    <row r="68" spans="1:78" ht="13.5" customHeight="1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6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47"/>
      <c r="BZ68" s="48"/>
    </row>
    <row r="69" spans="1:78" ht="13.5" customHeight="1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6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47"/>
      <c r="BZ69" s="48"/>
    </row>
    <row r="70" spans="1:78" ht="13.5" customHeight="1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6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8"/>
    </row>
    <row r="71" spans="1:78" ht="13.5" customHeight="1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6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47"/>
      <c r="BZ71" s="48"/>
    </row>
    <row r="72" spans="1:78" ht="13.5" customHeight="1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6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47"/>
      <c r="BZ72" s="48"/>
    </row>
    <row r="73" spans="1:78" ht="13.5" customHeight="1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6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47"/>
      <c r="BZ73" s="48"/>
    </row>
    <row r="74" spans="1:78" ht="13.5" customHeight="1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6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47"/>
      <c r="BZ74" s="48"/>
    </row>
    <row r="75" spans="1:78" ht="13.5" customHeight="1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6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47"/>
      <c r="BZ75" s="48"/>
    </row>
    <row r="76" spans="1:78" ht="13.5" customHeight="1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6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47"/>
      <c r="BZ76" s="48"/>
    </row>
    <row r="77" spans="1:78" ht="13.5" customHeight="1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6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47"/>
      <c r="BZ77" s="48"/>
    </row>
    <row r="78" spans="1:78" ht="13.5" customHeight="1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6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47"/>
      <c r="BZ78" s="48"/>
    </row>
    <row r="79" spans="1:78" ht="13.5" customHeight="1">
      <c r="A79" s="2"/>
      <c r="B79" s="16"/>
      <c r="C79" s="52" t="s">
        <v>37</v>
      </c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19"/>
      <c r="V79" s="19"/>
      <c r="W79" s="52" t="s">
        <v>38</v>
      </c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19"/>
      <c r="AP79" s="19"/>
      <c r="AQ79" s="52" t="s">
        <v>39</v>
      </c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17"/>
      <c r="BJ79" s="18"/>
      <c r="BK79" s="2"/>
      <c r="BL79" s="46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47"/>
      <c r="BZ79" s="48"/>
    </row>
    <row r="80" spans="1:78" ht="13.5" customHeight="1">
      <c r="A80" s="2"/>
      <c r="B80" s="16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19"/>
      <c r="V80" s="19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  <c r="AK80" s="52"/>
      <c r="AL80" s="52"/>
      <c r="AM80" s="52"/>
      <c r="AN80" s="52"/>
      <c r="AO80" s="19"/>
      <c r="AP80" s="19"/>
      <c r="AQ80" s="52"/>
      <c r="AR80" s="52"/>
      <c r="AS80" s="52"/>
      <c r="AT80" s="52"/>
      <c r="AU80" s="52"/>
      <c r="AV80" s="52"/>
      <c r="AW80" s="52"/>
      <c r="AX80" s="52"/>
      <c r="AY80" s="52"/>
      <c r="AZ80" s="52"/>
      <c r="BA80" s="52"/>
      <c r="BB80" s="52"/>
      <c r="BC80" s="52"/>
      <c r="BD80" s="52"/>
      <c r="BE80" s="52"/>
      <c r="BF80" s="52"/>
      <c r="BG80" s="52"/>
      <c r="BH80" s="52"/>
      <c r="BI80" s="17"/>
      <c r="BJ80" s="18"/>
      <c r="BK80" s="2"/>
      <c r="BL80" s="46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47"/>
      <c r="BZ80" s="48"/>
    </row>
    <row r="81" spans="1:78" ht="13.5" customHeight="1">
      <c r="A81" s="2"/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17"/>
      <c r="V81" s="17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17"/>
      <c r="AP81" s="17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17"/>
      <c r="BJ81" s="18"/>
      <c r="BK81" s="2"/>
      <c r="BL81" s="46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47"/>
      <c r="BZ81" s="48"/>
    </row>
    <row r="82" spans="1:78" ht="13.5" customHeight="1">
      <c r="A82" s="2"/>
      <c r="B82" s="21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3"/>
      <c r="BK82" s="2"/>
      <c r="BL82" s="49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1"/>
    </row>
    <row r="83" spans="1:78">
      <c r="C83" s="2" t="s">
        <v>40</v>
      </c>
    </row>
    <row r="84" spans="1:78">
      <c r="C84" s="2" t="s">
        <v>41</v>
      </c>
    </row>
  </sheetData>
  <sheetProtection password="B501" sheet="1" objects="1" scenarios="1" formatCells="0" formatColumns="0" formatRows="0"/>
  <mergeCells count="55">
    <mergeCell ref="B2:BZ4"/>
    <mergeCell ref="B6:AC6"/>
    <mergeCell ref="B7:H7"/>
    <mergeCell ref="I7:O7"/>
    <mergeCell ref="P7:V7"/>
    <mergeCell ref="W7:AC7"/>
    <mergeCell ref="AL7:AS7"/>
    <mergeCell ref="AT7:BA7"/>
    <mergeCell ref="BB7:BI7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B9:BI9"/>
    <mergeCell ref="B8:H8"/>
    <mergeCell ref="I8:O8"/>
    <mergeCell ref="P8:V8"/>
    <mergeCell ref="W8:AC8"/>
    <mergeCell ref="AL8:AS8"/>
    <mergeCell ref="AT8:BA8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0"/>
  <sheetViews>
    <sheetView showGridLines="0" workbookViewId="0"/>
  </sheetViews>
  <sheetFormatPr defaultRowHeight="13.5"/>
  <cols>
    <col min="2" max="143" width="11.875" customWidth="1"/>
  </cols>
  <sheetData>
    <row r="1" spans="1:144">
      <c r="A1" t="s">
        <v>42</v>
      </c>
      <c r="X1" s="25">
        <v>1</v>
      </c>
      <c r="Y1" s="25">
        <v>1</v>
      </c>
      <c r="Z1" s="25">
        <v>1</v>
      </c>
      <c r="AA1" s="25">
        <v>1</v>
      </c>
      <c r="AB1" s="25">
        <v>1</v>
      </c>
      <c r="AC1" s="25">
        <v>1</v>
      </c>
      <c r="AD1" s="25">
        <v>1</v>
      </c>
      <c r="AE1" s="25">
        <v>1</v>
      </c>
      <c r="AF1" s="25">
        <v>1</v>
      </c>
      <c r="AG1" s="25">
        <v>1</v>
      </c>
      <c r="AH1" s="25"/>
      <c r="AI1" s="25">
        <v>1</v>
      </c>
      <c r="AJ1" s="25">
        <v>1</v>
      </c>
      <c r="AK1" s="25">
        <v>1</v>
      </c>
      <c r="AL1" s="25">
        <v>1</v>
      </c>
      <c r="AM1" s="25">
        <v>1</v>
      </c>
      <c r="AN1" s="25">
        <v>1</v>
      </c>
      <c r="AO1" s="25">
        <v>1</v>
      </c>
      <c r="AP1" s="25">
        <v>1</v>
      </c>
      <c r="AQ1" s="25">
        <v>1</v>
      </c>
      <c r="AR1" s="25">
        <v>1</v>
      </c>
      <c r="AS1" s="25"/>
      <c r="AT1" s="25">
        <v>1</v>
      </c>
      <c r="AU1" s="25">
        <v>1</v>
      </c>
      <c r="AV1" s="25">
        <v>1</v>
      </c>
      <c r="AW1" s="25">
        <v>1</v>
      </c>
      <c r="AX1" s="25">
        <v>1</v>
      </c>
      <c r="AY1" s="25">
        <v>1</v>
      </c>
      <c r="AZ1" s="25">
        <v>1</v>
      </c>
      <c r="BA1" s="25">
        <v>1</v>
      </c>
      <c r="BB1" s="25">
        <v>1</v>
      </c>
      <c r="BC1" s="25">
        <v>1</v>
      </c>
      <c r="BD1" s="25"/>
      <c r="BE1" s="25">
        <v>1</v>
      </c>
      <c r="BF1" s="25">
        <v>1</v>
      </c>
      <c r="BG1" s="25">
        <v>1</v>
      </c>
      <c r="BH1" s="25">
        <v>1</v>
      </c>
      <c r="BI1" s="25">
        <v>1</v>
      </c>
      <c r="BJ1" s="25">
        <v>1</v>
      </c>
      <c r="BK1" s="25">
        <v>1</v>
      </c>
      <c r="BL1" s="25">
        <v>1</v>
      </c>
      <c r="BM1" s="25">
        <v>1</v>
      </c>
      <c r="BN1" s="25">
        <v>1</v>
      </c>
      <c r="BO1" s="25"/>
      <c r="BP1" s="25">
        <v>1</v>
      </c>
      <c r="BQ1" s="25">
        <v>1</v>
      </c>
      <c r="BR1" s="25">
        <v>1</v>
      </c>
      <c r="BS1" s="25">
        <v>1</v>
      </c>
      <c r="BT1" s="25">
        <v>1</v>
      </c>
      <c r="BU1" s="25">
        <v>1</v>
      </c>
      <c r="BV1" s="25">
        <v>1</v>
      </c>
      <c r="BW1" s="25">
        <v>1</v>
      </c>
      <c r="BX1" s="25">
        <v>1</v>
      </c>
      <c r="BY1" s="25">
        <v>1</v>
      </c>
      <c r="BZ1" s="25"/>
      <c r="CA1" s="25">
        <v>1</v>
      </c>
      <c r="CB1" s="25">
        <v>1</v>
      </c>
      <c r="CC1" s="25">
        <v>1</v>
      </c>
      <c r="CD1" s="25">
        <v>1</v>
      </c>
      <c r="CE1" s="25">
        <v>1</v>
      </c>
      <c r="CF1" s="25">
        <v>1</v>
      </c>
      <c r="CG1" s="25">
        <v>1</v>
      </c>
      <c r="CH1" s="25">
        <v>1</v>
      </c>
      <c r="CI1" s="25">
        <v>1</v>
      </c>
      <c r="CJ1" s="25">
        <v>1</v>
      </c>
      <c r="CK1" s="25"/>
      <c r="CL1" s="25">
        <v>1</v>
      </c>
      <c r="CM1" s="25">
        <v>1</v>
      </c>
      <c r="CN1" s="25">
        <v>1</v>
      </c>
      <c r="CO1" s="25">
        <v>1</v>
      </c>
      <c r="CP1" s="25">
        <v>1</v>
      </c>
      <c r="CQ1" s="25">
        <v>1</v>
      </c>
      <c r="CR1" s="25">
        <v>1</v>
      </c>
      <c r="CS1" s="25">
        <v>1</v>
      </c>
      <c r="CT1" s="25">
        <v>1</v>
      </c>
      <c r="CU1" s="25">
        <v>1</v>
      </c>
      <c r="CV1" s="25"/>
      <c r="CW1" s="25">
        <v>1</v>
      </c>
      <c r="CX1" s="25">
        <v>1</v>
      </c>
      <c r="CY1" s="25">
        <v>1</v>
      </c>
      <c r="CZ1" s="25">
        <v>1</v>
      </c>
      <c r="DA1" s="25">
        <v>1</v>
      </c>
      <c r="DB1" s="25">
        <v>1</v>
      </c>
      <c r="DC1" s="25">
        <v>1</v>
      </c>
      <c r="DD1" s="25">
        <v>1</v>
      </c>
      <c r="DE1" s="25">
        <v>1</v>
      </c>
      <c r="DF1" s="25">
        <v>1</v>
      </c>
      <c r="DG1" s="25"/>
      <c r="DH1" s="25">
        <v>1</v>
      </c>
      <c r="DI1" s="25">
        <v>1</v>
      </c>
      <c r="DJ1" s="25">
        <v>1</v>
      </c>
      <c r="DK1" s="25">
        <v>1</v>
      </c>
      <c r="DL1" s="25">
        <v>1</v>
      </c>
      <c r="DM1" s="25">
        <v>1</v>
      </c>
      <c r="DN1" s="25">
        <v>1</v>
      </c>
      <c r="DO1" s="25">
        <v>1</v>
      </c>
      <c r="DP1" s="25">
        <v>1</v>
      </c>
      <c r="DQ1" s="25">
        <v>1</v>
      </c>
      <c r="DR1" s="25"/>
      <c r="DS1" s="25">
        <v>1</v>
      </c>
      <c r="DT1" s="25">
        <v>1</v>
      </c>
      <c r="DU1" s="25">
        <v>1</v>
      </c>
      <c r="DV1" s="25">
        <v>1</v>
      </c>
      <c r="DW1" s="25">
        <v>1</v>
      </c>
      <c r="DX1" s="25">
        <v>1</v>
      </c>
      <c r="DY1" s="25">
        <v>1</v>
      </c>
      <c r="DZ1" s="25">
        <v>1</v>
      </c>
      <c r="EA1" s="25">
        <v>1</v>
      </c>
      <c r="EB1" s="25">
        <v>1</v>
      </c>
      <c r="EC1" s="25"/>
      <c r="ED1" s="25">
        <v>1</v>
      </c>
      <c r="EE1" s="25">
        <v>1</v>
      </c>
      <c r="EF1" s="25">
        <v>1</v>
      </c>
      <c r="EG1" s="25">
        <v>1</v>
      </c>
      <c r="EH1" s="25">
        <v>1</v>
      </c>
      <c r="EI1" s="25">
        <v>1</v>
      </c>
      <c r="EJ1" s="25">
        <v>1</v>
      </c>
      <c r="EK1" s="25">
        <v>1</v>
      </c>
      <c r="EL1" s="25">
        <v>1</v>
      </c>
      <c r="EM1" s="25">
        <v>1</v>
      </c>
      <c r="EN1" s="25"/>
    </row>
    <row r="2" spans="1:144">
      <c r="A2" s="26" t="s">
        <v>43</v>
      </c>
      <c r="B2" s="26">
        <f>COLUMN()-1</f>
        <v>1</v>
      </c>
      <c r="C2" s="26">
        <f t="shared" ref="C2:BR2" si="0">COLUMN()-1</f>
        <v>2</v>
      </c>
      <c r="D2" s="26">
        <f t="shared" si="0"/>
        <v>3</v>
      </c>
      <c r="E2" s="26">
        <f t="shared" si="0"/>
        <v>4</v>
      </c>
      <c r="F2" s="26">
        <f t="shared" si="0"/>
        <v>5</v>
      </c>
      <c r="G2" s="26">
        <f t="shared" si="0"/>
        <v>6</v>
      </c>
      <c r="H2" s="26">
        <f t="shared" si="0"/>
        <v>7</v>
      </c>
      <c r="I2" s="26">
        <f t="shared" si="0"/>
        <v>8</v>
      </c>
      <c r="J2" s="26">
        <f t="shared" si="0"/>
        <v>9</v>
      </c>
      <c r="K2" s="26">
        <f t="shared" si="0"/>
        <v>10</v>
      </c>
      <c r="L2" s="26">
        <f t="shared" si="0"/>
        <v>11</v>
      </c>
      <c r="M2" s="26">
        <f t="shared" si="0"/>
        <v>12</v>
      </c>
      <c r="N2" s="26">
        <f t="shared" si="0"/>
        <v>13</v>
      </c>
      <c r="O2" s="26">
        <f t="shared" si="0"/>
        <v>14</v>
      </c>
      <c r="P2" s="26">
        <f t="shared" si="0"/>
        <v>15</v>
      </c>
      <c r="Q2" s="26">
        <f t="shared" si="0"/>
        <v>16</v>
      </c>
      <c r="R2" s="26">
        <f t="shared" si="0"/>
        <v>17</v>
      </c>
      <c r="S2" s="26">
        <f t="shared" si="0"/>
        <v>18</v>
      </c>
      <c r="T2" s="26">
        <f t="shared" si="0"/>
        <v>19</v>
      </c>
      <c r="U2" s="26">
        <f t="shared" si="0"/>
        <v>20</v>
      </c>
      <c r="V2" s="26">
        <f t="shared" si="0"/>
        <v>21</v>
      </c>
      <c r="W2" s="26">
        <f t="shared" si="0"/>
        <v>22</v>
      </c>
      <c r="X2" s="26">
        <f t="shared" si="0"/>
        <v>23</v>
      </c>
      <c r="Y2" s="26">
        <f t="shared" si="0"/>
        <v>24</v>
      </c>
      <c r="Z2" s="26">
        <f t="shared" si="0"/>
        <v>25</v>
      </c>
      <c r="AA2" s="26">
        <f t="shared" si="0"/>
        <v>26</v>
      </c>
      <c r="AB2" s="26">
        <f t="shared" si="0"/>
        <v>27</v>
      </c>
      <c r="AC2" s="26">
        <f t="shared" si="0"/>
        <v>28</v>
      </c>
      <c r="AD2" s="26">
        <f t="shared" si="0"/>
        <v>29</v>
      </c>
      <c r="AE2" s="26">
        <f t="shared" si="0"/>
        <v>30</v>
      </c>
      <c r="AF2" s="26">
        <f t="shared" si="0"/>
        <v>31</v>
      </c>
      <c r="AG2" s="26">
        <f t="shared" si="0"/>
        <v>32</v>
      </c>
      <c r="AH2" s="26">
        <f t="shared" si="0"/>
        <v>33</v>
      </c>
      <c r="AI2" s="26">
        <f t="shared" si="0"/>
        <v>34</v>
      </c>
      <c r="AJ2" s="26">
        <f t="shared" si="0"/>
        <v>35</v>
      </c>
      <c r="AK2" s="26">
        <f t="shared" si="0"/>
        <v>36</v>
      </c>
      <c r="AL2" s="26">
        <f t="shared" si="0"/>
        <v>37</v>
      </c>
      <c r="AM2" s="26">
        <f t="shared" si="0"/>
        <v>38</v>
      </c>
      <c r="AN2" s="26">
        <f t="shared" si="0"/>
        <v>39</v>
      </c>
      <c r="AO2" s="26">
        <f t="shared" si="0"/>
        <v>40</v>
      </c>
      <c r="AP2" s="26">
        <f t="shared" si="0"/>
        <v>41</v>
      </c>
      <c r="AQ2" s="26">
        <f t="shared" si="0"/>
        <v>42</v>
      </c>
      <c r="AR2" s="26">
        <f t="shared" si="0"/>
        <v>43</v>
      </c>
      <c r="AS2" s="26">
        <f t="shared" si="0"/>
        <v>44</v>
      </c>
      <c r="AT2" s="26">
        <f t="shared" si="0"/>
        <v>45</v>
      </c>
      <c r="AU2" s="26">
        <f t="shared" si="0"/>
        <v>46</v>
      </c>
      <c r="AV2" s="26">
        <f t="shared" si="0"/>
        <v>47</v>
      </c>
      <c r="AW2" s="26">
        <f t="shared" si="0"/>
        <v>48</v>
      </c>
      <c r="AX2" s="26">
        <f t="shared" si="0"/>
        <v>49</v>
      </c>
      <c r="AY2" s="26">
        <f t="shared" si="0"/>
        <v>50</v>
      </c>
      <c r="AZ2" s="26">
        <f t="shared" si="0"/>
        <v>51</v>
      </c>
      <c r="BA2" s="26">
        <f t="shared" si="0"/>
        <v>52</v>
      </c>
      <c r="BB2" s="26">
        <f t="shared" si="0"/>
        <v>53</v>
      </c>
      <c r="BC2" s="26">
        <f t="shared" si="0"/>
        <v>54</v>
      </c>
      <c r="BD2" s="26">
        <f t="shared" si="0"/>
        <v>55</v>
      </c>
      <c r="BE2" s="26">
        <f t="shared" si="0"/>
        <v>56</v>
      </c>
      <c r="BF2" s="26">
        <f t="shared" si="0"/>
        <v>57</v>
      </c>
      <c r="BG2" s="26">
        <f t="shared" si="0"/>
        <v>58</v>
      </c>
      <c r="BH2" s="26">
        <f t="shared" si="0"/>
        <v>59</v>
      </c>
      <c r="BI2" s="26">
        <f t="shared" si="0"/>
        <v>60</v>
      </c>
      <c r="BJ2" s="26">
        <f t="shared" si="0"/>
        <v>61</v>
      </c>
      <c r="BK2" s="26">
        <f t="shared" si="0"/>
        <v>62</v>
      </c>
      <c r="BL2" s="26">
        <f t="shared" si="0"/>
        <v>63</v>
      </c>
      <c r="BM2" s="26">
        <f t="shared" si="0"/>
        <v>64</v>
      </c>
      <c r="BN2" s="26">
        <f t="shared" si="0"/>
        <v>65</v>
      </c>
      <c r="BO2" s="26">
        <f t="shared" si="0"/>
        <v>66</v>
      </c>
      <c r="BP2" s="26">
        <f t="shared" si="0"/>
        <v>67</v>
      </c>
      <c r="BQ2" s="26">
        <f t="shared" si="0"/>
        <v>68</v>
      </c>
      <c r="BR2" s="26">
        <f t="shared" si="0"/>
        <v>69</v>
      </c>
      <c r="BS2" s="26">
        <f t="shared" ref="BS2:ED2" si="1">COLUMN()-1</f>
        <v>70</v>
      </c>
      <c r="BT2" s="26">
        <f t="shared" si="1"/>
        <v>71</v>
      </c>
      <c r="BU2" s="26">
        <f t="shared" si="1"/>
        <v>72</v>
      </c>
      <c r="BV2" s="26">
        <f t="shared" si="1"/>
        <v>73</v>
      </c>
      <c r="BW2" s="26">
        <f t="shared" si="1"/>
        <v>74</v>
      </c>
      <c r="BX2" s="26">
        <f t="shared" si="1"/>
        <v>75</v>
      </c>
      <c r="BY2" s="26">
        <f t="shared" si="1"/>
        <v>76</v>
      </c>
      <c r="BZ2" s="26">
        <f t="shared" si="1"/>
        <v>77</v>
      </c>
      <c r="CA2" s="26">
        <f t="shared" si="1"/>
        <v>78</v>
      </c>
      <c r="CB2" s="26">
        <f t="shared" si="1"/>
        <v>79</v>
      </c>
      <c r="CC2" s="26">
        <f t="shared" si="1"/>
        <v>80</v>
      </c>
      <c r="CD2" s="26">
        <f t="shared" si="1"/>
        <v>81</v>
      </c>
      <c r="CE2" s="26">
        <f t="shared" si="1"/>
        <v>82</v>
      </c>
      <c r="CF2" s="26">
        <f t="shared" si="1"/>
        <v>83</v>
      </c>
      <c r="CG2" s="26">
        <f t="shared" si="1"/>
        <v>84</v>
      </c>
      <c r="CH2" s="26">
        <f t="shared" si="1"/>
        <v>85</v>
      </c>
      <c r="CI2" s="26">
        <f t="shared" si="1"/>
        <v>86</v>
      </c>
      <c r="CJ2" s="26">
        <f t="shared" si="1"/>
        <v>87</v>
      </c>
      <c r="CK2" s="26">
        <f t="shared" si="1"/>
        <v>88</v>
      </c>
      <c r="CL2" s="26">
        <f t="shared" si="1"/>
        <v>89</v>
      </c>
      <c r="CM2" s="26">
        <f t="shared" si="1"/>
        <v>90</v>
      </c>
      <c r="CN2" s="26">
        <f t="shared" si="1"/>
        <v>91</v>
      </c>
      <c r="CO2" s="26">
        <f t="shared" si="1"/>
        <v>92</v>
      </c>
      <c r="CP2" s="26">
        <f t="shared" si="1"/>
        <v>93</v>
      </c>
      <c r="CQ2" s="26">
        <f t="shared" si="1"/>
        <v>94</v>
      </c>
      <c r="CR2" s="26">
        <f t="shared" si="1"/>
        <v>95</v>
      </c>
      <c r="CS2" s="26">
        <f t="shared" si="1"/>
        <v>96</v>
      </c>
      <c r="CT2" s="26">
        <f t="shared" si="1"/>
        <v>97</v>
      </c>
      <c r="CU2" s="26">
        <f t="shared" si="1"/>
        <v>98</v>
      </c>
      <c r="CV2" s="26">
        <f t="shared" si="1"/>
        <v>99</v>
      </c>
      <c r="CW2" s="26">
        <f t="shared" si="1"/>
        <v>100</v>
      </c>
      <c r="CX2" s="26">
        <f t="shared" si="1"/>
        <v>101</v>
      </c>
      <c r="CY2" s="26">
        <f t="shared" si="1"/>
        <v>102</v>
      </c>
      <c r="CZ2" s="26">
        <f t="shared" si="1"/>
        <v>103</v>
      </c>
      <c r="DA2" s="26">
        <f t="shared" si="1"/>
        <v>104</v>
      </c>
      <c r="DB2" s="26">
        <f t="shared" si="1"/>
        <v>105</v>
      </c>
      <c r="DC2" s="26">
        <f t="shared" si="1"/>
        <v>106</v>
      </c>
      <c r="DD2" s="26">
        <f t="shared" si="1"/>
        <v>107</v>
      </c>
      <c r="DE2" s="26">
        <f t="shared" si="1"/>
        <v>108</v>
      </c>
      <c r="DF2" s="26">
        <f t="shared" si="1"/>
        <v>109</v>
      </c>
      <c r="DG2" s="26">
        <f t="shared" si="1"/>
        <v>110</v>
      </c>
      <c r="DH2" s="26">
        <f t="shared" si="1"/>
        <v>111</v>
      </c>
      <c r="DI2" s="26">
        <f t="shared" si="1"/>
        <v>112</v>
      </c>
      <c r="DJ2" s="26">
        <f t="shared" si="1"/>
        <v>113</v>
      </c>
      <c r="DK2" s="26">
        <f t="shared" si="1"/>
        <v>114</v>
      </c>
      <c r="DL2" s="26">
        <f t="shared" si="1"/>
        <v>115</v>
      </c>
      <c r="DM2" s="26">
        <f t="shared" si="1"/>
        <v>116</v>
      </c>
      <c r="DN2" s="26">
        <f t="shared" si="1"/>
        <v>117</v>
      </c>
      <c r="DO2" s="26">
        <f t="shared" si="1"/>
        <v>118</v>
      </c>
      <c r="DP2" s="26">
        <f t="shared" si="1"/>
        <v>119</v>
      </c>
      <c r="DQ2" s="26">
        <f t="shared" si="1"/>
        <v>120</v>
      </c>
      <c r="DR2" s="26">
        <f t="shared" si="1"/>
        <v>121</v>
      </c>
      <c r="DS2" s="26">
        <f t="shared" si="1"/>
        <v>122</v>
      </c>
      <c r="DT2" s="26">
        <f t="shared" si="1"/>
        <v>123</v>
      </c>
      <c r="DU2" s="26">
        <f t="shared" si="1"/>
        <v>124</v>
      </c>
      <c r="DV2" s="26">
        <f t="shared" si="1"/>
        <v>125</v>
      </c>
      <c r="DW2" s="26">
        <f t="shared" si="1"/>
        <v>126</v>
      </c>
      <c r="DX2" s="26">
        <f t="shared" si="1"/>
        <v>127</v>
      </c>
      <c r="DY2" s="26">
        <f t="shared" si="1"/>
        <v>128</v>
      </c>
      <c r="DZ2" s="26">
        <f t="shared" si="1"/>
        <v>129</v>
      </c>
      <c r="EA2" s="26">
        <f t="shared" si="1"/>
        <v>130</v>
      </c>
      <c r="EB2" s="26">
        <f t="shared" si="1"/>
        <v>131</v>
      </c>
      <c r="EC2" s="26">
        <f t="shared" si="1"/>
        <v>132</v>
      </c>
      <c r="ED2" s="26">
        <f t="shared" si="1"/>
        <v>133</v>
      </c>
      <c r="EE2" s="26">
        <f t="shared" ref="EE2:EN2" si="2">COLUMN()-1</f>
        <v>134</v>
      </c>
      <c r="EF2" s="26">
        <f t="shared" si="2"/>
        <v>135</v>
      </c>
      <c r="EG2" s="26">
        <f t="shared" si="2"/>
        <v>136</v>
      </c>
      <c r="EH2" s="26">
        <f t="shared" si="2"/>
        <v>137</v>
      </c>
      <c r="EI2" s="26">
        <f t="shared" si="2"/>
        <v>138</v>
      </c>
      <c r="EJ2" s="26">
        <f t="shared" si="2"/>
        <v>139</v>
      </c>
      <c r="EK2" s="26">
        <f t="shared" si="2"/>
        <v>140</v>
      </c>
      <c r="EL2" s="26">
        <f t="shared" si="2"/>
        <v>141</v>
      </c>
      <c r="EM2" s="26">
        <f t="shared" si="2"/>
        <v>142</v>
      </c>
      <c r="EN2" s="26">
        <f t="shared" si="2"/>
        <v>143</v>
      </c>
    </row>
    <row r="3" spans="1:144">
      <c r="A3" s="26" t="s">
        <v>44</v>
      </c>
      <c r="B3" s="27" t="s">
        <v>45</v>
      </c>
      <c r="C3" s="27" t="s">
        <v>46</v>
      </c>
      <c r="D3" s="27" t="s">
        <v>47</v>
      </c>
      <c r="E3" s="27" t="s">
        <v>48</v>
      </c>
      <c r="F3" s="27" t="s">
        <v>49</v>
      </c>
      <c r="G3" s="27" t="s">
        <v>50</v>
      </c>
      <c r="H3" s="74" t="s">
        <v>51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6"/>
      <c r="X3" s="80" t="s">
        <v>52</v>
      </c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 t="s">
        <v>53</v>
      </c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  <c r="EJ3" s="73"/>
      <c r="EK3" s="73"/>
      <c r="EL3" s="73"/>
      <c r="EM3" s="73"/>
      <c r="EN3" s="73"/>
    </row>
    <row r="4" spans="1:144">
      <c r="A4" s="26" t="s">
        <v>54</v>
      </c>
      <c r="B4" s="28"/>
      <c r="C4" s="28"/>
      <c r="D4" s="28"/>
      <c r="E4" s="28"/>
      <c r="F4" s="28"/>
      <c r="G4" s="28"/>
      <c r="H4" s="77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9"/>
      <c r="X4" s="73" t="s">
        <v>55</v>
      </c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 t="s">
        <v>56</v>
      </c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 t="s">
        <v>57</v>
      </c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 t="s">
        <v>58</v>
      </c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 t="s">
        <v>59</v>
      </c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 t="s">
        <v>60</v>
      </c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 t="s">
        <v>61</v>
      </c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 t="s">
        <v>62</v>
      </c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 t="s">
        <v>63</v>
      </c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 t="s">
        <v>64</v>
      </c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 t="s">
        <v>65</v>
      </c>
      <c r="EE4" s="73"/>
      <c r="EF4" s="73"/>
      <c r="EG4" s="73"/>
      <c r="EH4" s="73"/>
      <c r="EI4" s="73"/>
      <c r="EJ4" s="73"/>
      <c r="EK4" s="73"/>
      <c r="EL4" s="73"/>
      <c r="EM4" s="73"/>
      <c r="EN4" s="73"/>
    </row>
    <row r="5" spans="1:144">
      <c r="A5" s="26" t="s">
        <v>66</v>
      </c>
      <c r="B5" s="29"/>
      <c r="C5" s="29"/>
      <c r="D5" s="29"/>
      <c r="E5" s="29"/>
      <c r="F5" s="29"/>
      <c r="G5" s="29"/>
      <c r="H5" s="30" t="s">
        <v>67</v>
      </c>
      <c r="I5" s="30" t="s">
        <v>68</v>
      </c>
      <c r="J5" s="30" t="s">
        <v>69</v>
      </c>
      <c r="K5" s="30" t="s">
        <v>70</v>
      </c>
      <c r="L5" s="30" t="s">
        <v>71</v>
      </c>
      <c r="M5" s="30" t="s">
        <v>72</v>
      </c>
      <c r="N5" s="30" t="s">
        <v>73</v>
      </c>
      <c r="O5" s="30" t="s">
        <v>74</v>
      </c>
      <c r="P5" s="30" t="s">
        <v>75</v>
      </c>
      <c r="Q5" s="30" t="s">
        <v>76</v>
      </c>
      <c r="R5" s="30" t="s">
        <v>77</v>
      </c>
      <c r="S5" s="30" t="s">
        <v>78</v>
      </c>
      <c r="T5" s="30" t="s">
        <v>79</v>
      </c>
      <c r="U5" s="30" t="s">
        <v>80</v>
      </c>
      <c r="V5" s="30" t="s">
        <v>81</v>
      </c>
      <c r="W5" s="30" t="s">
        <v>82</v>
      </c>
      <c r="X5" s="30" t="s">
        <v>83</v>
      </c>
      <c r="Y5" s="30" t="s">
        <v>84</v>
      </c>
      <c r="Z5" s="30" t="s">
        <v>85</v>
      </c>
      <c r="AA5" s="30" t="s">
        <v>86</v>
      </c>
      <c r="AB5" s="30" t="s">
        <v>87</v>
      </c>
      <c r="AC5" s="30" t="s">
        <v>88</v>
      </c>
      <c r="AD5" s="30" t="s">
        <v>89</v>
      </c>
      <c r="AE5" s="30" t="s">
        <v>90</v>
      </c>
      <c r="AF5" s="30" t="s">
        <v>91</v>
      </c>
      <c r="AG5" s="30" t="s">
        <v>92</v>
      </c>
      <c r="AH5" s="30" t="s">
        <v>93</v>
      </c>
      <c r="AI5" s="30" t="s">
        <v>83</v>
      </c>
      <c r="AJ5" s="30" t="s">
        <v>84</v>
      </c>
      <c r="AK5" s="30" t="s">
        <v>85</v>
      </c>
      <c r="AL5" s="30" t="s">
        <v>86</v>
      </c>
      <c r="AM5" s="30" t="s">
        <v>87</v>
      </c>
      <c r="AN5" s="30" t="s">
        <v>88</v>
      </c>
      <c r="AO5" s="30" t="s">
        <v>89</v>
      </c>
      <c r="AP5" s="30" t="s">
        <v>90</v>
      </c>
      <c r="AQ5" s="30" t="s">
        <v>91</v>
      </c>
      <c r="AR5" s="30" t="s">
        <v>92</v>
      </c>
      <c r="AS5" s="30" t="s">
        <v>94</v>
      </c>
      <c r="AT5" s="30" t="s">
        <v>83</v>
      </c>
      <c r="AU5" s="30" t="s">
        <v>84</v>
      </c>
      <c r="AV5" s="30" t="s">
        <v>85</v>
      </c>
      <c r="AW5" s="30" t="s">
        <v>86</v>
      </c>
      <c r="AX5" s="30" t="s">
        <v>87</v>
      </c>
      <c r="AY5" s="30" t="s">
        <v>88</v>
      </c>
      <c r="AZ5" s="30" t="s">
        <v>89</v>
      </c>
      <c r="BA5" s="30" t="s">
        <v>90</v>
      </c>
      <c r="BB5" s="30" t="s">
        <v>91</v>
      </c>
      <c r="BC5" s="30" t="s">
        <v>92</v>
      </c>
      <c r="BD5" s="30" t="s">
        <v>94</v>
      </c>
      <c r="BE5" s="30" t="s">
        <v>83</v>
      </c>
      <c r="BF5" s="30" t="s">
        <v>84</v>
      </c>
      <c r="BG5" s="30" t="s">
        <v>85</v>
      </c>
      <c r="BH5" s="30" t="s">
        <v>86</v>
      </c>
      <c r="BI5" s="30" t="s">
        <v>87</v>
      </c>
      <c r="BJ5" s="30" t="s">
        <v>88</v>
      </c>
      <c r="BK5" s="30" t="s">
        <v>89</v>
      </c>
      <c r="BL5" s="30" t="s">
        <v>90</v>
      </c>
      <c r="BM5" s="30" t="s">
        <v>91</v>
      </c>
      <c r="BN5" s="30" t="s">
        <v>92</v>
      </c>
      <c r="BO5" s="30" t="s">
        <v>94</v>
      </c>
      <c r="BP5" s="30" t="s">
        <v>83</v>
      </c>
      <c r="BQ5" s="30" t="s">
        <v>84</v>
      </c>
      <c r="BR5" s="30" t="s">
        <v>85</v>
      </c>
      <c r="BS5" s="30" t="s">
        <v>86</v>
      </c>
      <c r="BT5" s="30" t="s">
        <v>87</v>
      </c>
      <c r="BU5" s="30" t="s">
        <v>88</v>
      </c>
      <c r="BV5" s="30" t="s">
        <v>89</v>
      </c>
      <c r="BW5" s="30" t="s">
        <v>90</v>
      </c>
      <c r="BX5" s="30" t="s">
        <v>91</v>
      </c>
      <c r="BY5" s="30" t="s">
        <v>92</v>
      </c>
      <c r="BZ5" s="30" t="s">
        <v>94</v>
      </c>
      <c r="CA5" s="30" t="s">
        <v>83</v>
      </c>
      <c r="CB5" s="30" t="s">
        <v>84</v>
      </c>
      <c r="CC5" s="30" t="s">
        <v>85</v>
      </c>
      <c r="CD5" s="30" t="s">
        <v>86</v>
      </c>
      <c r="CE5" s="30" t="s">
        <v>87</v>
      </c>
      <c r="CF5" s="30" t="s">
        <v>88</v>
      </c>
      <c r="CG5" s="30" t="s">
        <v>89</v>
      </c>
      <c r="CH5" s="30" t="s">
        <v>90</v>
      </c>
      <c r="CI5" s="30" t="s">
        <v>91</v>
      </c>
      <c r="CJ5" s="30" t="s">
        <v>92</v>
      </c>
      <c r="CK5" s="30" t="s">
        <v>94</v>
      </c>
      <c r="CL5" s="30" t="s">
        <v>83</v>
      </c>
      <c r="CM5" s="30" t="s">
        <v>84</v>
      </c>
      <c r="CN5" s="30" t="s">
        <v>85</v>
      </c>
      <c r="CO5" s="30" t="s">
        <v>86</v>
      </c>
      <c r="CP5" s="30" t="s">
        <v>87</v>
      </c>
      <c r="CQ5" s="30" t="s">
        <v>88</v>
      </c>
      <c r="CR5" s="30" t="s">
        <v>89</v>
      </c>
      <c r="CS5" s="30" t="s">
        <v>90</v>
      </c>
      <c r="CT5" s="30" t="s">
        <v>91</v>
      </c>
      <c r="CU5" s="30" t="s">
        <v>92</v>
      </c>
      <c r="CV5" s="30" t="s">
        <v>94</v>
      </c>
      <c r="CW5" s="30" t="s">
        <v>83</v>
      </c>
      <c r="CX5" s="30" t="s">
        <v>84</v>
      </c>
      <c r="CY5" s="30" t="s">
        <v>85</v>
      </c>
      <c r="CZ5" s="30" t="s">
        <v>86</v>
      </c>
      <c r="DA5" s="30" t="s">
        <v>87</v>
      </c>
      <c r="DB5" s="30" t="s">
        <v>88</v>
      </c>
      <c r="DC5" s="30" t="s">
        <v>89</v>
      </c>
      <c r="DD5" s="30" t="s">
        <v>90</v>
      </c>
      <c r="DE5" s="30" t="s">
        <v>91</v>
      </c>
      <c r="DF5" s="30" t="s">
        <v>92</v>
      </c>
      <c r="DG5" s="30" t="s">
        <v>94</v>
      </c>
      <c r="DH5" s="30" t="s">
        <v>83</v>
      </c>
      <c r="DI5" s="30" t="s">
        <v>84</v>
      </c>
      <c r="DJ5" s="30" t="s">
        <v>85</v>
      </c>
      <c r="DK5" s="30" t="s">
        <v>86</v>
      </c>
      <c r="DL5" s="30" t="s">
        <v>87</v>
      </c>
      <c r="DM5" s="30" t="s">
        <v>88</v>
      </c>
      <c r="DN5" s="30" t="s">
        <v>89</v>
      </c>
      <c r="DO5" s="30" t="s">
        <v>90</v>
      </c>
      <c r="DP5" s="30" t="s">
        <v>91</v>
      </c>
      <c r="DQ5" s="30" t="s">
        <v>92</v>
      </c>
      <c r="DR5" s="30" t="s">
        <v>94</v>
      </c>
      <c r="DS5" s="30" t="s">
        <v>83</v>
      </c>
      <c r="DT5" s="30" t="s">
        <v>84</v>
      </c>
      <c r="DU5" s="30" t="s">
        <v>85</v>
      </c>
      <c r="DV5" s="30" t="s">
        <v>86</v>
      </c>
      <c r="DW5" s="30" t="s">
        <v>87</v>
      </c>
      <c r="DX5" s="30" t="s">
        <v>88</v>
      </c>
      <c r="DY5" s="30" t="s">
        <v>89</v>
      </c>
      <c r="DZ5" s="30" t="s">
        <v>90</v>
      </c>
      <c r="EA5" s="30" t="s">
        <v>91</v>
      </c>
      <c r="EB5" s="30" t="s">
        <v>92</v>
      </c>
      <c r="EC5" s="30" t="s">
        <v>94</v>
      </c>
      <c r="ED5" s="30" t="s">
        <v>83</v>
      </c>
      <c r="EE5" s="30" t="s">
        <v>84</v>
      </c>
      <c r="EF5" s="30" t="s">
        <v>85</v>
      </c>
      <c r="EG5" s="30" t="s">
        <v>86</v>
      </c>
      <c r="EH5" s="30" t="s">
        <v>87</v>
      </c>
      <c r="EI5" s="30" t="s">
        <v>88</v>
      </c>
      <c r="EJ5" s="30" t="s">
        <v>89</v>
      </c>
      <c r="EK5" s="30" t="s">
        <v>90</v>
      </c>
      <c r="EL5" s="30" t="s">
        <v>91</v>
      </c>
      <c r="EM5" s="30" t="s">
        <v>92</v>
      </c>
      <c r="EN5" s="30" t="s">
        <v>94</v>
      </c>
    </row>
    <row r="6" spans="1:144" s="34" customFormat="1">
      <c r="A6" s="26" t="s">
        <v>95</v>
      </c>
      <c r="B6" s="31">
        <f>B7</f>
        <v>2014</v>
      </c>
      <c r="C6" s="31">
        <f t="shared" ref="C6:W6" si="3">C7</f>
        <v>122114</v>
      </c>
      <c r="D6" s="31">
        <f t="shared" si="3"/>
        <v>47</v>
      </c>
      <c r="E6" s="31">
        <f t="shared" si="3"/>
        <v>17</v>
      </c>
      <c r="F6" s="31">
        <f t="shared" si="3"/>
        <v>1</v>
      </c>
      <c r="G6" s="31">
        <f t="shared" si="3"/>
        <v>0</v>
      </c>
      <c r="H6" s="31" t="str">
        <f t="shared" si="3"/>
        <v>千葉県　成田市</v>
      </c>
      <c r="I6" s="31" t="str">
        <f t="shared" si="3"/>
        <v>法非適用</v>
      </c>
      <c r="J6" s="31" t="str">
        <f t="shared" si="3"/>
        <v>下水道事業</v>
      </c>
      <c r="K6" s="31" t="str">
        <f t="shared" si="3"/>
        <v>公共下水道</v>
      </c>
      <c r="L6" s="31" t="str">
        <f t="shared" si="3"/>
        <v>Bc1</v>
      </c>
      <c r="M6" s="32" t="str">
        <f t="shared" si="3"/>
        <v>-</v>
      </c>
      <c r="N6" s="32" t="str">
        <f t="shared" si="3"/>
        <v>該当数値なし</v>
      </c>
      <c r="O6" s="32">
        <f t="shared" si="3"/>
        <v>74.77</v>
      </c>
      <c r="P6" s="32">
        <f t="shared" si="3"/>
        <v>81.150000000000006</v>
      </c>
      <c r="Q6" s="32">
        <f t="shared" si="3"/>
        <v>1944</v>
      </c>
      <c r="R6" s="32">
        <f t="shared" si="3"/>
        <v>131418</v>
      </c>
      <c r="S6" s="32">
        <f t="shared" si="3"/>
        <v>213.84</v>
      </c>
      <c r="T6" s="32">
        <f t="shared" si="3"/>
        <v>614.55999999999995</v>
      </c>
      <c r="U6" s="32">
        <f t="shared" si="3"/>
        <v>98365</v>
      </c>
      <c r="V6" s="32">
        <f t="shared" si="3"/>
        <v>18.5</v>
      </c>
      <c r="W6" s="32">
        <f t="shared" si="3"/>
        <v>5317.03</v>
      </c>
      <c r="X6" s="33">
        <f>IF(X7="",NA(),X7)</f>
        <v>98.24</v>
      </c>
      <c r="Y6" s="33">
        <f t="shared" ref="Y6:AG6" si="4">IF(Y7="",NA(),Y7)</f>
        <v>99.51</v>
      </c>
      <c r="Z6" s="33">
        <f t="shared" si="4"/>
        <v>99.49</v>
      </c>
      <c r="AA6" s="33">
        <f t="shared" si="4"/>
        <v>81.709999999999994</v>
      </c>
      <c r="AB6" s="33">
        <f t="shared" si="4"/>
        <v>93.56</v>
      </c>
      <c r="AC6" s="32" t="e">
        <f t="shared" si="4"/>
        <v>#N/A</v>
      </c>
      <c r="AD6" s="32" t="e">
        <f t="shared" si="4"/>
        <v>#N/A</v>
      </c>
      <c r="AE6" s="32" t="e">
        <f t="shared" si="4"/>
        <v>#N/A</v>
      </c>
      <c r="AF6" s="32" t="e">
        <f t="shared" si="4"/>
        <v>#N/A</v>
      </c>
      <c r="AG6" s="32" t="e">
        <f t="shared" si="4"/>
        <v>#N/A</v>
      </c>
      <c r="AH6" s="32" t="str">
        <f>IF(AH7="","",IF(AH7="-","【-】","【"&amp;SUBSTITUTE(TEXT(AH7,"#,##0.00"),"-","△")&amp;"】"))</f>
        <v/>
      </c>
      <c r="AI6" s="32" t="e">
        <f>IF(AI7="",NA(),AI7)</f>
        <v>#N/A</v>
      </c>
      <c r="AJ6" s="32" t="e">
        <f t="shared" ref="AJ6:AR6" si="5">IF(AJ7="",NA(),AJ7)</f>
        <v>#N/A</v>
      </c>
      <c r="AK6" s="32" t="e">
        <f t="shared" si="5"/>
        <v>#N/A</v>
      </c>
      <c r="AL6" s="32" t="e">
        <f t="shared" si="5"/>
        <v>#N/A</v>
      </c>
      <c r="AM6" s="32" t="e">
        <f t="shared" si="5"/>
        <v>#N/A</v>
      </c>
      <c r="AN6" s="32" t="e">
        <f t="shared" si="5"/>
        <v>#N/A</v>
      </c>
      <c r="AO6" s="32" t="e">
        <f t="shared" si="5"/>
        <v>#N/A</v>
      </c>
      <c r="AP6" s="32" t="e">
        <f t="shared" si="5"/>
        <v>#N/A</v>
      </c>
      <c r="AQ6" s="32" t="e">
        <f t="shared" si="5"/>
        <v>#N/A</v>
      </c>
      <c r="AR6" s="32" t="e">
        <f t="shared" si="5"/>
        <v>#N/A</v>
      </c>
      <c r="AS6" s="32" t="str">
        <f>IF(AS7="","",IF(AS7="-","【-】","【"&amp;SUBSTITUTE(TEXT(AS7,"#,##0.00"),"-","△")&amp;"】"))</f>
        <v/>
      </c>
      <c r="AT6" s="32" t="e">
        <f>IF(AT7="",NA(),AT7)</f>
        <v>#N/A</v>
      </c>
      <c r="AU6" s="32" t="e">
        <f t="shared" ref="AU6:BC6" si="6">IF(AU7="",NA(),AU7)</f>
        <v>#N/A</v>
      </c>
      <c r="AV6" s="32" t="e">
        <f t="shared" si="6"/>
        <v>#N/A</v>
      </c>
      <c r="AW6" s="32" t="e">
        <f t="shared" si="6"/>
        <v>#N/A</v>
      </c>
      <c r="AX6" s="32" t="e">
        <f t="shared" si="6"/>
        <v>#N/A</v>
      </c>
      <c r="AY6" s="32" t="e">
        <f t="shared" si="6"/>
        <v>#N/A</v>
      </c>
      <c r="AZ6" s="32" t="e">
        <f t="shared" si="6"/>
        <v>#N/A</v>
      </c>
      <c r="BA6" s="32" t="e">
        <f t="shared" si="6"/>
        <v>#N/A</v>
      </c>
      <c r="BB6" s="32" t="e">
        <f t="shared" si="6"/>
        <v>#N/A</v>
      </c>
      <c r="BC6" s="32" t="e">
        <f t="shared" si="6"/>
        <v>#N/A</v>
      </c>
      <c r="BD6" s="32" t="str">
        <f>IF(BD7="","",IF(BD7="-","【-】","【"&amp;SUBSTITUTE(TEXT(BD7,"#,##0.00"),"-","△")&amp;"】"))</f>
        <v/>
      </c>
      <c r="BE6" s="33">
        <f>IF(BE7="",NA(),BE7)</f>
        <v>455.46</v>
      </c>
      <c r="BF6" s="33">
        <f t="shared" ref="BF6:BN6" si="7">IF(BF7="",NA(),BF7)</f>
        <v>400.2</v>
      </c>
      <c r="BG6" s="33">
        <f t="shared" si="7"/>
        <v>329.9</v>
      </c>
      <c r="BH6" s="33">
        <f t="shared" si="7"/>
        <v>368.72</v>
      </c>
      <c r="BI6" s="33">
        <f t="shared" si="7"/>
        <v>374.72</v>
      </c>
      <c r="BJ6" s="33">
        <f t="shared" si="7"/>
        <v>783.38</v>
      </c>
      <c r="BK6" s="33">
        <f t="shared" si="7"/>
        <v>742.31</v>
      </c>
      <c r="BL6" s="33">
        <f t="shared" si="7"/>
        <v>708.85</v>
      </c>
      <c r="BM6" s="33">
        <f t="shared" si="7"/>
        <v>660.23</v>
      </c>
      <c r="BN6" s="33">
        <f t="shared" si="7"/>
        <v>658.6</v>
      </c>
      <c r="BO6" s="32" t="str">
        <f>IF(BO7="","",IF(BO7="-","【-】","【"&amp;SUBSTITUTE(TEXT(BO7,"#,##0.00"),"-","△")&amp;"】"))</f>
        <v>【776.35】</v>
      </c>
      <c r="BP6" s="33">
        <f>IF(BP7="",NA(),BP7)</f>
        <v>103.55</v>
      </c>
      <c r="BQ6" s="33">
        <f t="shared" ref="BQ6:BY6" si="8">IF(BQ7="",NA(),BQ7)</f>
        <v>103.05</v>
      </c>
      <c r="BR6" s="33">
        <f t="shared" si="8"/>
        <v>102.75</v>
      </c>
      <c r="BS6" s="33">
        <f t="shared" si="8"/>
        <v>102.73</v>
      </c>
      <c r="BT6" s="33">
        <f t="shared" si="8"/>
        <v>103.02</v>
      </c>
      <c r="BU6" s="33">
        <f t="shared" si="8"/>
        <v>88.04</v>
      </c>
      <c r="BV6" s="33">
        <f t="shared" si="8"/>
        <v>86.6</v>
      </c>
      <c r="BW6" s="33">
        <f t="shared" si="8"/>
        <v>89.47</v>
      </c>
      <c r="BX6" s="33">
        <f t="shared" si="8"/>
        <v>88.7</v>
      </c>
      <c r="BY6" s="33">
        <f t="shared" si="8"/>
        <v>88.44</v>
      </c>
      <c r="BZ6" s="32" t="str">
        <f>IF(BZ7="","",IF(BZ7="-","【-】","【"&amp;SUBSTITUTE(TEXT(BZ7,"#,##0.00"),"-","△")&amp;"】"))</f>
        <v>【96.57】</v>
      </c>
      <c r="CA6" s="33">
        <f>IF(CA7="",NA(),CA7)</f>
        <v>119.57</v>
      </c>
      <c r="CB6" s="33">
        <f t="shared" ref="CB6:CJ6" si="9">IF(CB7="",NA(),CB7)</f>
        <v>119.47</v>
      </c>
      <c r="CC6" s="33">
        <f t="shared" si="9"/>
        <v>121.41</v>
      </c>
      <c r="CD6" s="33">
        <f t="shared" si="9"/>
        <v>120.14</v>
      </c>
      <c r="CE6" s="33">
        <f t="shared" si="9"/>
        <v>121.99</v>
      </c>
      <c r="CF6" s="33">
        <f t="shared" si="9"/>
        <v>142.58000000000001</v>
      </c>
      <c r="CG6" s="33">
        <f t="shared" si="9"/>
        <v>144.15</v>
      </c>
      <c r="CH6" s="33">
        <f t="shared" si="9"/>
        <v>143.47999999999999</v>
      </c>
      <c r="CI6" s="33">
        <f t="shared" si="9"/>
        <v>145.05000000000001</v>
      </c>
      <c r="CJ6" s="33">
        <f t="shared" si="9"/>
        <v>147.15</v>
      </c>
      <c r="CK6" s="32" t="str">
        <f>IF(CK7="","",IF(CK7="-","【-】","【"&amp;SUBSTITUTE(TEXT(CK7,"#,##0.00"),"-","△")&amp;"】"))</f>
        <v>【142.28】</v>
      </c>
      <c r="CL6" s="33" t="str">
        <f>IF(CL7="",NA(),CL7)</f>
        <v>-</v>
      </c>
      <c r="CM6" s="33" t="str">
        <f t="shared" ref="CM6:CU6" si="10">IF(CM7="",NA(),CM7)</f>
        <v>-</v>
      </c>
      <c r="CN6" s="33" t="str">
        <f t="shared" si="10"/>
        <v>-</v>
      </c>
      <c r="CO6" s="33" t="str">
        <f t="shared" si="10"/>
        <v>-</v>
      </c>
      <c r="CP6" s="33" t="str">
        <f t="shared" si="10"/>
        <v>-</v>
      </c>
      <c r="CQ6" s="33">
        <f t="shared" si="10"/>
        <v>64.180000000000007</v>
      </c>
      <c r="CR6" s="33">
        <f t="shared" si="10"/>
        <v>64.2</v>
      </c>
      <c r="CS6" s="33">
        <f t="shared" si="10"/>
        <v>64.75</v>
      </c>
      <c r="CT6" s="33">
        <f t="shared" si="10"/>
        <v>62.03</v>
      </c>
      <c r="CU6" s="33">
        <f t="shared" si="10"/>
        <v>59.27</v>
      </c>
      <c r="CV6" s="32" t="str">
        <f>IF(CV7="","",IF(CV7="-","【-】","【"&amp;SUBSTITUTE(TEXT(CV7,"#,##0.00"),"-","△")&amp;"】"))</f>
        <v>【60.35】</v>
      </c>
      <c r="CW6" s="33">
        <f>IF(CW7="",NA(),CW7)</f>
        <v>96.64</v>
      </c>
      <c r="CX6" s="33">
        <f t="shared" ref="CX6:DF6" si="11">IF(CX7="",NA(),CX7)</f>
        <v>97.06</v>
      </c>
      <c r="CY6" s="33">
        <f t="shared" si="11"/>
        <v>97.19</v>
      </c>
      <c r="CZ6" s="33">
        <f t="shared" si="11"/>
        <v>97.25</v>
      </c>
      <c r="DA6" s="33">
        <f t="shared" si="11"/>
        <v>97.3</v>
      </c>
      <c r="DB6" s="33">
        <f t="shared" si="11"/>
        <v>93.17</v>
      </c>
      <c r="DC6" s="33">
        <f t="shared" si="11"/>
        <v>93.37</v>
      </c>
      <c r="DD6" s="33">
        <f t="shared" si="11"/>
        <v>92.84</v>
      </c>
      <c r="DE6" s="33">
        <f t="shared" si="11"/>
        <v>93.53</v>
      </c>
      <c r="DF6" s="33">
        <f t="shared" si="11"/>
        <v>92.82</v>
      </c>
      <c r="DG6" s="32" t="str">
        <f>IF(DG7="","",IF(DG7="-","【-】","【"&amp;SUBSTITUTE(TEXT(DG7,"#,##0.00"),"-","△")&amp;"】"))</f>
        <v>【94.57】</v>
      </c>
      <c r="DH6" s="32" t="e">
        <f>IF(DH7="",NA(),DH7)</f>
        <v>#N/A</v>
      </c>
      <c r="DI6" s="32" t="e">
        <f t="shared" ref="DI6:DQ6" si="12">IF(DI7="",NA(),DI7)</f>
        <v>#N/A</v>
      </c>
      <c r="DJ6" s="32" t="e">
        <f t="shared" si="12"/>
        <v>#N/A</v>
      </c>
      <c r="DK6" s="32" t="e">
        <f t="shared" si="12"/>
        <v>#N/A</v>
      </c>
      <c r="DL6" s="32" t="e">
        <f t="shared" si="12"/>
        <v>#N/A</v>
      </c>
      <c r="DM6" s="32" t="e">
        <f t="shared" si="12"/>
        <v>#N/A</v>
      </c>
      <c r="DN6" s="32" t="e">
        <f t="shared" si="12"/>
        <v>#N/A</v>
      </c>
      <c r="DO6" s="32" t="e">
        <f t="shared" si="12"/>
        <v>#N/A</v>
      </c>
      <c r="DP6" s="32" t="e">
        <f t="shared" si="12"/>
        <v>#N/A</v>
      </c>
      <c r="DQ6" s="32" t="e">
        <f t="shared" si="12"/>
        <v>#N/A</v>
      </c>
      <c r="DR6" s="32" t="str">
        <f>IF(DR7="","",IF(DR7="-","【-】","【"&amp;SUBSTITUTE(TEXT(DR7,"#,##0.00"),"-","△")&amp;"】"))</f>
        <v/>
      </c>
      <c r="DS6" s="32" t="e">
        <f>IF(DS7="",NA(),DS7)</f>
        <v>#N/A</v>
      </c>
      <c r="DT6" s="32" t="e">
        <f t="shared" ref="DT6:EB6" si="13">IF(DT7="",NA(),DT7)</f>
        <v>#N/A</v>
      </c>
      <c r="DU6" s="32" t="e">
        <f t="shared" si="13"/>
        <v>#N/A</v>
      </c>
      <c r="DV6" s="32" t="e">
        <f t="shared" si="13"/>
        <v>#N/A</v>
      </c>
      <c r="DW6" s="32" t="e">
        <f t="shared" si="13"/>
        <v>#N/A</v>
      </c>
      <c r="DX6" s="32" t="e">
        <f t="shared" si="13"/>
        <v>#N/A</v>
      </c>
      <c r="DY6" s="32" t="e">
        <f t="shared" si="13"/>
        <v>#N/A</v>
      </c>
      <c r="DZ6" s="32" t="e">
        <f t="shared" si="13"/>
        <v>#N/A</v>
      </c>
      <c r="EA6" s="32" t="e">
        <f t="shared" si="13"/>
        <v>#N/A</v>
      </c>
      <c r="EB6" s="32" t="e">
        <f t="shared" si="13"/>
        <v>#N/A</v>
      </c>
      <c r="EC6" s="32" t="str">
        <f>IF(EC7="","",IF(EC7="-","【-】","【"&amp;SUBSTITUTE(TEXT(EC7,"#,##0.00"),"-","△")&amp;"】"))</f>
        <v/>
      </c>
      <c r="ED6" s="32">
        <f>IF(ED7="",NA(),ED7)</f>
        <v>0</v>
      </c>
      <c r="EE6" s="33">
        <f t="shared" ref="EE6:EM6" si="14">IF(EE7="",NA(),EE7)</f>
        <v>0.1</v>
      </c>
      <c r="EF6" s="33">
        <f t="shared" si="14"/>
        <v>0.04</v>
      </c>
      <c r="EG6" s="33">
        <f t="shared" si="14"/>
        <v>0.09</v>
      </c>
      <c r="EH6" s="33">
        <f t="shared" si="14"/>
        <v>0.02</v>
      </c>
      <c r="EI6" s="33">
        <f t="shared" si="14"/>
        <v>7.0000000000000007E-2</v>
      </c>
      <c r="EJ6" s="33">
        <f t="shared" si="14"/>
        <v>0.05</v>
      </c>
      <c r="EK6" s="33">
        <f t="shared" si="14"/>
        <v>0.04</v>
      </c>
      <c r="EL6" s="33">
        <f t="shared" si="14"/>
        <v>0.05</v>
      </c>
      <c r="EM6" s="33">
        <f t="shared" si="14"/>
        <v>7.0000000000000007E-2</v>
      </c>
      <c r="EN6" s="32" t="str">
        <f>IF(EN7="","",IF(EN7="-","【-】","【"&amp;SUBSTITUTE(TEXT(EN7,"#,##0.00"),"-","△")&amp;"】"))</f>
        <v>【0.17】</v>
      </c>
    </row>
    <row r="7" spans="1:144" s="34" customFormat="1">
      <c r="A7" s="26"/>
      <c r="B7" s="35">
        <v>2014</v>
      </c>
      <c r="C7" s="35">
        <v>122114</v>
      </c>
      <c r="D7" s="35">
        <v>47</v>
      </c>
      <c r="E7" s="35">
        <v>17</v>
      </c>
      <c r="F7" s="35">
        <v>1</v>
      </c>
      <c r="G7" s="35">
        <v>0</v>
      </c>
      <c r="H7" s="35" t="s">
        <v>96</v>
      </c>
      <c r="I7" s="35" t="s">
        <v>97</v>
      </c>
      <c r="J7" s="35" t="s">
        <v>98</v>
      </c>
      <c r="K7" s="35" t="s">
        <v>99</v>
      </c>
      <c r="L7" s="35" t="s">
        <v>100</v>
      </c>
      <c r="M7" s="36" t="s">
        <v>101</v>
      </c>
      <c r="N7" s="36" t="s">
        <v>102</v>
      </c>
      <c r="O7" s="36">
        <v>74.77</v>
      </c>
      <c r="P7" s="36">
        <v>81.150000000000006</v>
      </c>
      <c r="Q7" s="36">
        <v>1944</v>
      </c>
      <c r="R7" s="36">
        <v>131418</v>
      </c>
      <c r="S7" s="36">
        <v>213.84</v>
      </c>
      <c r="T7" s="36">
        <v>614.55999999999995</v>
      </c>
      <c r="U7" s="36">
        <v>98365</v>
      </c>
      <c r="V7" s="36">
        <v>18.5</v>
      </c>
      <c r="W7" s="36">
        <v>5317.03</v>
      </c>
      <c r="X7" s="36">
        <v>98.24</v>
      </c>
      <c r="Y7" s="36">
        <v>99.51</v>
      </c>
      <c r="Z7" s="36">
        <v>99.49</v>
      </c>
      <c r="AA7" s="36">
        <v>81.709999999999994</v>
      </c>
      <c r="AB7" s="36">
        <v>93.56</v>
      </c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>
        <v>455.46</v>
      </c>
      <c r="BF7" s="36">
        <v>400.2</v>
      </c>
      <c r="BG7" s="36">
        <v>329.9</v>
      </c>
      <c r="BH7" s="36">
        <v>368.72</v>
      </c>
      <c r="BI7" s="36">
        <v>374.72</v>
      </c>
      <c r="BJ7" s="36">
        <v>783.38</v>
      </c>
      <c r="BK7" s="36">
        <v>742.31</v>
      </c>
      <c r="BL7" s="36">
        <v>708.85</v>
      </c>
      <c r="BM7" s="36">
        <v>660.23</v>
      </c>
      <c r="BN7" s="36">
        <v>658.6</v>
      </c>
      <c r="BO7" s="36">
        <v>776.35</v>
      </c>
      <c r="BP7" s="36">
        <v>103.55</v>
      </c>
      <c r="BQ7" s="36">
        <v>103.05</v>
      </c>
      <c r="BR7" s="36">
        <v>102.75</v>
      </c>
      <c r="BS7" s="36">
        <v>102.73</v>
      </c>
      <c r="BT7" s="36">
        <v>103.02</v>
      </c>
      <c r="BU7" s="36">
        <v>88.04</v>
      </c>
      <c r="BV7" s="36">
        <v>86.6</v>
      </c>
      <c r="BW7" s="36">
        <v>89.47</v>
      </c>
      <c r="BX7" s="36">
        <v>88.7</v>
      </c>
      <c r="BY7" s="36">
        <v>88.44</v>
      </c>
      <c r="BZ7" s="36">
        <v>96.57</v>
      </c>
      <c r="CA7" s="36">
        <v>119.57</v>
      </c>
      <c r="CB7" s="36">
        <v>119.47</v>
      </c>
      <c r="CC7" s="36">
        <v>121.41</v>
      </c>
      <c r="CD7" s="36">
        <v>120.14</v>
      </c>
      <c r="CE7" s="36">
        <v>121.99</v>
      </c>
      <c r="CF7" s="36">
        <v>142.58000000000001</v>
      </c>
      <c r="CG7" s="36">
        <v>144.15</v>
      </c>
      <c r="CH7" s="36">
        <v>143.47999999999999</v>
      </c>
      <c r="CI7" s="36">
        <v>145.05000000000001</v>
      </c>
      <c r="CJ7" s="36">
        <v>147.15</v>
      </c>
      <c r="CK7" s="36">
        <v>142.28</v>
      </c>
      <c r="CL7" s="36" t="s">
        <v>101</v>
      </c>
      <c r="CM7" s="36" t="s">
        <v>101</v>
      </c>
      <c r="CN7" s="36" t="s">
        <v>101</v>
      </c>
      <c r="CO7" s="36" t="s">
        <v>101</v>
      </c>
      <c r="CP7" s="36" t="s">
        <v>101</v>
      </c>
      <c r="CQ7" s="36">
        <v>64.180000000000007</v>
      </c>
      <c r="CR7" s="36">
        <v>64.2</v>
      </c>
      <c r="CS7" s="36">
        <v>64.75</v>
      </c>
      <c r="CT7" s="36">
        <v>62.03</v>
      </c>
      <c r="CU7" s="36">
        <v>59.27</v>
      </c>
      <c r="CV7" s="36">
        <v>60.35</v>
      </c>
      <c r="CW7" s="36">
        <v>96.64</v>
      </c>
      <c r="CX7" s="36">
        <v>97.06</v>
      </c>
      <c r="CY7" s="36">
        <v>97.19</v>
      </c>
      <c r="CZ7" s="36">
        <v>97.25</v>
      </c>
      <c r="DA7" s="36">
        <v>97.3</v>
      </c>
      <c r="DB7" s="36">
        <v>93.17</v>
      </c>
      <c r="DC7" s="36">
        <v>93.37</v>
      </c>
      <c r="DD7" s="36">
        <v>92.84</v>
      </c>
      <c r="DE7" s="36">
        <v>93.53</v>
      </c>
      <c r="DF7" s="36">
        <v>92.82</v>
      </c>
      <c r="DG7" s="36">
        <v>94.57</v>
      </c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>
        <v>0</v>
      </c>
      <c r="EE7" s="36">
        <v>0.1</v>
      </c>
      <c r="EF7" s="36">
        <v>0.04</v>
      </c>
      <c r="EG7" s="36">
        <v>0.09</v>
      </c>
      <c r="EH7" s="36">
        <v>0.02</v>
      </c>
      <c r="EI7" s="36">
        <v>7.0000000000000007E-2</v>
      </c>
      <c r="EJ7" s="36">
        <v>0.05</v>
      </c>
      <c r="EK7" s="36">
        <v>0.04</v>
      </c>
      <c r="EL7" s="36">
        <v>0.05</v>
      </c>
      <c r="EM7" s="36">
        <v>7.0000000000000007E-2</v>
      </c>
      <c r="EN7" s="36">
        <v>0.17</v>
      </c>
    </row>
    <row r="8" spans="1:144"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</row>
    <row r="9" spans="1:144">
      <c r="A9" s="38"/>
      <c r="B9" s="38" t="s">
        <v>103</v>
      </c>
      <c r="C9" s="38" t="s">
        <v>104</v>
      </c>
      <c r="D9" s="38" t="s">
        <v>105</v>
      </c>
      <c r="E9" s="38" t="s">
        <v>106</v>
      </c>
      <c r="F9" s="38" t="s">
        <v>107</v>
      </c>
      <c r="Q9" s="37"/>
      <c r="X9" s="37"/>
      <c r="Y9" s="37"/>
      <c r="Z9" s="37"/>
      <c r="AA9" s="37"/>
      <c r="AB9" s="37"/>
      <c r="AC9" s="37"/>
      <c r="AD9" s="37"/>
      <c r="AE9" s="37"/>
      <c r="AF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C9" s="37"/>
      <c r="ED9" s="37"/>
      <c r="EE9" s="37"/>
      <c r="EF9" s="37"/>
      <c r="EG9" s="37"/>
      <c r="EH9" s="37"/>
      <c r="EI9" s="37"/>
      <c r="EJ9" s="37"/>
      <c r="EK9" s="37"/>
      <c r="EL9" s="37"/>
    </row>
    <row r="10" spans="1:144">
      <c r="A10" s="38" t="s">
        <v>45</v>
      </c>
      <c r="B10" s="39">
        <f>DATEVALUE($B$6-4&amp;"年1月1日")</f>
        <v>40179</v>
      </c>
      <c r="C10" s="39">
        <f>DATEVALUE($B$6-3&amp;"年1月1日")</f>
        <v>40544</v>
      </c>
      <c r="D10" s="39">
        <f>DATEVALUE($B$6-2&amp;"年1月1日")</f>
        <v>40909</v>
      </c>
      <c r="E10" s="39">
        <f>DATEVALUE($B$6-1&amp;"年1月1日")</f>
        <v>41275</v>
      </c>
      <c r="F10" s="39">
        <f>DATEVALUE($B$6&amp;"年1月1日")</f>
        <v>41640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creator>公営企業課</dc:creator>
  <cp:lastModifiedBy>CZC141589</cp:lastModifiedBy>
  <dcterms:created xsi:type="dcterms:W3CDTF">2016-02-03T08:50:10Z</dcterms:created>
  <dcterms:modified xsi:type="dcterms:W3CDTF">2016-02-12T07:41:23Z</dcterms:modified>
</cp:coreProperties>
</file>