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<sst xmlns="http://schemas.openxmlformats.org/spreadsheetml/2006/main" count="221" uniqueCount="111">
  <si>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</si>
  <si>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</si>
  <si>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</si>
  <si>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</si>
  <si>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</si>
  <si>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</si>
  <si>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</si>
  <si>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</si>
  <si>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</si>
  <si>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</si>
  <si>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</si>
  <si>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</si>
  <si>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</si>
  <si>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</si>
  <si>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</si>
  <si>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</si>
  <si>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</si>
  <si>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</si>
  <si>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</si>
  <si>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</si>
  <si>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</si>
  <si>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</si>
  <si>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</si>
  <si>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</si>
  <si>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</si>
  <si>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</si>
  <si>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</si>
  <si>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</si>
  <si>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</si>
  <si>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</si>
  <si>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</si>
  <si>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</si>
  <si>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</si>
  <si>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</si>
  <si>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</si>
  <si>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</si>
  <si>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</si>
  <si>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</si>
  <si>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</si>
  <si>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</si>
  <si>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</si>
  <si>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</si>
  <si>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</si>
  <si>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</si>
  <si>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</si>
  <si>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</si>
  <si>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</si>
  <si>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</si>
  <si>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</si>
  <si>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</si>
  <si>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</si>
  <si>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</si>
  <si>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</si>
  <si>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</si>
  <si>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</si>
  <si>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</si>
  <si>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</si>
  <si>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</si>
  <si>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</si>
  <si>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</si>
  <si>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</si>
  <si>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</si>
  <si>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</si>
  <si>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</si>
  <si>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</si>
  <si>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</si>
  <si>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</si>
  <si>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</si>
  <si>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</si>
  <si>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</si>
  <si>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</si>
  <si>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</si>
  <si>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</si>
  <si>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</si>
  <si>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</si>
  <si>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</si>
  <si>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</si>
  <si>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</si>
  <si>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</si>
  <si>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</si>
  <si>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</si>
  <si>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</si>
  <si>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</si>
  <si>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</si>
  <si>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</si>
  <si>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</si>
  <si>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</si>
  <si>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</si>
  <si>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</si>
  <si>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</si>
  <si>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</si>
  <si>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</si>
  <si>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</si>
  <si>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</si>
  <si>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</si>
  <si>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</si>
  <si>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旭市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</si>
  <si>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</si>
  <si>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</si>
  <si>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</si>
  <si>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</si>
  <si>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</si>
  <si>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</si>
  <si>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</si>
  <si>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</si>
  <si>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</si>
  <si>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</si>
  <si>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</si>
  <si>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・経費回収率・収益的収支比率ともに7割ほどであるため、経費回収率を高くすることで収益的収支比率も高くなり、使用料収入により経費を賄えることから、経営の効率性が高まると考えられる。
・地方債については、使用料収入が少なく全て一般会計からの繰入金で償還しているため、企業債残高対事業規模比率が0になっている。
・施設利用率については、不明水が多い地区があり、ほとんどの年度で平均値の倍近く、100％を越えているため、管渠・処理施設に対しての負担が大きくなっている。
　不明水対策としては、維持管理組合を通じて注意喚起のチラシを各家庭に配布している。また、地下水の流入が確認されている路線については、来年度より管路改修工事を実施する。</t>
    <rPh sb="1" eb="3">
      <t>ケイヒ</t>
    </rPh>
    <rPh sb="3" eb="5">
      <t>カイシュウ</t>
    </rPh>
    <rPh sb="5" eb="6">
      <t>リツ</t>
    </rPh>
    <rPh sb="7" eb="10">
      <t>シュウエキテキ</t>
    </rPh>
    <rPh sb="10" eb="12">
      <t>シュウシ</t>
    </rPh>
    <rPh sb="12" eb="14">
      <t>ヒリツ</t>
    </rPh>
    <rPh sb="18" eb="19">
      <t>ワリ</t>
    </rPh>
    <rPh sb="27" eb="29">
      <t>ケイヒ</t>
    </rPh>
    <rPh sb="29" eb="31">
      <t>カイシュウ</t>
    </rPh>
    <rPh sb="31" eb="32">
      <t>リツ</t>
    </rPh>
    <rPh sb="33" eb="34">
      <t>タカ</t>
    </rPh>
    <rPh sb="40" eb="43">
      <t>シュウエキテキ</t>
    </rPh>
    <rPh sb="43" eb="45">
      <t>シュウシ</t>
    </rPh>
    <rPh sb="45" eb="47">
      <t>ヒリツ</t>
    </rPh>
    <rPh sb="48" eb="49">
      <t>タカ</t>
    </rPh>
    <rPh sb="53" eb="55">
      <t>シヨウ</t>
    </rPh>
    <rPh sb="55" eb="56">
      <t>リョウ</t>
    </rPh>
    <rPh sb="56" eb="58">
      <t>シュウニュウ</t>
    </rPh>
    <rPh sb="61" eb="63">
      <t>ケイヒ</t>
    </rPh>
    <rPh sb="64" eb="65">
      <t>マカナ</t>
    </rPh>
    <rPh sb="72" eb="74">
      <t>ケイエイ</t>
    </rPh>
    <rPh sb="75" eb="78">
      <t>コウリツセイ</t>
    </rPh>
    <rPh sb="79" eb="80">
      <t>タカ</t>
    </rPh>
    <rPh sb="83" eb="84">
      <t>カンガ</t>
    </rPh>
    <rPh sb="91" eb="93">
      <t>チホウ</t>
    </rPh>
    <rPh sb="93" eb="94">
      <t>サイ</t>
    </rPh>
    <rPh sb="100" eb="102">
      <t>シヨウ</t>
    </rPh>
    <rPh sb="102" eb="103">
      <t>リョウ</t>
    </rPh>
    <rPh sb="103" eb="105">
      <t>シュウニュウ</t>
    </rPh>
    <rPh sb="106" eb="107">
      <t>スク</t>
    </rPh>
    <rPh sb="109" eb="110">
      <t>スベ</t>
    </rPh>
    <rPh sb="111" eb="113">
      <t>イッパン</t>
    </rPh>
    <rPh sb="113" eb="115">
      <t>カイケイ</t>
    </rPh>
    <rPh sb="118" eb="120">
      <t>クリイレ</t>
    </rPh>
    <rPh sb="120" eb="121">
      <t>キン</t>
    </rPh>
    <rPh sb="122" eb="124">
      <t>ショウカン</t>
    </rPh>
    <rPh sb="131" eb="133">
      <t>キギョウ</t>
    </rPh>
    <rPh sb="133" eb="134">
      <t>サイ</t>
    </rPh>
    <rPh sb="134" eb="136">
      <t>ザンダカ</t>
    </rPh>
    <rPh sb="136" eb="137">
      <t>タイ</t>
    </rPh>
    <rPh sb="137" eb="139">
      <t>ジギョウ</t>
    </rPh>
    <rPh sb="139" eb="141">
      <t>キボ</t>
    </rPh>
    <rPh sb="141" eb="143">
      <t>ヒリツ</t>
    </rPh>
    <rPh sb="154" eb="156">
      <t>シセツ</t>
    </rPh>
    <rPh sb="156" eb="159">
      <t>リヨウリツ</t>
    </rPh>
    <rPh sb="165" eb="167">
      <t>フメイ</t>
    </rPh>
    <rPh sb="167" eb="168">
      <t>スイ</t>
    </rPh>
    <rPh sb="169" eb="170">
      <t>オオ</t>
    </rPh>
    <rPh sb="171" eb="173">
      <t>チク</t>
    </rPh>
    <rPh sb="182" eb="184">
      <t>ネンド</t>
    </rPh>
    <rPh sb="185" eb="188">
      <t>ヘイキンチ</t>
    </rPh>
    <rPh sb="189" eb="190">
      <t>バイ</t>
    </rPh>
    <rPh sb="190" eb="191">
      <t>チカ</t>
    </rPh>
    <rPh sb="198" eb="199">
      <t>コ</t>
    </rPh>
    <rPh sb="206" eb="207">
      <t>カン</t>
    </rPh>
    <rPh sb="207" eb="208">
      <t>キョ</t>
    </rPh>
    <rPh sb="209" eb="211">
      <t>ショリ</t>
    </rPh>
    <rPh sb="211" eb="213">
      <t>シセツ</t>
    </rPh>
    <rPh sb="214" eb="215">
      <t>タイ</t>
    </rPh>
    <rPh sb="218" eb="220">
      <t>フタン</t>
    </rPh>
    <rPh sb="221" eb="222">
      <t>オオ</t>
    </rPh>
    <rPh sb="232" eb="234">
      <t>フメイ</t>
    </rPh>
    <rPh sb="234" eb="235">
      <t>スイ</t>
    </rPh>
    <rPh sb="235" eb="237">
      <t>タイサク</t>
    </rPh>
    <rPh sb="242" eb="244">
      <t>イジ</t>
    </rPh>
    <rPh sb="244" eb="246">
      <t>カンリ</t>
    </rPh>
    <rPh sb="246" eb="248">
      <t>クミアイ</t>
    </rPh>
    <rPh sb="249" eb="250">
      <t>ツウ</t>
    </rPh>
    <rPh sb="252" eb="254">
      <t>チュウイ</t>
    </rPh>
    <rPh sb="254" eb="256">
      <t>カンキ</t>
    </rPh>
    <rPh sb="261" eb="264">
      <t>カクカテイ</t>
    </rPh>
    <rPh sb="265" eb="267">
      <t>ハイフ</t>
    </rPh>
    <rPh sb="275" eb="278">
      <t>チカスイ</t>
    </rPh>
    <rPh sb="279" eb="281">
      <t>リュウニュウ</t>
    </rPh>
    <rPh sb="282" eb="284">
      <t>カクニン</t>
    </rPh>
    <rPh sb="289" eb="291">
      <t>ロセン</t>
    </rPh>
    <rPh sb="297" eb="300">
      <t>ライネンド</t>
    </rPh>
    <rPh sb="302" eb="304">
      <t>カンロ</t>
    </rPh>
    <rPh sb="304" eb="306">
      <t>カイシュウ</t>
    </rPh>
    <rPh sb="306" eb="308">
      <t>コウジ</t>
    </rPh>
    <rPh sb="309" eb="311">
      <t>ジッシ</t>
    </rPh>
    <phoneticPr fontId="4"/>
  </si>
  <si>
    <t>・管渠改善率については、供用開始から17年が経過し、一部の老朽化が著しい路線を除いては健全な状態であり、更新工事等を行っていないため0になっている。</t>
    <rPh sb="1" eb="2">
      <t>カン</t>
    </rPh>
    <rPh sb="2" eb="3">
      <t>キョ</t>
    </rPh>
    <rPh sb="3" eb="5">
      <t>カイゼン</t>
    </rPh>
    <rPh sb="5" eb="6">
      <t>リツ</t>
    </rPh>
    <rPh sb="12" eb="14">
      <t>キョウヨウ</t>
    </rPh>
    <rPh sb="14" eb="16">
      <t>カイシ</t>
    </rPh>
    <rPh sb="20" eb="21">
      <t>ネン</t>
    </rPh>
    <rPh sb="22" eb="24">
      <t>ケイカ</t>
    </rPh>
    <rPh sb="26" eb="28">
      <t>イチブ</t>
    </rPh>
    <rPh sb="29" eb="32">
      <t>ロウキュウカ</t>
    </rPh>
    <rPh sb="33" eb="34">
      <t>イチジル</t>
    </rPh>
    <rPh sb="36" eb="38">
      <t>ロセン</t>
    </rPh>
    <rPh sb="39" eb="40">
      <t>ノゾ</t>
    </rPh>
    <rPh sb="43" eb="45">
      <t>ケンゼン</t>
    </rPh>
    <rPh sb="46" eb="48">
      <t>ジョウタイ</t>
    </rPh>
    <rPh sb="52" eb="54">
      <t>コウシン</t>
    </rPh>
    <rPh sb="54" eb="56">
      <t>コウジ</t>
    </rPh>
    <rPh sb="56" eb="57">
      <t>トウ</t>
    </rPh>
    <rPh sb="58" eb="59">
      <t>オコナ</t>
    </rPh>
    <phoneticPr fontId="4"/>
  </si>
  <si>
    <t>・経費回収率を高めるために、維持管理組合と協力し加入促進等に取組み水洗化率向上を図っていく。</t>
    <rPh sb="14" eb="16">
      <t>イジ</t>
    </rPh>
    <rPh sb="16" eb="18">
      <t>カンリ</t>
    </rPh>
    <rPh sb="18" eb="20">
      <t>クミアイ</t>
    </rPh>
    <rPh sb="21" eb="23">
      <t>キョウリョク</t>
    </rPh>
    <rPh sb="40" eb="41">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</si>
</sst>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287936"/>
        <c:axId val="1094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109287936"/>
        <c:axId val="109453312"/>
      </c:lineChart>
      <c:dateAx>
        <c:axId val="109287936"/>
        <c:scaling>
          <c:orientation val="minMax"/>
        </c:scaling>
        <c:delete val="1"/>
        <c:axPos val="b"/>
        <c:numFmt formatCode="ge" sourceLinked="1"/>
        <c:majorTickMark val="none"/>
        <c:minorTickMark val="none"/>
        <c:tickLblPos val="none"/>
        <c:crossAx val="109453312"/>
        <c:crosses val="autoZero"/>
        <c:auto val="1"/>
        <c:lblOffset val="100"/>
        <c:baseTimeUnit val="years"/>
      </c:dateAx>
      <c:valAx>
        <c:axId val="1094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99.7</c:v>
                </c:pt>
                <c:pt idx="1">
                  <c:v>118.51</c:v>
                </c:pt>
                <c:pt idx="2">
                  <c:v>117.3</c:v>
                </c:pt>
                <c:pt idx="3">
                  <c:v>103.79</c:v>
                </c:pt>
                <c:pt idx="4">
                  <c:v>102.88</c:v>
                </c:pt>
              </c:numCache>
            </c:numRef>
          </c:val>
        </c:ser>
        <c:dLbls>
          <c:showLegendKey val="0"/>
          <c:showVal val="0"/>
          <c:showCatName val="0"/>
          <c:showSerName val="0"/>
          <c:showPercent val="0"/>
          <c:showBubbleSize val="0"/>
        </c:dLbls>
        <c:gapWidth val="150"/>
        <c:axId val="115761152"/>
        <c:axId val="1136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115761152"/>
        <c:axId val="113646912"/>
      </c:lineChart>
      <c:dateAx>
        <c:axId val="115761152"/>
        <c:scaling>
          <c:orientation val="minMax"/>
        </c:scaling>
        <c:delete val="1"/>
        <c:axPos val="b"/>
        <c:numFmt formatCode="ge" sourceLinked="1"/>
        <c:majorTickMark val="none"/>
        <c:minorTickMark val="none"/>
        <c:tickLblPos val="none"/>
        <c:crossAx val="113646912"/>
        <c:crosses val="autoZero"/>
        <c:auto val="1"/>
        <c:lblOffset val="100"/>
        <c:baseTimeUnit val="years"/>
      </c:dateAx>
      <c:valAx>
        <c:axId val="1136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65.06</c:v>
                </c:pt>
                <c:pt idx="1">
                  <c:v>65.14</c:v>
                </c:pt>
                <c:pt idx="2">
                  <c:v>64.55</c:v>
                </c:pt>
                <c:pt idx="3">
                  <c:v>64.45</c:v>
                </c:pt>
                <c:pt idx="4">
                  <c:v>64.540000000000006</c:v>
                </c:pt>
              </c:numCache>
            </c:numRef>
          </c:val>
        </c:ser>
        <c:dLbls>
          <c:showLegendKey val="0"/>
          <c:showVal val="0"/>
          <c:showCatName val="0"/>
          <c:showSerName val="0"/>
          <c:showPercent val="0"/>
          <c:showBubbleSize val="0"/>
        </c:dLbls>
        <c:gapWidth val="150"/>
        <c:axId val="115762688"/>
        <c:axId val="1157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115762688"/>
        <c:axId val="115729536"/>
      </c:lineChart>
      <c:dateAx>
        <c:axId val="115762688"/>
        <c:scaling>
          <c:orientation val="minMax"/>
        </c:scaling>
        <c:delete val="1"/>
        <c:axPos val="b"/>
        <c:numFmt formatCode="ge" sourceLinked="1"/>
        <c:majorTickMark val="none"/>
        <c:minorTickMark val="none"/>
        <c:tickLblPos val="none"/>
        <c:crossAx val="115729536"/>
        <c:crosses val="autoZero"/>
        <c:auto val="1"/>
        <c:lblOffset val="100"/>
        <c:baseTimeUnit val="years"/>
      </c:dateAx>
      <c:valAx>
        <c:axId val="1157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81.34</c:v>
                </c:pt>
                <c:pt idx="1">
                  <c:v>81.13</c:v>
                </c:pt>
                <c:pt idx="2">
                  <c:v>104.25</c:v>
                </c:pt>
                <c:pt idx="3">
                  <c:v>69.760000000000005</c:v>
                </c:pt>
                <c:pt idx="4">
                  <c:v>69.62</c:v>
                </c:pt>
              </c:numCache>
            </c:numRef>
          </c:val>
        </c:ser>
        <c:dLbls>
          <c:showLegendKey val="0"/>
          <c:showVal val="0"/>
          <c:showCatName val="0"/>
          <c:showSerName val="0"/>
          <c:showPercent val="0"/>
          <c:showBubbleSize val="0"/>
        </c:dLbls>
        <c:gapWidth val="150"/>
        <c:axId val="112583168"/>
        <c:axId val="1094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83168"/>
        <c:axId val="109455040"/>
      </c:lineChart>
      <c:dateAx>
        <c:axId val="112583168"/>
        <c:scaling>
          <c:orientation val="minMax"/>
        </c:scaling>
        <c:delete val="1"/>
        <c:axPos val="b"/>
        <c:numFmt formatCode="ge" sourceLinked="1"/>
        <c:majorTickMark val="none"/>
        <c:minorTickMark val="none"/>
        <c:tickLblPos val="none"/>
        <c:crossAx val="109455040"/>
        <c:crosses val="autoZero"/>
        <c:auto val="1"/>
        <c:lblOffset val="100"/>
        <c:baseTimeUnit val="years"/>
      </c:dateAx>
      <c:valAx>
        <c:axId val="1094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584704"/>
        <c:axId val="1094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84704"/>
        <c:axId val="109456768"/>
      </c:lineChart>
      <c:dateAx>
        <c:axId val="112584704"/>
        <c:scaling>
          <c:orientation val="minMax"/>
        </c:scaling>
        <c:delete val="1"/>
        <c:axPos val="b"/>
        <c:numFmt formatCode="ge" sourceLinked="1"/>
        <c:majorTickMark val="none"/>
        <c:minorTickMark val="none"/>
        <c:tickLblPos val="none"/>
        <c:crossAx val="109456768"/>
        <c:crosses val="autoZero"/>
        <c:auto val="1"/>
        <c:lblOffset val="100"/>
        <c:baseTimeUnit val="years"/>
      </c:dateAx>
      <c:valAx>
        <c:axId val="1094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586240"/>
        <c:axId val="1094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86240"/>
        <c:axId val="109458496"/>
      </c:lineChart>
      <c:dateAx>
        <c:axId val="112586240"/>
        <c:scaling>
          <c:orientation val="minMax"/>
        </c:scaling>
        <c:delete val="1"/>
        <c:axPos val="b"/>
        <c:numFmt formatCode="ge" sourceLinked="1"/>
        <c:majorTickMark val="none"/>
        <c:minorTickMark val="none"/>
        <c:tickLblPos val="none"/>
        <c:crossAx val="109458496"/>
        <c:crosses val="autoZero"/>
        <c:auto val="1"/>
        <c:lblOffset val="100"/>
        <c:baseTimeUnit val="years"/>
      </c:dateAx>
      <c:valAx>
        <c:axId val="1094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562624"/>
        <c:axId val="1094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562624"/>
        <c:axId val="109460224"/>
      </c:lineChart>
      <c:dateAx>
        <c:axId val="113562624"/>
        <c:scaling>
          <c:orientation val="minMax"/>
        </c:scaling>
        <c:delete val="1"/>
        <c:axPos val="b"/>
        <c:numFmt formatCode="ge" sourceLinked="1"/>
        <c:majorTickMark val="none"/>
        <c:minorTickMark val="none"/>
        <c:tickLblPos val="none"/>
        <c:crossAx val="109460224"/>
        <c:crosses val="autoZero"/>
        <c:auto val="1"/>
        <c:lblOffset val="100"/>
        <c:baseTimeUnit val="years"/>
      </c:dateAx>
      <c:valAx>
        <c:axId val="1094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564160"/>
        <c:axId val="1136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564160"/>
        <c:axId val="113640000"/>
      </c:lineChart>
      <c:dateAx>
        <c:axId val="113564160"/>
        <c:scaling>
          <c:orientation val="minMax"/>
        </c:scaling>
        <c:delete val="1"/>
        <c:axPos val="b"/>
        <c:numFmt formatCode="ge" sourceLinked="1"/>
        <c:majorTickMark val="none"/>
        <c:minorTickMark val="none"/>
        <c:tickLblPos val="none"/>
        <c:crossAx val="113640000"/>
        <c:crosses val="autoZero"/>
        <c:auto val="1"/>
        <c:lblOffset val="100"/>
        <c:baseTimeUnit val="years"/>
      </c:dateAx>
      <c:valAx>
        <c:axId val="1136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6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405376"/>
        <c:axId val="1136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114405376"/>
        <c:axId val="113641728"/>
      </c:lineChart>
      <c:dateAx>
        <c:axId val="114405376"/>
        <c:scaling>
          <c:orientation val="minMax"/>
        </c:scaling>
        <c:delete val="1"/>
        <c:axPos val="b"/>
        <c:numFmt formatCode="ge" sourceLinked="1"/>
        <c:majorTickMark val="none"/>
        <c:minorTickMark val="none"/>
        <c:tickLblPos val="none"/>
        <c:crossAx val="113641728"/>
        <c:crosses val="autoZero"/>
        <c:auto val="1"/>
        <c:lblOffset val="100"/>
        <c:baseTimeUnit val="years"/>
      </c:dateAx>
      <c:valAx>
        <c:axId val="1136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92.26</c:v>
                </c:pt>
                <c:pt idx="1">
                  <c:v>84.25</c:v>
                </c:pt>
                <c:pt idx="2">
                  <c:v>35.75</c:v>
                </c:pt>
                <c:pt idx="3">
                  <c:v>48.93</c:v>
                </c:pt>
                <c:pt idx="4">
                  <c:v>70.52</c:v>
                </c:pt>
              </c:numCache>
            </c:numRef>
          </c:val>
        </c:ser>
        <c:dLbls>
          <c:showLegendKey val="0"/>
          <c:showVal val="0"/>
          <c:showCatName val="0"/>
          <c:showSerName val="0"/>
          <c:showPercent val="0"/>
          <c:showBubbleSize val="0"/>
        </c:dLbls>
        <c:gapWidth val="150"/>
        <c:axId val="114406912"/>
        <c:axId val="11364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114406912"/>
        <c:axId val="113643456"/>
      </c:lineChart>
      <c:dateAx>
        <c:axId val="114406912"/>
        <c:scaling>
          <c:orientation val="minMax"/>
        </c:scaling>
        <c:delete val="1"/>
        <c:axPos val="b"/>
        <c:numFmt formatCode="ge" sourceLinked="1"/>
        <c:majorTickMark val="none"/>
        <c:minorTickMark val="none"/>
        <c:tickLblPos val="none"/>
        <c:crossAx val="113643456"/>
        <c:crosses val="autoZero"/>
        <c:auto val="1"/>
        <c:lblOffset val="100"/>
        <c:baseTimeUnit val="years"/>
      </c:dateAx>
      <c:valAx>
        <c:axId val="1136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67.849999999999994</c:v>
                </c:pt>
                <c:pt idx="1">
                  <c:v>63.68</c:v>
                </c:pt>
                <c:pt idx="2">
                  <c:v>157.84</c:v>
                </c:pt>
                <c:pt idx="3">
                  <c:v>128.36000000000001</c:v>
                </c:pt>
                <c:pt idx="4">
                  <c:v>100.78</c:v>
                </c:pt>
              </c:numCache>
            </c:numRef>
          </c:val>
        </c:ser>
        <c:dLbls>
          <c:showLegendKey val="0"/>
          <c:showVal val="0"/>
          <c:showCatName val="0"/>
          <c:showSerName val="0"/>
          <c:showPercent val="0"/>
          <c:showBubbleSize val="0"/>
        </c:dLbls>
        <c:gapWidth val="150"/>
        <c:axId val="109285376"/>
        <c:axId val="1136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109285376"/>
        <c:axId val="113645184"/>
      </c:lineChart>
      <c:dateAx>
        <c:axId val="109285376"/>
        <c:scaling>
          <c:orientation val="minMax"/>
        </c:scaling>
        <c:delete val="1"/>
        <c:axPos val="b"/>
        <c:numFmt formatCode="ge" sourceLinked="1"/>
        <c:majorTickMark val="none"/>
        <c:minorTickMark val="none"/>
        <c:tickLblPos val="none"/>
        <c:crossAx val="113645184"/>
        <c:crosses val="autoZero"/>
        <c:auto val="1"/>
        <c:lblOffset val="100"/>
        <c:baseTimeUnit val="years"/>
      </c:dateAx>
      <c:valAx>
        <c:axId val="1136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O57"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旭市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68020</v>
      </c>
      <c r="AM8" s="64"/>
      <c r="AN8" s="64"/>
      <c r="AO8" s="64"/>
      <c r="AP8" s="64"/>
      <c r="AQ8" s="64"/>
      <c r="AR8" s="64"/>
      <c r="AS8" s="64"/>
      <c r="AT8" s="63">
        <f>データ!S6</f>
        <v>130.44999999999999</v>
      </c>
      <c r="AU8" s="63"/>
      <c r="AV8" s="63"/>
      <c r="AW8" s="63"/>
      <c r="AX8" s="63"/>
      <c r="AY8" s="63"/>
      <c r="AZ8" s="63"/>
      <c r="BA8" s="63"/>
      <c r="BB8" s="63">
        <f>データ!T6</f>
        <v>521.42999999999995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2.94</v>
      </c>
      <c r="Q10" s="63"/>
      <c r="R10" s="63"/>
      <c r="S10" s="63"/>
      <c r="T10" s="63"/>
      <c r="U10" s="63"/>
      <c r="V10" s="63"/>
      <c r="W10" s="63">
        <f>データ!P6</f>
        <v>100</v>
      </c>
      <c r="X10" s="63"/>
      <c r="Y10" s="63"/>
      <c r="Z10" s="63"/>
      <c r="AA10" s="63"/>
      <c r="AB10" s="63"/>
      <c r="AC10" s="63"/>
      <c r="AD10" s="64">
        <f>データ!Q6</f>
        <v>3132</v>
      </c>
      <c r="AE10" s="64"/>
      <c r="AF10" s="64"/>
      <c r="AG10" s="64"/>
      <c r="AH10" s="64"/>
      <c r="AI10" s="64"/>
      <c r="AJ10" s="64"/>
      <c r="AK10" s="2"/>
      <c r="AL10" s="64">
        <f>データ!U6</f>
        <v>1994</v>
      </c>
      <c r="AM10" s="64"/>
      <c r="AN10" s="64"/>
      <c r="AO10" s="64"/>
      <c r="AP10" s="64"/>
      <c r="AQ10" s="64"/>
      <c r="AR10" s="64"/>
      <c r="AS10" s="64"/>
      <c r="AT10" s="63">
        <f>データ!V6</f>
        <v>0.48</v>
      </c>
      <c r="AU10" s="63"/>
      <c r="AV10" s="63"/>
      <c r="AW10" s="63"/>
      <c r="AX10" s="63"/>
      <c r="AY10" s="63"/>
      <c r="AZ10" s="63"/>
      <c r="BA10" s="63"/>
      <c r="BB10" s="63">
        <f>データ!W6</f>
        <v>4154.17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122157</v>
      </c>
      <c r="D6" s="31">
        <f t="shared" si="3"/>
        <v>47</v>
      </c>
      <c r="E6" s="31">
        <f t="shared" si="3"/>
        <v>17</v>
      </c>
      <c r="F6" s="31">
        <f t="shared" si="3"/>
        <v>5</v>
      </c>
      <c r="G6" s="31">
        <f t="shared" si="3"/>
        <v>0</v>
      </c>
      <c r="H6" s="31" t="str">
        <f t="shared" si="3"/>
        <v>千葉県　旭市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2.94</v>
      </c>
      <c r="P6" s="32">
        <f t="shared" si="3"/>
        <v>100</v>
      </c>
      <c r="Q6" s="32">
        <f t="shared" si="3"/>
        <v>3132</v>
      </c>
      <c r="R6" s="32">
        <f t="shared" si="3"/>
        <v>68020</v>
      </c>
      <c r="S6" s="32">
        <f t="shared" si="3"/>
        <v>130.44999999999999</v>
      </c>
      <c r="T6" s="32">
        <f t="shared" si="3"/>
        <v>521.42999999999995</v>
      </c>
      <c r="U6" s="32">
        <f t="shared" si="3"/>
        <v>1994</v>
      </c>
      <c r="V6" s="32">
        <f t="shared" si="3"/>
        <v>0.48</v>
      </c>
      <c r="W6" s="32">
        <f t="shared" si="3"/>
        <v>4154.17</v>
      </c>
      <c r="X6" s="33">
        <f>IF(X7="",NA(),X7)</f>
        <v>81.34</v>
      </c>
      <c r="Y6" s="33">
        <f t="shared" ref="Y6:AG6" si="4">IF(Y7="",NA(),Y7)</f>
        <v>81.13</v>
      </c>
      <c r="Z6" s="33">
        <f t="shared" si="4"/>
        <v>104.25</v>
      </c>
      <c r="AA6" s="33">
        <f t="shared" si="4"/>
        <v>69.760000000000005</v>
      </c>
      <c r="AB6" s="33">
        <f t="shared" si="4"/>
        <v>69.62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1126.77</v>
      </c>
      <c r="BN6" s="33">
        <f t="shared" si="7"/>
        <v>1044.8</v>
      </c>
      <c r="BO6" s="32" t="str">
        <f>IF(BO7="","",IF(BO7="-","【-】","【"&amp;SUBSTITUTE(TEXT(BO7,"#,##0.00"),"-","△")&amp;"】"))</f>
        <v>【992.47】</v>
      </c>
      <c r="BP6" s="33">
        <f>IF(BP7="",NA(),BP7)</f>
        <v>92.26</v>
      </c>
      <c r="BQ6" s="33">
        <f t="shared" ref="BQ6:BY6" si="8">IF(BQ7="",NA(),BQ7)</f>
        <v>84.25</v>
      </c>
      <c r="BR6" s="33">
        <f t="shared" si="8"/>
        <v>35.75</v>
      </c>
      <c r="BS6" s="33">
        <f t="shared" si="8"/>
        <v>48.93</v>
      </c>
      <c r="BT6" s="33">
        <f t="shared" si="8"/>
        <v>70.52</v>
      </c>
      <c r="BU6" s="33">
        <f t="shared" si="8"/>
        <v>43.24</v>
      </c>
      <c r="BV6" s="33">
        <f t="shared" si="8"/>
        <v>42.13</v>
      </c>
      <c r="BW6" s="33">
        <f t="shared" si="8"/>
        <v>42.48</v>
      </c>
      <c r="BX6" s="33">
        <f t="shared" si="8"/>
        <v>50.9</v>
      </c>
      <c r="BY6" s="33">
        <f t="shared" si="8"/>
        <v>50.82</v>
      </c>
      <c r="BZ6" s="32" t="str">
        <f>IF(BZ7="","",IF(BZ7="-","【-】","【"&amp;SUBSTITUTE(TEXT(BZ7,"#,##0.00"),"-","△")&amp;"】"))</f>
        <v>【51.49】</v>
      </c>
      <c r="CA6" s="33">
        <f>IF(CA7="",NA(),CA7)</f>
        <v>67.849999999999994</v>
      </c>
      <c r="CB6" s="33">
        <f t="shared" ref="CB6:CJ6" si="9">IF(CB7="",NA(),CB7)</f>
        <v>63.68</v>
      </c>
      <c r="CC6" s="33">
        <f t="shared" si="9"/>
        <v>157.84</v>
      </c>
      <c r="CD6" s="33">
        <f t="shared" si="9"/>
        <v>128.36000000000001</v>
      </c>
      <c r="CE6" s="33">
        <f t="shared" si="9"/>
        <v>100.78</v>
      </c>
      <c r="CF6" s="33">
        <f t="shared" si="9"/>
        <v>338.76</v>
      </c>
      <c r="CG6" s="33">
        <f t="shared" si="9"/>
        <v>348.41</v>
      </c>
      <c r="CH6" s="33">
        <f t="shared" si="9"/>
        <v>343.8</v>
      </c>
      <c r="CI6" s="33">
        <f t="shared" si="9"/>
        <v>293.27</v>
      </c>
      <c r="CJ6" s="33">
        <f t="shared" si="9"/>
        <v>300.52</v>
      </c>
      <c r="CK6" s="32" t="str">
        <f>IF(CK7="","",IF(CK7="-","【-】","【"&amp;SUBSTITUTE(TEXT(CK7,"#,##0.00"),"-","△")&amp;"】"))</f>
        <v>【295.10】</v>
      </c>
      <c r="CL6" s="33">
        <f>IF(CL7="",NA(),CL7)</f>
        <v>99.7</v>
      </c>
      <c r="CM6" s="33">
        <f t="shared" ref="CM6:CU6" si="10">IF(CM7="",NA(),CM7)</f>
        <v>118.51</v>
      </c>
      <c r="CN6" s="33">
        <f t="shared" si="10"/>
        <v>117.3</v>
      </c>
      <c r="CO6" s="33">
        <f t="shared" si="10"/>
        <v>103.79</v>
      </c>
      <c r="CP6" s="33">
        <f t="shared" si="10"/>
        <v>102.88</v>
      </c>
      <c r="CQ6" s="33">
        <f t="shared" si="10"/>
        <v>44.65</v>
      </c>
      <c r="CR6" s="33">
        <f t="shared" si="10"/>
        <v>46.85</v>
      </c>
      <c r="CS6" s="33">
        <f t="shared" si="10"/>
        <v>46.06</v>
      </c>
      <c r="CT6" s="33">
        <f t="shared" si="10"/>
        <v>53.78</v>
      </c>
      <c r="CU6" s="33">
        <f t="shared" si="10"/>
        <v>53.24</v>
      </c>
      <c r="CV6" s="32" t="str">
        <f>IF(CV7="","",IF(CV7="-","【-】","【"&amp;SUBSTITUTE(TEXT(CV7,"#,##0.00"),"-","△")&amp;"】"))</f>
        <v>【53.32】</v>
      </c>
      <c r="CW6" s="33">
        <f>IF(CW7="",NA(),CW7)</f>
        <v>65.06</v>
      </c>
      <c r="CX6" s="33">
        <f t="shared" ref="CX6:DF6" si="11">IF(CX7="",NA(),CX7)</f>
        <v>65.14</v>
      </c>
      <c r="CY6" s="33">
        <f t="shared" si="11"/>
        <v>64.55</v>
      </c>
      <c r="CZ6" s="33">
        <f t="shared" si="11"/>
        <v>64.45</v>
      </c>
      <c r="DA6" s="33">
        <f t="shared" si="11"/>
        <v>64.540000000000006</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122157</v>
      </c>
      <c r="D7" s="35">
        <v>47</v>
      </c>
      <c r="E7" s="35">
        <v>17</v>
      </c>
      <c r="F7" s="35">
        <v>5</v>
      </c>
      <c r="G7" s="35">
        <v>0</v>
      </c>
      <c r="H7" s="35" t="s">
        <v>96</v>
      </c>
      <c r="I7" s="35" t="s">
        <v>97</v>
      </c>
      <c r="J7" s="35" t="s">
        <v>98</v>
      </c>
      <c r="K7" s="35" t="s">
        <v>99</v>
      </c>
      <c r="L7" s="35" t="s">
        <v>100</v>
      </c>
      <c r="M7" s="36" t="s">
        <v>101</v>
      </c>
      <c r="N7" s="36" t="s">
        <v>102</v>
      </c>
      <c r="O7" s="36">
        <v>2.94</v>
      </c>
      <c r="P7" s="36">
        <v>100</v>
      </c>
      <c r="Q7" s="36">
        <v>3132</v>
      </c>
      <c r="R7" s="36">
        <v>68020</v>
      </c>
      <c r="S7" s="36">
        <v>130.44999999999999</v>
      </c>
      <c r="T7" s="36">
        <v>521.42999999999995</v>
      </c>
      <c r="U7" s="36">
        <v>1994</v>
      </c>
      <c r="V7" s="36">
        <v>0.48</v>
      </c>
      <c r="W7" s="36">
        <v>4154.17</v>
      </c>
      <c r="X7" s="36">
        <v>81.34</v>
      </c>
      <c r="Y7" s="36">
        <v>81.13</v>
      </c>
      <c r="Z7" s="36">
        <v>104.25</v>
      </c>
      <c r="AA7" s="36">
        <v>69.760000000000005</v>
      </c>
      <c r="AB7" s="36">
        <v>69.62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1126.77</v>
      </c>
      <c r="BN7" s="36">
        <v>1044.8</v>
      </c>
      <c r="BO7" s="36">
        <v>992.47</v>
      </c>
      <c r="BP7" s="36">
        <v>92.26</v>
      </c>
      <c r="BQ7" s="36">
        <v>84.25</v>
      </c>
      <c r="BR7" s="36">
        <v>35.75</v>
      </c>
      <c r="BS7" s="36">
        <v>48.93</v>
      </c>
      <c r="BT7" s="36">
        <v>70.52</v>
      </c>
      <c r="BU7" s="36">
        <v>43.24</v>
      </c>
      <c r="BV7" s="36">
        <v>42.13</v>
      </c>
      <c r="BW7" s="36">
        <v>42.48</v>
      </c>
      <c r="BX7" s="36">
        <v>50.9</v>
      </c>
      <c r="BY7" s="36">
        <v>50.82</v>
      </c>
      <c r="BZ7" s="36">
        <v>51.49</v>
      </c>
      <c r="CA7" s="36">
        <v>67.849999999999994</v>
      </c>
      <c r="CB7" s="36">
        <v>63.68</v>
      </c>
      <c r="CC7" s="36">
        <v>157.84</v>
      </c>
      <c r="CD7" s="36">
        <v>128.36000000000001</v>
      </c>
      <c r="CE7" s="36">
        <v>100.78</v>
      </c>
      <c r="CF7" s="36">
        <v>338.76</v>
      </c>
      <c r="CG7" s="36">
        <v>348.41</v>
      </c>
      <c r="CH7" s="36">
        <v>343.8</v>
      </c>
      <c r="CI7" s="36">
        <v>293.27</v>
      </c>
      <c r="CJ7" s="36">
        <v>300.52</v>
      </c>
      <c r="CK7" s="36">
        <v>295.10000000000002</v>
      </c>
      <c r="CL7" s="36">
        <v>99.7</v>
      </c>
      <c r="CM7" s="36">
        <v>118.51</v>
      </c>
      <c r="CN7" s="36">
        <v>117.3</v>
      </c>
      <c r="CO7" s="36">
        <v>103.79</v>
      </c>
      <c r="CP7" s="36">
        <v>102.88</v>
      </c>
      <c r="CQ7" s="36">
        <v>44.65</v>
      </c>
      <c r="CR7" s="36">
        <v>46.85</v>
      </c>
      <c r="CS7" s="36">
        <v>46.06</v>
      </c>
      <c r="CT7" s="36">
        <v>53.78</v>
      </c>
      <c r="CU7" s="36">
        <v>53.24</v>
      </c>
      <c r="CV7" s="36">
        <v>53.32</v>
      </c>
      <c r="CW7" s="36">
        <v>65.06</v>
      </c>
      <c r="CX7" s="36">
        <v>65.14</v>
      </c>
      <c r="CY7" s="36">
        <v>64.55</v>
      </c>
      <c r="CZ7" s="36">
        <v>64.45</v>
      </c>
      <c r="DA7" s="36">
        <v>64.540000000000006</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宮崎　弘美</cp:lastModifiedBy>
  <cp:lastPrinted>2016-02-22T01:50:51Z</cp:lastPrinted>
  <dcterms:created xsi:type="dcterms:W3CDTF">2016-02-03T09:12:05Z</dcterms:created>
  <dcterms:modified xsi:type="dcterms:W3CDTF">2016-02-22T01:53:02Z</dcterms:modified>
</cp:coreProperties>
</file>