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10" i="4"/>
  <c r="BB8" i="4"/>
  <c r="AT8" i="4"/>
  <c r="P8" i="4"/>
  <c r="I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<sst xmlns="http://schemas.openxmlformats.org/spreadsheetml/2006/main" count="221" uniqueCount="110">
  <si>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</si>
  <si>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</si>
  <si>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</si>
  <si>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</si>
  <si>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</si>
  <si>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</si>
  <si>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</si>
  <si>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</si>
  <si>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</si>
  <si>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</si>
  <si>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</si>
  <si>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</si>
  <si>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</si>
  <si>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</si>
  <si>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</si>
  <si>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</si>
  <si>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</si>
  <si>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</si>
  <si>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</si>
  <si>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</si>
  <si>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</si>
  <si>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</si>
  <si>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</si>
  <si>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</si>
  <si>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</si>
  <si>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</si>
  <si>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</si>
  <si>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</si>
  <si>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</si>
  <si>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</si>
  <si>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</si>
  <si>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</si>
  <si>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</si>
  <si>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</si>
  <si>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</si>
  <si>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</si>
  <si>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</si>
  <si>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</si>
  <si>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</si>
  <si>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</si>
  <si>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</si>
  <si>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</si>
  <si>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</si>
  <si>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</si>
  <si>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</si>
  <si>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</si>
  <si>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</si>
  <si>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</si>
  <si>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</si>
  <si>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</si>
  <si>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</si>
  <si>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</si>
  <si>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</si>
  <si>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</si>
  <si>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</si>
  <si>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</si>
  <si>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</si>
  <si>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</si>
  <si>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</si>
  <si>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</si>
  <si>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</si>
  <si>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</si>
  <si>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</si>
  <si>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</si>
  <si>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</si>
  <si>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</si>
  <si>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</si>
  <si>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</si>
  <si>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</si>
  <si>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</si>
  <si>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</si>
  <si>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</si>
  <si>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</si>
  <si>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</si>
  <si>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</si>
  <si>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</si>
  <si>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</si>
  <si>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</si>
  <si>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</si>
  <si>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</si>
  <si>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</si>
  <si>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</si>
  <si>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</si>
  <si>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</si>
  <si>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</si>
  <si>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</si>
  <si>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</si>
  <si>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</si>
  <si>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</si>
  <si>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</si>
  <si>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</si>
  <si>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</si>
  <si>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</si>
  <si>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</si>
  <si>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</si>
  <si>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</si>
  <si>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</si>
  <si>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法非適用</t>
  </si>
  <si>
    <t>下水道事業</t>
  </si>
  <si>
    <t>特定公共下水道</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</si>
  <si>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</si>
  <si>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</si>
  <si>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</si>
  <si>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</si>
  <si>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</si>
  <si>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</si>
  <si>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</si>
  <si>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管渠改善率について、建設後５０年を経過していないことから0.00を示しているが、今後は５０年を経過する管渠も生じてくる。
　そのため、今後は長寿命化計画策定に向けた準備を進めることと併せ、地方公営企業法適用を進め、財務面でも中長期的な視野をもって対応を進めていく。
</t>
    <phoneticPr fontId="4"/>
  </si>
  <si>
    <t xml:space="preserve">　本市の経営比較分析において、経費回収率を始めとした分析の結果、概ね良好な値を示している。
　しかしながら、今後、整備後５０年を経過する施設の増加が予想されるとともに、人口減少等が生じた場合、下水道使用料収入にも影響が生じることから、平成31年度からの地方公営企業法適用を進め、より多角的な経営分析を進めていく。
</t>
    <rPh sb="117" eb="119">
      <t>ヘイセイ</t>
    </rPh>
    <rPh sb="121" eb="123">
      <t>ネンド</t>
    </rPh>
    <rPh sb="126" eb="132">
      <t>チ</t>
    </rPh>
    <phoneticPr fontId="4"/>
  </si>
  <si>
    <r>
      <t>　経営の健全性・効率性の観点から、④企業債残高対事業規模比較では平成２７年度において地方債の償還を完了することから、毎年大幅な逓減傾向を示している。
　一方で、終末処理場については公共下水道と供用していることから、按分計算の結果となるが、⑦施設利用率については、類似団体と比べ低い数値となるとともに⑥汚水処理原価も高額となっている。
　しかしながら、⑧水洗化率については、類似団体平均値を大幅に上回っていることに加え、地方債償還完了が近づいたことから元利償還金がほぼ生じなくなった</t>
    </r>
    <r>
      <rPr>
        <sz val="11"/>
        <rFont val="ＭＳ ゴシック"/>
        <family val="3"/>
        <charset val="128"/>
      </rPr>
      <t>ため、</t>
    </r>
    <r>
      <rPr>
        <sz val="11"/>
        <color theme="1"/>
        <rFont val="ＭＳ ゴシック"/>
        <family val="3"/>
        <charset val="128"/>
      </rPr>
      <t xml:space="preserve">⑤経費回収率も、①収益的収支比率も、良好な水準で推移し始めている。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</si>
</sst>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208640"/>
        <c:axId val="1222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22208640"/>
        <c:axId val="122210176"/>
      </c:lineChart>
      <c:dateAx>
        <c:axId val="122208640"/>
        <c:scaling>
          <c:orientation val="minMax"/>
        </c:scaling>
        <c:delete val="1"/>
        <c:axPos val="b"/>
        <c:numFmt formatCode="ge" sourceLinked="1"/>
        <c:majorTickMark val="none"/>
        <c:minorTickMark val="none"/>
        <c:tickLblPos val="none"/>
        <c:crossAx val="122210176"/>
        <c:crosses val="autoZero"/>
        <c:auto val="1"/>
        <c:lblOffset val="100"/>
        <c:baseTimeUnit val="years"/>
      </c:dateAx>
      <c:valAx>
        <c:axId val="1222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11.24</c:v>
                </c:pt>
                <c:pt idx="1">
                  <c:v>11.2</c:v>
                </c:pt>
                <c:pt idx="2">
                  <c:v>11.39</c:v>
                </c:pt>
                <c:pt idx="3">
                  <c:v>11.27</c:v>
                </c:pt>
                <c:pt idx="4">
                  <c:v>8.2200000000000006</c:v>
                </c:pt>
              </c:numCache>
            </c:numRef>
          </c:val>
        </c:ser>
        <c:dLbls>
          <c:showLegendKey val="0"/>
          <c:showVal val="0"/>
          <c:showCatName val="0"/>
          <c:showSerName val="0"/>
          <c:showPercent val="0"/>
          <c:showBubbleSize val="0"/>
        </c:dLbls>
        <c:gapWidth val="150"/>
        <c:axId val="124436864"/>
        <c:axId val="1244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46.07</c:v>
                </c:pt>
                <c:pt idx="1">
                  <c:v>44.48</c:v>
                </c:pt>
                <c:pt idx="2">
                  <c:v>42.74</c:v>
                </c:pt>
                <c:pt idx="3">
                  <c:v>41.28</c:v>
                </c:pt>
                <c:pt idx="4">
                  <c:v>38.549999999999997</c:v>
                </c:pt>
              </c:numCache>
            </c:numRef>
          </c:val>
          <c:smooth val="0"/>
        </c:ser>
        <c:dLbls>
          <c:showLegendKey val="0"/>
          <c:showVal val="0"/>
          <c:showCatName val="0"/>
          <c:showSerName val="0"/>
          <c:showPercent val="0"/>
          <c:showBubbleSize val="0"/>
        </c:dLbls>
        <c:marker val="1"/>
        <c:smooth val="0"/>
        <c:axId val="124436864"/>
        <c:axId val="124438400"/>
      </c:lineChart>
      <c:dateAx>
        <c:axId val="124436864"/>
        <c:scaling>
          <c:orientation val="minMax"/>
        </c:scaling>
        <c:delete val="1"/>
        <c:axPos val="b"/>
        <c:numFmt formatCode="ge" sourceLinked="1"/>
        <c:majorTickMark val="none"/>
        <c:minorTickMark val="none"/>
        <c:tickLblPos val="none"/>
        <c:crossAx val="124438400"/>
        <c:crosses val="autoZero"/>
        <c:auto val="1"/>
        <c:lblOffset val="100"/>
        <c:baseTimeUnit val="years"/>
      </c:dateAx>
      <c:valAx>
        <c:axId val="1244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4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55.21</c:v>
                </c:pt>
                <c:pt idx="1">
                  <c:v>45.16</c:v>
                </c:pt>
                <c:pt idx="2">
                  <c:v>42.35</c:v>
                </c:pt>
                <c:pt idx="3">
                  <c:v>36.78</c:v>
                </c:pt>
                <c:pt idx="4">
                  <c:v>41.77</c:v>
                </c:pt>
              </c:numCache>
            </c:numRef>
          </c:val>
        </c:ser>
        <c:dLbls>
          <c:showLegendKey val="0"/>
          <c:showVal val="0"/>
          <c:showCatName val="0"/>
          <c:showSerName val="0"/>
          <c:showPercent val="0"/>
          <c:showBubbleSize val="0"/>
        </c:dLbls>
        <c:gapWidth val="150"/>
        <c:axId val="124539264"/>
        <c:axId val="1245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3.54</c:v>
                </c:pt>
                <c:pt idx="1">
                  <c:v>3.16</c:v>
                </c:pt>
                <c:pt idx="2">
                  <c:v>3.97</c:v>
                </c:pt>
                <c:pt idx="3">
                  <c:v>5.38</c:v>
                </c:pt>
                <c:pt idx="4">
                  <c:v>5.65</c:v>
                </c:pt>
              </c:numCache>
            </c:numRef>
          </c:val>
          <c:smooth val="0"/>
        </c:ser>
        <c:dLbls>
          <c:showLegendKey val="0"/>
          <c:showVal val="0"/>
          <c:showCatName val="0"/>
          <c:showSerName val="0"/>
          <c:showPercent val="0"/>
          <c:showBubbleSize val="0"/>
        </c:dLbls>
        <c:marker val="1"/>
        <c:smooth val="0"/>
        <c:axId val="124539264"/>
        <c:axId val="124540800"/>
      </c:lineChart>
      <c:dateAx>
        <c:axId val="124539264"/>
        <c:scaling>
          <c:orientation val="minMax"/>
        </c:scaling>
        <c:delete val="1"/>
        <c:axPos val="b"/>
        <c:numFmt formatCode="ge" sourceLinked="1"/>
        <c:majorTickMark val="none"/>
        <c:minorTickMark val="none"/>
        <c:tickLblPos val="none"/>
        <c:crossAx val="124540800"/>
        <c:crosses val="autoZero"/>
        <c:auto val="1"/>
        <c:lblOffset val="100"/>
        <c:baseTimeUnit val="years"/>
      </c:dateAx>
      <c:valAx>
        <c:axId val="1245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105.81</c:v>
                </c:pt>
                <c:pt idx="1">
                  <c:v>122.4</c:v>
                </c:pt>
                <c:pt idx="2">
                  <c:v>144.91999999999999</c:v>
                </c:pt>
                <c:pt idx="3">
                  <c:v>184.85</c:v>
                </c:pt>
                <c:pt idx="4">
                  <c:v>177.09</c:v>
                </c:pt>
              </c:numCache>
            </c:numRef>
          </c:val>
        </c:ser>
        <c:dLbls>
          <c:showLegendKey val="0"/>
          <c:showVal val="0"/>
          <c:showCatName val="0"/>
          <c:showSerName val="0"/>
          <c:showPercent val="0"/>
          <c:showBubbleSize val="0"/>
        </c:dLbls>
        <c:gapWidth val="150"/>
        <c:axId val="122278656"/>
        <c:axId val="1222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78656"/>
        <c:axId val="122280192"/>
      </c:lineChart>
      <c:dateAx>
        <c:axId val="122278656"/>
        <c:scaling>
          <c:orientation val="minMax"/>
        </c:scaling>
        <c:delete val="1"/>
        <c:axPos val="b"/>
        <c:numFmt formatCode="ge" sourceLinked="1"/>
        <c:majorTickMark val="none"/>
        <c:minorTickMark val="none"/>
        <c:tickLblPos val="none"/>
        <c:crossAx val="122280192"/>
        <c:crosses val="autoZero"/>
        <c:auto val="1"/>
        <c:lblOffset val="100"/>
        <c:baseTimeUnit val="years"/>
      </c:dateAx>
      <c:valAx>
        <c:axId val="1222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011648"/>
        <c:axId val="1240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011648"/>
        <c:axId val="124013184"/>
      </c:lineChart>
      <c:dateAx>
        <c:axId val="124011648"/>
        <c:scaling>
          <c:orientation val="minMax"/>
        </c:scaling>
        <c:delete val="1"/>
        <c:axPos val="b"/>
        <c:numFmt formatCode="ge" sourceLinked="1"/>
        <c:majorTickMark val="none"/>
        <c:minorTickMark val="none"/>
        <c:tickLblPos val="none"/>
        <c:crossAx val="124013184"/>
        <c:crosses val="autoZero"/>
        <c:auto val="1"/>
        <c:lblOffset val="100"/>
        <c:baseTimeUnit val="years"/>
      </c:dateAx>
      <c:valAx>
        <c:axId val="1240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054528"/>
        <c:axId val="1241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054528"/>
        <c:axId val="124130048"/>
      </c:lineChart>
      <c:dateAx>
        <c:axId val="124054528"/>
        <c:scaling>
          <c:orientation val="minMax"/>
        </c:scaling>
        <c:delete val="1"/>
        <c:axPos val="b"/>
        <c:numFmt formatCode="ge" sourceLinked="1"/>
        <c:majorTickMark val="none"/>
        <c:minorTickMark val="none"/>
        <c:tickLblPos val="none"/>
        <c:crossAx val="124130048"/>
        <c:crosses val="autoZero"/>
        <c:auto val="1"/>
        <c:lblOffset val="100"/>
        <c:baseTimeUnit val="years"/>
      </c:dateAx>
      <c:valAx>
        <c:axId val="1241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166528"/>
        <c:axId val="1241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166528"/>
        <c:axId val="124168064"/>
      </c:lineChart>
      <c:dateAx>
        <c:axId val="124166528"/>
        <c:scaling>
          <c:orientation val="minMax"/>
        </c:scaling>
        <c:delete val="1"/>
        <c:axPos val="b"/>
        <c:numFmt formatCode="ge" sourceLinked="1"/>
        <c:majorTickMark val="none"/>
        <c:minorTickMark val="none"/>
        <c:tickLblPos val="none"/>
        <c:crossAx val="124168064"/>
        <c:crosses val="autoZero"/>
        <c:auto val="1"/>
        <c:lblOffset val="100"/>
        <c:baseTimeUnit val="years"/>
      </c:dateAx>
      <c:valAx>
        <c:axId val="1241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193792"/>
        <c:axId val="1242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193792"/>
        <c:axId val="124207872"/>
      </c:lineChart>
      <c:dateAx>
        <c:axId val="124193792"/>
        <c:scaling>
          <c:orientation val="minMax"/>
        </c:scaling>
        <c:delete val="1"/>
        <c:axPos val="b"/>
        <c:numFmt formatCode="ge" sourceLinked="1"/>
        <c:majorTickMark val="none"/>
        <c:minorTickMark val="none"/>
        <c:tickLblPos val="none"/>
        <c:crossAx val="124207872"/>
        <c:crosses val="autoZero"/>
        <c:auto val="1"/>
        <c:lblOffset val="100"/>
        <c:baseTimeUnit val="years"/>
      </c:dateAx>
      <c:valAx>
        <c:axId val="1242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43.66</c:v>
                </c:pt>
                <c:pt idx="1">
                  <c:v>19.39</c:v>
                </c:pt>
                <c:pt idx="2">
                  <c:v>6.33</c:v>
                </c:pt>
                <c:pt idx="3">
                  <c:v>2.6</c:v>
                </c:pt>
                <c:pt idx="4">
                  <c:v>0.28999999999999998</c:v>
                </c:pt>
              </c:numCache>
            </c:numRef>
          </c:val>
        </c:ser>
        <c:dLbls>
          <c:showLegendKey val="0"/>
          <c:showVal val="0"/>
          <c:showCatName val="0"/>
          <c:showSerName val="0"/>
          <c:showPercent val="0"/>
          <c:showBubbleSize val="0"/>
        </c:dLbls>
        <c:gapWidth val="150"/>
        <c:axId val="124231040"/>
        <c:axId val="1242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40.44</c:v>
                </c:pt>
                <c:pt idx="1">
                  <c:v>38.39</c:v>
                </c:pt>
                <c:pt idx="2">
                  <c:v>45.9</c:v>
                </c:pt>
                <c:pt idx="3">
                  <c:v>47.29</c:v>
                </c:pt>
                <c:pt idx="4">
                  <c:v>73.8</c:v>
                </c:pt>
              </c:numCache>
            </c:numRef>
          </c:val>
          <c:smooth val="0"/>
        </c:ser>
        <c:dLbls>
          <c:showLegendKey val="0"/>
          <c:showVal val="0"/>
          <c:showCatName val="0"/>
          <c:showSerName val="0"/>
          <c:showPercent val="0"/>
          <c:showBubbleSize val="0"/>
        </c:dLbls>
        <c:marker val="1"/>
        <c:smooth val="0"/>
        <c:axId val="124231040"/>
        <c:axId val="124241024"/>
      </c:lineChart>
      <c:dateAx>
        <c:axId val="124231040"/>
        <c:scaling>
          <c:orientation val="minMax"/>
        </c:scaling>
        <c:delete val="1"/>
        <c:axPos val="b"/>
        <c:numFmt formatCode="ge" sourceLinked="1"/>
        <c:majorTickMark val="none"/>
        <c:minorTickMark val="none"/>
        <c:tickLblPos val="none"/>
        <c:crossAx val="124241024"/>
        <c:crosses val="autoZero"/>
        <c:auto val="1"/>
        <c:lblOffset val="100"/>
        <c:baseTimeUnit val="years"/>
      </c:dateAx>
      <c:valAx>
        <c:axId val="1242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108.61</c:v>
                </c:pt>
                <c:pt idx="1">
                  <c:v>131.84</c:v>
                </c:pt>
                <c:pt idx="2">
                  <c:v>169.59</c:v>
                </c:pt>
                <c:pt idx="3">
                  <c:v>214.27</c:v>
                </c:pt>
                <c:pt idx="4">
                  <c:v>212.7</c:v>
                </c:pt>
              </c:numCache>
            </c:numRef>
          </c:val>
        </c:ser>
        <c:dLbls>
          <c:showLegendKey val="0"/>
          <c:showVal val="0"/>
          <c:showCatName val="0"/>
          <c:showSerName val="0"/>
          <c:showPercent val="0"/>
          <c:showBubbleSize val="0"/>
        </c:dLbls>
        <c:gapWidth val="150"/>
        <c:axId val="124350464"/>
        <c:axId val="1243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120.55</c:v>
                </c:pt>
                <c:pt idx="1">
                  <c:v>108.74</c:v>
                </c:pt>
                <c:pt idx="2">
                  <c:v>103.9</c:v>
                </c:pt>
                <c:pt idx="3">
                  <c:v>108</c:v>
                </c:pt>
                <c:pt idx="4">
                  <c:v>119.12</c:v>
                </c:pt>
              </c:numCache>
            </c:numRef>
          </c:val>
          <c:smooth val="0"/>
        </c:ser>
        <c:dLbls>
          <c:showLegendKey val="0"/>
          <c:showVal val="0"/>
          <c:showCatName val="0"/>
          <c:showSerName val="0"/>
          <c:showPercent val="0"/>
          <c:showBubbleSize val="0"/>
        </c:dLbls>
        <c:marker val="1"/>
        <c:smooth val="0"/>
        <c:axId val="124350464"/>
        <c:axId val="124352000"/>
      </c:lineChart>
      <c:dateAx>
        <c:axId val="124350464"/>
        <c:scaling>
          <c:orientation val="minMax"/>
        </c:scaling>
        <c:delete val="1"/>
        <c:axPos val="b"/>
        <c:numFmt formatCode="ge" sourceLinked="1"/>
        <c:majorTickMark val="none"/>
        <c:minorTickMark val="none"/>
        <c:tickLblPos val="none"/>
        <c:crossAx val="124352000"/>
        <c:crosses val="autoZero"/>
        <c:auto val="1"/>
        <c:lblOffset val="100"/>
        <c:baseTimeUnit val="years"/>
      </c:dateAx>
      <c:valAx>
        <c:axId val="1243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3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196.62</c:v>
                </c:pt>
                <c:pt idx="1">
                  <c:v>160.81</c:v>
                </c:pt>
                <c:pt idx="2">
                  <c:v>127.07</c:v>
                </c:pt>
                <c:pt idx="3">
                  <c:v>100.52</c:v>
                </c:pt>
                <c:pt idx="4">
                  <c:v>104.36</c:v>
                </c:pt>
              </c:numCache>
            </c:numRef>
          </c:val>
        </c:ser>
        <c:dLbls>
          <c:showLegendKey val="0"/>
          <c:showVal val="0"/>
          <c:showCatName val="0"/>
          <c:showSerName val="0"/>
          <c:showPercent val="0"/>
          <c:showBubbleSize val="0"/>
        </c:dLbls>
        <c:gapWidth val="150"/>
        <c:axId val="124395520"/>
        <c:axId val="1243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64.88</c:v>
                </c:pt>
                <c:pt idx="1">
                  <c:v>76.010000000000005</c:v>
                </c:pt>
                <c:pt idx="2">
                  <c:v>79.83</c:v>
                </c:pt>
                <c:pt idx="3">
                  <c:v>78.95</c:v>
                </c:pt>
                <c:pt idx="4">
                  <c:v>71.61</c:v>
                </c:pt>
              </c:numCache>
            </c:numRef>
          </c:val>
          <c:smooth val="0"/>
        </c:ser>
        <c:dLbls>
          <c:showLegendKey val="0"/>
          <c:showVal val="0"/>
          <c:showCatName val="0"/>
          <c:showSerName val="0"/>
          <c:showPercent val="0"/>
          <c:showBubbleSize val="0"/>
        </c:dLbls>
        <c:marker val="1"/>
        <c:smooth val="0"/>
        <c:axId val="124395520"/>
        <c:axId val="124397056"/>
      </c:lineChart>
      <c:dateAx>
        <c:axId val="124395520"/>
        <c:scaling>
          <c:orientation val="minMax"/>
        </c:scaling>
        <c:delete val="1"/>
        <c:axPos val="b"/>
        <c:numFmt formatCode="ge" sourceLinked="1"/>
        <c:majorTickMark val="none"/>
        <c:minorTickMark val="none"/>
        <c:tickLblPos val="none"/>
        <c:crossAx val="124397056"/>
        <c:crosses val="autoZero"/>
        <c:auto val="1"/>
        <c:lblOffset val="100"/>
        <c:baseTimeUnit val="years"/>
      </c:dateAx>
      <c:valAx>
        <c:axId val="1243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3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市原市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特定公共下水道</v>
      </c>
      <c r="Q8" s="46"/>
      <c r="R8" s="46"/>
      <c r="S8" s="46"/>
      <c r="T8" s="46"/>
      <c r="U8" s="46"/>
      <c r="V8" s="46"/>
      <c r="W8" s="46" t="str">
        <f>データ!L6</f>
        <v>-</v>
      </c>
      <c r="X8" s="46"/>
      <c r="Y8" s="46"/>
      <c r="Z8" s="46"/>
      <c r="AA8" s="46"/>
      <c r="AB8" s="46"/>
      <c r="AC8" s="46"/>
      <c r="AD8" s="3"/>
      <c r="AE8" s="3"/>
      <c r="AF8" s="3"/>
      <c r="AG8" s="3"/>
      <c r="AH8" s="3"/>
      <c r="AI8" s="3"/>
      <c r="AJ8" s="3"/>
      <c r="AK8" s="3"/>
      <c r="AL8" s="47">
        <f>データ!R6</f>
        <v>280340</v>
      </c>
      <c r="AM8" s="47"/>
      <c r="AN8" s="47"/>
      <c r="AO8" s="47"/>
      <c r="AP8" s="47"/>
      <c r="AQ8" s="47"/>
      <c r="AR8" s="47"/>
      <c r="AS8" s="47"/>
      <c r="AT8" s="43">
        <f>データ!S6</f>
        <v>368.17</v>
      </c>
      <c r="AU8" s="43"/>
      <c r="AV8" s="43"/>
      <c r="AW8" s="43"/>
      <c r="AX8" s="43"/>
      <c r="AY8" s="43"/>
      <c r="AZ8" s="43"/>
      <c r="BA8" s="43"/>
      <c r="BB8" s="43">
        <f>データ!T6</f>
        <v>761.44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0.03</v>
      </c>
      <c r="Q10" s="43"/>
      <c r="R10" s="43"/>
      <c r="S10" s="43"/>
      <c r="T10" s="43"/>
      <c r="U10" s="43"/>
      <c r="V10" s="43"/>
      <c r="W10" s="43">
        <f>データ!P6</f>
        <v>85.74</v>
      </c>
      <c r="X10" s="43"/>
      <c r="Y10" s="43"/>
      <c r="Z10" s="43"/>
      <c r="AA10" s="43"/>
      <c r="AB10" s="43"/>
      <c r="AC10" s="43"/>
      <c r="AD10" s="47">
        <f>データ!Q6</f>
        <v>2100</v>
      </c>
      <c r="AE10" s="47"/>
      <c r="AF10" s="47"/>
      <c r="AG10" s="47"/>
      <c r="AH10" s="47"/>
      <c r="AI10" s="47"/>
      <c r="AJ10" s="47"/>
      <c r="AK10" s="2"/>
      <c r="AL10" s="47">
        <f>データ!U6</f>
        <v>79</v>
      </c>
      <c r="AM10" s="47"/>
      <c r="AN10" s="47"/>
      <c r="AO10" s="47"/>
      <c r="AP10" s="47"/>
      <c r="AQ10" s="47"/>
      <c r="AR10" s="47"/>
      <c r="AS10" s="47"/>
      <c r="AT10" s="43">
        <f>データ!V6</f>
        <v>0.99</v>
      </c>
      <c r="AU10" s="43"/>
      <c r="AV10" s="43"/>
      <c r="AW10" s="43"/>
      <c r="AX10" s="43"/>
      <c r="AY10" s="43"/>
      <c r="AZ10" s="43"/>
      <c r="BA10" s="43"/>
      <c r="BB10" s="43">
        <f>データ!W6</f>
        <v>79.8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122190</v>
      </c>
      <c r="D6" s="31">
        <f t="shared" si="3"/>
        <v>47</v>
      </c>
      <c r="E6" s="31">
        <f t="shared" si="3"/>
        <v>17</v>
      </c>
      <c r="F6" s="31">
        <f t="shared" si="3"/>
        <v>2</v>
      </c>
      <c r="G6" s="31">
        <f t="shared" si="3"/>
        <v>0</v>
      </c>
      <c r="H6" s="31" t="str">
        <f t="shared" si="3"/>
        <v>千葉県　市原市</v>
      </c>
      <c r="I6" s="31" t="str">
        <f t="shared" si="3"/>
        <v>法非適用</v>
      </c>
      <c r="J6" s="31" t="str">
        <f t="shared" si="3"/>
        <v>下水道事業</v>
      </c>
      <c r="K6" s="31" t="str">
        <f t="shared" si="3"/>
        <v>特定公共下水道</v>
      </c>
      <c r="L6" s="31" t="str">
        <f t="shared" si="3"/>
        <v>-</v>
      </c>
      <c r="M6" s="32" t="str">
        <f t="shared" si="3"/>
        <v>-</v>
      </c>
      <c r="N6" s="32" t="str">
        <f t="shared" si="3"/>
        <v>該当数値なし</v>
      </c>
      <c r="O6" s="32">
        <f t="shared" si="3"/>
        <v>0.03</v>
      </c>
      <c r="P6" s="32">
        <f t="shared" si="3"/>
        <v>85.74</v>
      </c>
      <c r="Q6" s="32">
        <f t="shared" si="3"/>
        <v>2100</v>
      </c>
      <c r="R6" s="32">
        <f t="shared" si="3"/>
        <v>280340</v>
      </c>
      <c r="S6" s="32">
        <f t="shared" si="3"/>
        <v>368.17</v>
      </c>
      <c r="T6" s="32">
        <f t="shared" si="3"/>
        <v>761.44</v>
      </c>
      <c r="U6" s="32">
        <f t="shared" si="3"/>
        <v>79</v>
      </c>
      <c r="V6" s="32">
        <f t="shared" si="3"/>
        <v>0.99</v>
      </c>
      <c r="W6" s="32">
        <f t="shared" si="3"/>
        <v>79.8</v>
      </c>
      <c r="X6" s="33">
        <f>IF(X7="",NA(),X7)</f>
        <v>105.81</v>
      </c>
      <c r="Y6" s="33">
        <f t="shared" ref="Y6:AG6" si="4">IF(Y7="",NA(),Y7)</f>
        <v>122.4</v>
      </c>
      <c r="Z6" s="33">
        <f t="shared" si="4"/>
        <v>144.91999999999999</v>
      </c>
      <c r="AA6" s="33">
        <f t="shared" si="4"/>
        <v>184.85</v>
      </c>
      <c r="AB6" s="33">
        <f t="shared" si="4"/>
        <v>177.09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43.66</v>
      </c>
      <c r="BF6" s="33">
        <f t="shared" ref="BF6:BN6" si="7">IF(BF7="",NA(),BF7)</f>
        <v>19.39</v>
      </c>
      <c r="BG6" s="33">
        <f t="shared" si="7"/>
        <v>6.33</v>
      </c>
      <c r="BH6" s="33">
        <f t="shared" si="7"/>
        <v>2.6</v>
      </c>
      <c r="BI6" s="33">
        <f t="shared" si="7"/>
        <v>0.28999999999999998</v>
      </c>
      <c r="BJ6" s="33">
        <f t="shared" si="7"/>
        <v>40.44</v>
      </c>
      <c r="BK6" s="33">
        <f t="shared" si="7"/>
        <v>38.39</v>
      </c>
      <c r="BL6" s="33">
        <f t="shared" si="7"/>
        <v>45.9</v>
      </c>
      <c r="BM6" s="33">
        <f t="shared" si="7"/>
        <v>47.29</v>
      </c>
      <c r="BN6" s="33">
        <f t="shared" si="7"/>
        <v>73.8</v>
      </c>
      <c r="BO6" s="32" t="str">
        <f>IF(BO7="","",IF(BO7="-","【-】","【"&amp;SUBSTITUTE(TEXT(BO7,"#,##0.00"),"-","△")&amp;"】"))</f>
        <v/>
      </c>
      <c r="BP6" s="33">
        <f>IF(BP7="",NA(),BP7)</f>
        <v>108.61</v>
      </c>
      <c r="BQ6" s="33">
        <f t="shared" ref="BQ6:BY6" si="8">IF(BQ7="",NA(),BQ7)</f>
        <v>131.84</v>
      </c>
      <c r="BR6" s="33">
        <f t="shared" si="8"/>
        <v>169.59</v>
      </c>
      <c r="BS6" s="33">
        <f t="shared" si="8"/>
        <v>214.27</v>
      </c>
      <c r="BT6" s="33">
        <f t="shared" si="8"/>
        <v>212.7</v>
      </c>
      <c r="BU6" s="33">
        <f t="shared" si="8"/>
        <v>120.55</v>
      </c>
      <c r="BV6" s="33">
        <f t="shared" si="8"/>
        <v>108.74</v>
      </c>
      <c r="BW6" s="33">
        <f t="shared" si="8"/>
        <v>103.9</v>
      </c>
      <c r="BX6" s="33">
        <f t="shared" si="8"/>
        <v>108</v>
      </c>
      <c r="BY6" s="33">
        <f t="shared" si="8"/>
        <v>119.12</v>
      </c>
      <c r="BZ6" s="32" t="str">
        <f>IF(BZ7="","",IF(BZ7="-","【-】","【"&amp;SUBSTITUTE(TEXT(BZ7,"#,##0.00"),"-","△")&amp;"】"))</f>
        <v/>
      </c>
      <c r="CA6" s="33">
        <f>IF(CA7="",NA(),CA7)</f>
        <v>196.62</v>
      </c>
      <c r="CB6" s="33">
        <f t="shared" ref="CB6:CJ6" si="9">IF(CB7="",NA(),CB7)</f>
        <v>160.81</v>
      </c>
      <c r="CC6" s="33">
        <f t="shared" si="9"/>
        <v>127.07</v>
      </c>
      <c r="CD6" s="33">
        <f t="shared" si="9"/>
        <v>100.52</v>
      </c>
      <c r="CE6" s="33">
        <f t="shared" si="9"/>
        <v>104.36</v>
      </c>
      <c r="CF6" s="33">
        <f t="shared" si="9"/>
        <v>64.88</v>
      </c>
      <c r="CG6" s="33">
        <f t="shared" si="9"/>
        <v>76.010000000000005</v>
      </c>
      <c r="CH6" s="33">
        <f t="shared" si="9"/>
        <v>79.83</v>
      </c>
      <c r="CI6" s="33">
        <f t="shared" si="9"/>
        <v>78.95</v>
      </c>
      <c r="CJ6" s="33">
        <f t="shared" si="9"/>
        <v>71.61</v>
      </c>
      <c r="CK6" s="32" t="str">
        <f>IF(CK7="","",IF(CK7="-","【-】","【"&amp;SUBSTITUTE(TEXT(CK7,"#,##0.00"),"-","△")&amp;"】"))</f>
        <v/>
      </c>
      <c r="CL6" s="33">
        <f>IF(CL7="",NA(),CL7)</f>
        <v>11.24</v>
      </c>
      <c r="CM6" s="33">
        <f t="shared" ref="CM6:CU6" si="10">IF(CM7="",NA(),CM7)</f>
        <v>11.2</v>
      </c>
      <c r="CN6" s="33">
        <f t="shared" si="10"/>
        <v>11.39</v>
      </c>
      <c r="CO6" s="33">
        <f t="shared" si="10"/>
        <v>11.27</v>
      </c>
      <c r="CP6" s="33">
        <f t="shared" si="10"/>
        <v>8.2200000000000006</v>
      </c>
      <c r="CQ6" s="33">
        <f t="shared" si="10"/>
        <v>46.07</v>
      </c>
      <c r="CR6" s="33">
        <f t="shared" si="10"/>
        <v>44.48</v>
      </c>
      <c r="CS6" s="33">
        <f t="shared" si="10"/>
        <v>42.74</v>
      </c>
      <c r="CT6" s="33">
        <f t="shared" si="10"/>
        <v>41.28</v>
      </c>
      <c r="CU6" s="33">
        <f t="shared" si="10"/>
        <v>38.549999999999997</v>
      </c>
      <c r="CV6" s="32" t="str">
        <f>IF(CV7="","",IF(CV7="-","【-】","【"&amp;SUBSTITUTE(TEXT(CV7,"#,##0.00"),"-","△")&amp;"】"))</f>
        <v/>
      </c>
      <c r="CW6" s="33">
        <f>IF(CW7="",NA(),CW7)</f>
        <v>55.21</v>
      </c>
      <c r="CX6" s="33">
        <f t="shared" ref="CX6:DF6" si="11">IF(CX7="",NA(),CX7)</f>
        <v>45.16</v>
      </c>
      <c r="CY6" s="33">
        <f t="shared" si="11"/>
        <v>42.35</v>
      </c>
      <c r="CZ6" s="33">
        <f t="shared" si="11"/>
        <v>36.78</v>
      </c>
      <c r="DA6" s="33">
        <f t="shared" si="11"/>
        <v>41.77</v>
      </c>
      <c r="DB6" s="33">
        <f t="shared" si="11"/>
        <v>3.54</v>
      </c>
      <c r="DC6" s="33">
        <f t="shared" si="11"/>
        <v>3.16</v>
      </c>
      <c r="DD6" s="33">
        <f t="shared" si="11"/>
        <v>3.97</v>
      </c>
      <c r="DE6" s="33">
        <f t="shared" si="11"/>
        <v>5.38</v>
      </c>
      <c r="DF6" s="33">
        <f t="shared" si="11"/>
        <v>5.65</v>
      </c>
      <c r="DG6" s="32" t="str">
        <f>IF(DG7="","",IF(DG7="-","【-】","【"&amp;SUBSTITUTE(TEXT(DG7,"#,##0.00"),"-","△")&amp;"】"))</f>
        <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2">
        <f t="shared" si="14"/>
        <v>0</v>
      </c>
      <c r="EM6" s="32">
        <f t="shared" si="14"/>
        <v>0</v>
      </c>
      <c r="EN6" s="32" t="str">
        <f>IF(EN7="","",IF(EN7="-","【-】","【"&amp;SUBSTITUTE(TEXT(EN7,"#,##0.00"),"-","△")&amp;"】"))</f>
        <v/>
      </c>
    </row>
    <row r="7" spans="1:144" s="34" customFormat="1">
      <c r="A7" s="26"/>
      <c r="B7" s="35">
        <v>2014</v>
      </c>
      <c r="C7" s="35">
        <v>122190</v>
      </c>
      <c r="D7" s="35">
        <v>47</v>
      </c>
      <c r="E7" s="35">
        <v>17</v>
      </c>
      <c r="F7" s="35">
        <v>2</v>
      </c>
      <c r="G7" s="35">
        <v>0</v>
      </c>
      <c r="H7" s="35" t="s">
        <v>96</v>
      </c>
      <c r="I7" s="35" t="s">
        <v>97</v>
      </c>
      <c r="J7" s="35" t="s">
        <v>98</v>
      </c>
      <c r="K7" s="35" t="s">
        <v>99</v>
      </c>
      <c r="L7" s="35" t="s">
        <v>100</v>
      </c>
      <c r="M7" s="36" t="s">
        <v>100</v>
      </c>
      <c r="N7" s="36" t="s">
        <v>101</v>
      </c>
      <c r="O7" s="36">
        <v>0.03</v>
      </c>
      <c r="P7" s="36">
        <v>85.74</v>
      </c>
      <c r="Q7" s="36">
        <v>2100</v>
      </c>
      <c r="R7" s="36">
        <v>280340</v>
      </c>
      <c r="S7" s="36">
        <v>368.17</v>
      </c>
      <c r="T7" s="36">
        <v>761.44</v>
      </c>
      <c r="U7" s="36">
        <v>79</v>
      </c>
      <c r="V7" s="36">
        <v>0.99</v>
      </c>
      <c r="W7" s="36">
        <v>79.8</v>
      </c>
      <c r="X7" s="36">
        <v>105.81</v>
      </c>
      <c r="Y7" s="36">
        <v>122.4</v>
      </c>
      <c r="Z7" s="36">
        <v>144.91999999999999</v>
      </c>
      <c r="AA7" s="36">
        <v>184.85</v>
      </c>
      <c r="AB7" s="36">
        <v>177.09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43.66</v>
      </c>
      <c r="BF7" s="36">
        <v>19.39</v>
      </c>
      <c r="BG7" s="36">
        <v>6.33</v>
      </c>
      <c r="BH7" s="36">
        <v>2.6</v>
      </c>
      <c r="BI7" s="36">
        <v>0.28999999999999998</v>
      </c>
      <c r="BJ7" s="36">
        <v>40.44</v>
      </c>
      <c r="BK7" s="36">
        <v>38.39</v>
      </c>
      <c r="BL7" s="36">
        <v>45.9</v>
      </c>
      <c r="BM7" s="36">
        <v>47.29</v>
      </c>
      <c r="BN7" s="36">
        <v>73.8</v>
      </c>
      <c r="BO7" s="36"/>
      <c r="BP7" s="36">
        <v>108.61</v>
      </c>
      <c r="BQ7" s="36">
        <v>131.84</v>
      </c>
      <c r="BR7" s="36">
        <v>169.59</v>
      </c>
      <c r="BS7" s="36">
        <v>214.27</v>
      </c>
      <c r="BT7" s="36">
        <v>212.7</v>
      </c>
      <c r="BU7" s="36">
        <v>120.55</v>
      </c>
      <c r="BV7" s="36">
        <v>108.74</v>
      </c>
      <c r="BW7" s="36">
        <v>103.9</v>
      </c>
      <c r="BX7" s="36">
        <v>108</v>
      </c>
      <c r="BY7" s="36">
        <v>119.12</v>
      </c>
      <c r="BZ7" s="36"/>
      <c r="CA7" s="36">
        <v>196.62</v>
      </c>
      <c r="CB7" s="36">
        <v>160.81</v>
      </c>
      <c r="CC7" s="36">
        <v>127.07</v>
      </c>
      <c r="CD7" s="36">
        <v>100.52</v>
      </c>
      <c r="CE7" s="36">
        <v>104.36</v>
      </c>
      <c r="CF7" s="36">
        <v>64.88</v>
      </c>
      <c r="CG7" s="36">
        <v>76.010000000000005</v>
      </c>
      <c r="CH7" s="36">
        <v>79.83</v>
      </c>
      <c r="CI7" s="36">
        <v>78.95</v>
      </c>
      <c r="CJ7" s="36">
        <v>71.61</v>
      </c>
      <c r="CK7" s="36"/>
      <c r="CL7" s="36">
        <v>11.24</v>
      </c>
      <c r="CM7" s="36">
        <v>11.2</v>
      </c>
      <c r="CN7" s="36">
        <v>11.39</v>
      </c>
      <c r="CO7" s="36">
        <v>11.27</v>
      </c>
      <c r="CP7" s="36">
        <v>8.2200000000000006</v>
      </c>
      <c r="CQ7" s="36">
        <v>46.07</v>
      </c>
      <c r="CR7" s="36">
        <v>44.48</v>
      </c>
      <c r="CS7" s="36">
        <v>42.74</v>
      </c>
      <c r="CT7" s="36">
        <v>41.28</v>
      </c>
      <c r="CU7" s="36">
        <v>38.549999999999997</v>
      </c>
      <c r="CV7" s="36"/>
      <c r="CW7" s="36">
        <v>55.21</v>
      </c>
      <c r="CX7" s="36">
        <v>45.16</v>
      </c>
      <c r="CY7" s="36">
        <v>42.35</v>
      </c>
      <c r="CZ7" s="36">
        <v>36.78</v>
      </c>
      <c r="DA7" s="36">
        <v>41.77</v>
      </c>
      <c r="DB7" s="36">
        <v>3.54</v>
      </c>
      <c r="DC7" s="36">
        <v>3.16</v>
      </c>
      <c r="DD7" s="36">
        <v>3.97</v>
      </c>
      <c r="DE7" s="36">
        <v>5.38</v>
      </c>
      <c r="DF7" s="36">
        <v>5.65</v>
      </c>
      <c r="DG7" s="36"/>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v>
      </c>
      <c r="EM7" s="36">
        <v>0</v>
      </c>
      <c r="EN7" s="36"/>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42feeb7ebe2407d9e6609f07280a250 xmlns="1c1e8bfa-5d3e-42f4-b7c7-74bbc77c2ee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42feeb7ebe2407d9e6609f07280a250>
    <TaxCatchAll xmlns="8ec332e5-69b1-420a-98f0-83be9626a5fc">
      <Value>2</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3D3B7092570543BC22C3169A564115" ma:contentTypeVersion="" ma:contentTypeDescription="新しいドキュメントを作成します。" ma:contentTypeScope="" ma:versionID="83a3a0f366a9bb88f4945e7f1ec12a94">
  <xsd:schema xmlns:xsd="http://www.w3.org/2001/XMLSchema" xmlns:xs="http://www.w3.org/2001/XMLSchema" xmlns:p="http://schemas.microsoft.com/office/2006/metadata/properties" xmlns:ns2="1c1e8bfa-5d3e-42f4-b7c7-74bbc77c2ee0" xmlns:ns3="8ec332e5-69b1-420a-98f0-83be9626a5fc" targetNamespace="http://schemas.microsoft.com/office/2006/metadata/properties" ma:root="true" ma:fieldsID="8809fda786a385daf769972f94335eeb" ns2:_="" ns3:_="">
    <xsd:import namespace="1c1e8bfa-5d3e-42f4-b7c7-74bbc77c2ee0"/>
    <xsd:import namespace="8ec332e5-69b1-420a-98f0-83be9626a5fc"/>
    <xsd:element name="properties">
      <xsd:complexType>
        <xsd:sequence>
          <xsd:element name="documentManagement">
            <xsd:complexType>
              <xsd:all>
                <xsd:element ref="ns2:p42feeb7ebe2407d9e6609f07280a25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e8bfa-5d3e-42f4-b7c7-74bbc77c2ee0" elementFormDefault="qualified">
    <xsd:import namespace="http://schemas.microsoft.com/office/2006/documentManagement/types"/>
    <xsd:import namespace="http://schemas.microsoft.com/office/infopath/2007/PartnerControls"/>
    <xsd:element name="p42feeb7ebe2407d9e6609f07280a250" ma:index="9" nillable="true" ma:taxonomy="true" ma:internalName="p42feeb7ebe2407d9e6609f07280a250" ma:taxonomyFieldName="_x30ad__x30fc__x30ef__x30fc__x30c9_" ma:displayName="キーワード" ma:default="2;#課フォルダ|5bd608ce-2fcb-4260-bd6a-2a07563dd86c" ma:fieldId="{942feeb7-ebe2-407d-9e66-09f07280a250}"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240331EF-DAB3-44D2-AC2A-B8B439E5B740}" ma:internalName="TaxCatchAll" ma:showField="CatchAllData" ma:web="{954a48aa-3c01-447a-b80e-b0e90bbd3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668F4-92F7-4BF3-BCD2-C1E3E817F829}"/>
</file>

<file path=customXml/itemProps2.xml><?xml version="1.0" encoding="utf-8"?>
<ds:datastoreItem xmlns:ds="http://schemas.openxmlformats.org/officeDocument/2006/customXml" ds:itemID="{BAA27B83-17EC-43CF-991F-697634FED4D6}"/>
</file>

<file path=customXml/itemProps3.xml><?xml version="1.0" encoding="utf-8"?>
<ds:datastoreItem xmlns:ds="http://schemas.openxmlformats.org/officeDocument/2006/customXml" ds:itemID="{DA6A1A33-6205-411F-9DF8-DE1469515F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市原市</cp:lastModifiedBy>
  <dcterms:modified xsi:type="dcterms:W3CDTF">2016-02-17T07:06:00Z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0x010100353D3B7092570543BC22C3169A564115</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y fmtid="{D5CDD505-2E9C-101B-9397-08002B2CF9AE}" pid="5" name="_AdHocReviewCycleID">
    <vt:i4>-181395838</vt:i4>
  </property>
  <property fmtid="{D5CDD505-2E9C-101B-9397-08002B2CF9AE}" pid="6" name="_NewReviewCycle">
    <vt:lpwstr/>
  </property>
  <property fmtid="{D5CDD505-2E9C-101B-9397-08002B2CF9AE}" pid="7" name="_EmailSubject">
    <vt:lpwstr>経営比較分析表の分析等について 122190 市原市</vt:lpwstr>
  </property>
  <property fmtid="{D5CDD505-2E9C-101B-9397-08002B2CF9AE}" pid="8" name="_AuthorEmail">
    <vt:lpwstr>gesuidoukeikaku@city.ichihara.chiba.jp</vt:lpwstr>
  </property>
  <property fmtid="{D5CDD505-2E9C-101B-9397-08002B2CF9AE}" pid="9" name="_AuthorEmailDisplayName">
    <vt:lpwstr>8555000 下水道計画課</vt:lpwstr>
  </property>
</Properties>
</file>