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_pcsui260301\Desktop\"/>
    </mc:Choice>
  </mc:AlternateContent>
  <workbookProtection workbookPassword="B501" lockStructure="1"/>
  <bookViews>
    <workbookView xWindow="0" yWindow="0" windowWidth="20490" windowHeight="7410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AD10" i="4" s="1"/>
  <c r="P6" i="5"/>
  <c r="O6" i="5"/>
  <c r="N6" i="5"/>
  <c r="M6" i="5"/>
  <c r="B10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W10" i="4"/>
  <c r="P10" i="4"/>
  <c r="I10" i="4"/>
  <c r="BB8" i="4"/>
  <c r="AT8" i="4"/>
  <c r="AL8" i="4"/>
  <c r="P8" i="4"/>
  <c r="C10" i="5" l="1"/>
  <c r="D10" i="5"/>
  <c r="E10" i="5"/>
  <c r="B10" i="5"/>
</calcChain>
</file>

<file path=xl/sharedStrings.xml><?xml version="1.0" encoding="utf-8"?>
<sst xmlns="http://schemas.openxmlformats.org/spreadsheetml/2006/main" count="309" uniqueCount="110">
  <si>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</si>
  <si>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</si>
  <si>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</si>
  <si>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</si>
  <si>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</si>
  <si>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</si>
  <si>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</si>
  <si>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</si>
  <si>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</si>
  <si>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</si>
  <si>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</si>
  <si>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</si>
  <si>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</si>
  <si>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</si>
  <si>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</si>
  <si>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</si>
  <si>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</si>
  <si>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</si>
  <si>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</si>
  <si>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</si>
  <si>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</si>
  <si>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</si>
  <si>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</si>
  <si>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</si>
  <si>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</si>
  <si>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</si>
  <si>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</si>
  <si>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</si>
  <si>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</si>
  <si>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</si>
  <si>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</si>
  <si>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</si>
  <si>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</si>
  <si>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</si>
  <si>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</si>
  <si>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</si>
  <si>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</si>
  <si>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</si>
  <si>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</si>
  <si>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</si>
  <si>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</si>
  <si>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22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</si>
  <si>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</si>
  <si>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</si>
  <si>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</si>
  <si>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</si>
  <si>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</si>
  <si>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</si>
  <si>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</si>
  <si>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</si>
  <si>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</si>
  <si>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</si>
  <si>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</si>
  <si>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</si>
  <si>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</si>
  <si>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</si>
  <si>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</si>
  <si>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</si>
  <si>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</si>
  <si>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</si>
  <si>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</si>
  <si>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</si>
  <si>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</si>
  <si>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</si>
  <si>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</si>
  <si>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</si>
  <si>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</si>
  <si>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</si>
  <si>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</si>
  <si>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</si>
  <si>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</si>
  <si>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</si>
  <si>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</si>
  <si>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</si>
  <si>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</si>
  <si>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</si>
  <si>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</si>
  <si>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</si>
  <si>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</si>
  <si>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</si>
  <si>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</si>
  <si>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</si>
  <si>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</si>
  <si>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</si>
  <si>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</si>
  <si>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</si>
  <si>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</si>
  <si>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</si>
  <si>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</si>
  <si>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</si>
  <si>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</si>
  <si>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</si>
  <si>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</si>
  <si>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</si>
  <si>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</si>
  <si>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</si>
  <si>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酒々井町</t>
  </si>
  <si>
    <t>法適用</t>
  </si>
  <si>
    <t>下水道事業</t>
  </si>
  <si>
    <t>公共下水道</t>
  </si>
  <si>
    <t>Cb1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</si>
  <si>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</si>
  <si>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</si>
  <si>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</si>
  <si>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</si>
  <si>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</si>
  <si>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</si>
  <si>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有形固定資産減価償却率は低く、管渠老朽化率も０％であり、施設はまだ新しい状況である。
　供用開始から４０年ほど経過しており、大規模修繕等はまだ発生していないが、今後は「下水道事業長寿命化計画」の策定により、計画的な管渠の更新等を実施していく予定である。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3" eb="14">
      <t>ヒク</t>
    </rPh>
    <rPh sb="16" eb="17">
      <t>カン</t>
    </rPh>
    <rPh sb="17" eb="18">
      <t>キョ</t>
    </rPh>
    <rPh sb="18" eb="21">
      <t>ロウキュウカ</t>
    </rPh>
    <rPh sb="21" eb="22">
      <t>リツ</t>
    </rPh>
    <rPh sb="29" eb="31">
      <t>シセツ</t>
    </rPh>
    <rPh sb="34" eb="35">
      <t>アタラ</t>
    </rPh>
    <rPh sb="37" eb="39">
      <t>ジョウキョウ</t>
    </rPh>
    <rPh sb="45" eb="47">
      <t>キョウヨウ</t>
    </rPh>
    <rPh sb="47" eb="49">
      <t>カイシ</t>
    </rPh>
    <rPh sb="53" eb="54">
      <t>ネン</t>
    </rPh>
    <rPh sb="56" eb="58">
      <t>ケイカ</t>
    </rPh>
    <rPh sb="63" eb="66">
      <t>ダイキボ</t>
    </rPh>
    <rPh sb="66" eb="68">
      <t>シュウゼン</t>
    </rPh>
    <rPh sb="68" eb="69">
      <t>ナド</t>
    </rPh>
    <rPh sb="72" eb="74">
      <t>ハッセイ</t>
    </rPh>
    <rPh sb="81" eb="83">
      <t>コンゴ</t>
    </rPh>
    <rPh sb="85" eb="88">
      <t>ゲスイドウ</t>
    </rPh>
    <rPh sb="88" eb="90">
      <t>ジギョウ</t>
    </rPh>
    <rPh sb="90" eb="91">
      <t>チョウ</t>
    </rPh>
    <rPh sb="91" eb="94">
      <t>ジュミョウカ</t>
    </rPh>
    <rPh sb="94" eb="96">
      <t>ケイカク</t>
    </rPh>
    <rPh sb="98" eb="100">
      <t>サクテイ</t>
    </rPh>
    <rPh sb="104" eb="107">
      <t>ケイカクテキ</t>
    </rPh>
    <rPh sb="108" eb="109">
      <t>カン</t>
    </rPh>
    <rPh sb="109" eb="110">
      <t>キョ</t>
    </rPh>
    <rPh sb="111" eb="113">
      <t>コウシン</t>
    </rPh>
    <rPh sb="113" eb="114">
      <t>ナド</t>
    </rPh>
    <rPh sb="115" eb="117">
      <t>ジッシ</t>
    </rPh>
    <rPh sb="121" eb="123">
      <t>ヨテイ</t>
    </rPh>
    <phoneticPr fontId="4"/>
  </si>
  <si>
    <t>　法適用の初年度であるため、特別損失の計上により一時的な累積欠損金が発生しているが、次年度以降は解消していく見込みであり、管渠の老朽化についても、現時点では問題がない状況にある。
　今後は全体計画における未整備区域について、計画的な整備により増収を図るとともに、長期的視点にたった管渠の更新を実施するため「下水道計画見直し事業計画」及び「下水道事業長寿命化計画」を策定し、健全経営を図っていく予定である。
　</t>
    <rPh sb="1" eb="2">
      <t>ホウ</t>
    </rPh>
    <rPh sb="2" eb="4">
      <t>テキヨウ</t>
    </rPh>
    <rPh sb="5" eb="8">
      <t>ショネンド</t>
    </rPh>
    <rPh sb="14" eb="16">
      <t>トクベツ</t>
    </rPh>
    <rPh sb="16" eb="18">
      <t>ソンシツ</t>
    </rPh>
    <rPh sb="19" eb="21">
      <t>ケイジョウ</t>
    </rPh>
    <rPh sb="24" eb="27">
      <t>イチジテキ</t>
    </rPh>
    <rPh sb="28" eb="30">
      <t>ルイセキ</t>
    </rPh>
    <rPh sb="30" eb="33">
      <t>ケッソンキン</t>
    </rPh>
    <rPh sb="34" eb="36">
      <t>ハッセイ</t>
    </rPh>
    <rPh sb="42" eb="45">
      <t>ジネンド</t>
    </rPh>
    <rPh sb="45" eb="47">
      <t>イコウ</t>
    </rPh>
    <rPh sb="48" eb="50">
      <t>カイショウ</t>
    </rPh>
    <rPh sb="54" eb="56">
      <t>ミコ</t>
    </rPh>
    <rPh sb="61" eb="62">
      <t>カン</t>
    </rPh>
    <rPh sb="62" eb="63">
      <t>キョ</t>
    </rPh>
    <rPh sb="64" eb="67">
      <t>ロウキュウカ</t>
    </rPh>
    <rPh sb="73" eb="76">
      <t>ゲンジテン</t>
    </rPh>
    <rPh sb="78" eb="80">
      <t>モンダイ</t>
    </rPh>
    <rPh sb="83" eb="85">
      <t>ジョウキョウ</t>
    </rPh>
    <rPh sb="91" eb="93">
      <t>コンゴ</t>
    </rPh>
    <rPh sb="94" eb="96">
      <t>ゼンタイ</t>
    </rPh>
    <rPh sb="96" eb="98">
      <t>ケイカク</t>
    </rPh>
    <rPh sb="102" eb="105">
      <t>ミセイビ</t>
    </rPh>
    <rPh sb="105" eb="107">
      <t>クイキ</t>
    </rPh>
    <rPh sb="116" eb="118">
      <t>セイビ</t>
    </rPh>
    <rPh sb="121" eb="123">
      <t>ゾウシュウ</t>
    </rPh>
    <rPh sb="124" eb="125">
      <t>ハカ</t>
    </rPh>
    <rPh sb="131" eb="134">
      <t>チョウキテキ</t>
    </rPh>
    <rPh sb="134" eb="136">
      <t>シテン</t>
    </rPh>
    <rPh sb="140" eb="141">
      <t>カン</t>
    </rPh>
    <rPh sb="141" eb="142">
      <t>キョ</t>
    </rPh>
    <rPh sb="143" eb="145">
      <t>コウシン</t>
    </rPh>
    <rPh sb="146" eb="148">
      <t>ジッシ</t>
    </rPh>
    <rPh sb="153" eb="156">
      <t>ゲスイドウ</t>
    </rPh>
    <rPh sb="156" eb="158">
      <t>ケイカク</t>
    </rPh>
    <rPh sb="158" eb="160">
      <t>ミナオ</t>
    </rPh>
    <rPh sb="161" eb="163">
      <t>ジギョウ</t>
    </rPh>
    <rPh sb="163" eb="165">
      <t>ケイカク</t>
    </rPh>
    <rPh sb="166" eb="167">
      <t>オヨ</t>
    </rPh>
    <rPh sb="169" eb="172">
      <t>ゲスイドウ</t>
    </rPh>
    <rPh sb="172" eb="174">
      <t>ジギョウ</t>
    </rPh>
    <rPh sb="174" eb="175">
      <t>チョウ</t>
    </rPh>
    <rPh sb="175" eb="178">
      <t>ジュミョウカ</t>
    </rPh>
    <rPh sb="178" eb="180">
      <t>ケイカク</t>
    </rPh>
    <rPh sb="182" eb="184">
      <t>サクテイ</t>
    </rPh>
    <rPh sb="186" eb="188">
      <t>ケンゼン</t>
    </rPh>
    <rPh sb="188" eb="190">
      <t>ケイエイ</t>
    </rPh>
    <rPh sb="191" eb="192">
      <t>ハカ</t>
    </rPh>
    <rPh sb="196" eb="198">
      <t>ヨテイ</t>
    </rPh>
    <phoneticPr fontId="4"/>
  </si>
  <si>
    <t>　経常収支は赤字で、累積欠損金比率も高い数値となっているが、累積欠損金については法適化初年度であるため、特別損失を計上していることにより発生しており、次年度以降は解消する見込みである。
　企業債残高の規模は、類似団体においては低い状態であり、流動比率も高く、資金には余裕があるといえる。</t>
    <rPh sb="1" eb="3">
      <t>ケイジョウ</t>
    </rPh>
    <rPh sb="3" eb="5">
      <t>シュウシ</t>
    </rPh>
    <rPh sb="6" eb="8">
      <t>アカジ</t>
    </rPh>
    <rPh sb="10" eb="12">
      <t>ルイセキ</t>
    </rPh>
    <rPh sb="12" eb="15">
      <t>ケッソンキン</t>
    </rPh>
    <rPh sb="15" eb="17">
      <t>ヒリツ</t>
    </rPh>
    <rPh sb="18" eb="19">
      <t>タカ</t>
    </rPh>
    <rPh sb="20" eb="22">
      <t>スウチ</t>
    </rPh>
    <rPh sb="30" eb="32">
      <t>ルイセキ</t>
    </rPh>
    <rPh sb="32" eb="35">
      <t>ケッソンキン</t>
    </rPh>
    <rPh sb="40" eb="41">
      <t>ホウ</t>
    </rPh>
    <rPh sb="41" eb="42">
      <t>テキ</t>
    </rPh>
    <rPh sb="42" eb="43">
      <t>カ</t>
    </rPh>
    <rPh sb="43" eb="46">
      <t>ショネンド</t>
    </rPh>
    <rPh sb="52" eb="54">
      <t>トクベツ</t>
    </rPh>
    <rPh sb="54" eb="56">
      <t>ソンシツ</t>
    </rPh>
    <rPh sb="57" eb="59">
      <t>ケイジョウ</t>
    </rPh>
    <rPh sb="68" eb="70">
      <t>ハッセイ</t>
    </rPh>
    <rPh sb="75" eb="78">
      <t>ジネンド</t>
    </rPh>
    <rPh sb="78" eb="80">
      <t>イコウ</t>
    </rPh>
    <rPh sb="81" eb="83">
      <t>カイショウ</t>
    </rPh>
    <rPh sb="85" eb="87">
      <t>ミコミ</t>
    </rPh>
    <rPh sb="94" eb="96">
      <t>キギョウ</t>
    </rPh>
    <rPh sb="96" eb="97">
      <t>サイ</t>
    </rPh>
    <rPh sb="97" eb="99">
      <t>ザンダカ</t>
    </rPh>
    <rPh sb="100" eb="102">
      <t>キボ</t>
    </rPh>
    <rPh sb="104" eb="106">
      <t>ルイジ</t>
    </rPh>
    <rPh sb="106" eb="108">
      <t>ダンタイ</t>
    </rPh>
    <rPh sb="113" eb="114">
      <t>ヒク</t>
    </rPh>
    <rPh sb="115" eb="117">
      <t>ジョウタイ</t>
    </rPh>
    <rPh sb="121" eb="123">
      <t>リュウドウ</t>
    </rPh>
    <rPh sb="123" eb="125">
      <t>ヒリツ</t>
    </rPh>
    <rPh sb="126" eb="127">
      <t>タカ</t>
    </rPh>
    <rPh sb="129" eb="131">
      <t>シキン</t>
    </rPh>
    <rPh sb="133" eb="135">
      <t>ヨユウ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</si>
</sst>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44264"/>
        <c:axId val="198740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44264"/>
        <c:axId val="198740440"/>
      </c:lineChart>
      <c:dateAx>
        <c:axId val="103144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8740440"/>
        <c:crosses val="autoZero"/>
        <c:auto val="1"/>
        <c:lblOffset val="100"/>
        <c:baseTimeUnit val="years"/>
      </c:dateAx>
      <c:valAx>
        <c:axId val="198740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144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629440"/>
        <c:axId val="199629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62.16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29440"/>
        <c:axId val="199629832"/>
      </c:lineChart>
      <c:dateAx>
        <c:axId val="199629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9629832"/>
        <c:crosses val="autoZero"/>
        <c:auto val="1"/>
        <c:lblOffset val="100"/>
        <c:baseTimeUnit val="years"/>
      </c:dateAx>
      <c:valAx>
        <c:axId val="199629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9629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97.85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631008"/>
        <c:axId val="199631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31008"/>
        <c:axId val="199631400"/>
      </c:lineChart>
      <c:dateAx>
        <c:axId val="199631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9631400"/>
        <c:crosses val="autoZero"/>
        <c:auto val="1"/>
        <c:lblOffset val="100"/>
        <c:baseTimeUnit val="years"/>
      </c:dateAx>
      <c:valAx>
        <c:axId val="199631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9631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89984"/>
        <c:axId val="198790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93.04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9984"/>
        <c:axId val="198790368"/>
      </c:lineChart>
      <c:dateAx>
        <c:axId val="198789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8790368"/>
        <c:crosses val="autoZero"/>
        <c:auto val="1"/>
        <c:lblOffset val="100"/>
        <c:baseTimeUnit val="years"/>
      </c:dateAx>
      <c:valAx>
        <c:axId val="198790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8789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499920"/>
        <c:axId val="19950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99920"/>
        <c:axId val="199506448"/>
      </c:lineChart>
      <c:dateAx>
        <c:axId val="199499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9506448"/>
        <c:crosses val="autoZero"/>
        <c:auto val="1"/>
        <c:lblOffset val="100"/>
        <c:baseTimeUnit val="years"/>
      </c:dateAx>
      <c:valAx>
        <c:axId val="19950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9499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50240"/>
        <c:axId val="199250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50240"/>
        <c:axId val="199250624"/>
      </c:lineChart>
      <c:dateAx>
        <c:axId val="199250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9250624"/>
        <c:crosses val="autoZero"/>
        <c:auto val="1"/>
        <c:lblOffset val="100"/>
        <c:baseTimeUnit val="years"/>
      </c:dateAx>
      <c:valAx>
        <c:axId val="199250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9250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51816"/>
        <c:axId val="19925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51816"/>
        <c:axId val="199252208"/>
      </c:lineChart>
      <c:dateAx>
        <c:axId val="199251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9252208"/>
        <c:crosses val="autoZero"/>
        <c:auto val="1"/>
        <c:lblOffset val="100"/>
        <c:baseTimeUnit val="years"/>
      </c:dateAx>
      <c:valAx>
        <c:axId val="19925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9251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274.19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53384"/>
        <c:axId val="19925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118.27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53384"/>
        <c:axId val="199253776"/>
      </c:lineChart>
      <c:dateAx>
        <c:axId val="199253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9253776"/>
        <c:crosses val="autoZero"/>
        <c:auto val="1"/>
        <c:lblOffset val="100"/>
        <c:baseTimeUnit val="years"/>
      </c:dateAx>
      <c:valAx>
        <c:axId val="19925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9253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350.28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7744"/>
        <c:axId val="199378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641.22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77744"/>
        <c:axId val="199378136"/>
      </c:lineChart>
      <c:dateAx>
        <c:axId val="199377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9378136"/>
        <c:crosses val="autoZero"/>
        <c:auto val="1"/>
        <c:lblOffset val="100"/>
        <c:baseTimeUnit val="years"/>
      </c:dateAx>
      <c:valAx>
        <c:axId val="199378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9377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73.91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9312"/>
        <c:axId val="199379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79312"/>
        <c:axId val="199379704"/>
      </c:lineChart>
      <c:dateAx>
        <c:axId val="199379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9379704"/>
        <c:crosses val="autoZero"/>
        <c:auto val="1"/>
        <c:lblOffset val="100"/>
        <c:baseTimeUnit val="years"/>
      </c:dateAx>
      <c:valAx>
        <c:axId val="199379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9379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0880"/>
        <c:axId val="199381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170.07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80880"/>
        <c:axId val="199381272"/>
      </c:lineChart>
      <c:dateAx>
        <c:axId val="19938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9381272"/>
        <c:crosses val="autoZero"/>
        <c:auto val="1"/>
        <c:lblOffset val="100"/>
        <c:baseTimeUnit val="years"/>
      </c:dateAx>
      <c:valAx>
        <c:axId val="199381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938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Y11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千葉県　酒々井町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Cb1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21348</v>
      </c>
      <c r="AM8" s="64"/>
      <c r="AN8" s="64"/>
      <c r="AO8" s="64"/>
      <c r="AP8" s="64"/>
      <c r="AQ8" s="64"/>
      <c r="AR8" s="64"/>
      <c r="AS8" s="64"/>
      <c r="AT8" s="63">
        <f>データ!S6</f>
        <v>19.010000000000002</v>
      </c>
      <c r="AU8" s="63"/>
      <c r="AV8" s="63"/>
      <c r="AW8" s="63"/>
      <c r="AX8" s="63"/>
      <c r="AY8" s="63"/>
      <c r="AZ8" s="63"/>
      <c r="BA8" s="63"/>
      <c r="BB8" s="63">
        <f>データ!T6</f>
        <v>1122.99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83.86</v>
      </c>
      <c r="J10" s="63"/>
      <c r="K10" s="63"/>
      <c r="L10" s="63"/>
      <c r="M10" s="63"/>
      <c r="N10" s="63"/>
      <c r="O10" s="63"/>
      <c r="P10" s="63">
        <f>データ!O6</f>
        <v>88.89</v>
      </c>
      <c r="Q10" s="63"/>
      <c r="R10" s="63"/>
      <c r="S10" s="63"/>
      <c r="T10" s="63"/>
      <c r="U10" s="63"/>
      <c r="V10" s="63"/>
      <c r="W10" s="63">
        <f>データ!P6</f>
        <v>83.17</v>
      </c>
      <c r="X10" s="63"/>
      <c r="Y10" s="63"/>
      <c r="Z10" s="63"/>
      <c r="AA10" s="63"/>
      <c r="AB10" s="63"/>
      <c r="AC10" s="63"/>
      <c r="AD10" s="64">
        <f>データ!Q6</f>
        <v>2163</v>
      </c>
      <c r="AE10" s="64"/>
      <c r="AF10" s="64"/>
      <c r="AG10" s="64"/>
      <c r="AH10" s="64"/>
      <c r="AI10" s="64"/>
      <c r="AJ10" s="64"/>
      <c r="AK10" s="2"/>
      <c r="AL10" s="64">
        <f>データ!U6</f>
        <v>18953</v>
      </c>
      <c r="AM10" s="64"/>
      <c r="AN10" s="64"/>
      <c r="AO10" s="64"/>
      <c r="AP10" s="64"/>
      <c r="AQ10" s="64"/>
      <c r="AR10" s="64"/>
      <c r="AS10" s="64"/>
      <c r="AT10" s="63">
        <f>データ!V6</f>
        <v>3.52</v>
      </c>
      <c r="AU10" s="63"/>
      <c r="AV10" s="63"/>
      <c r="AW10" s="63"/>
      <c r="AX10" s="63"/>
      <c r="AY10" s="63"/>
      <c r="AZ10" s="63"/>
      <c r="BA10" s="63"/>
      <c r="BB10" s="63">
        <f>データ!W6</f>
        <v>5384.38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107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2014</v>
      </c>
      <c r="C6" s="31">
        <f t="shared" ref="C6:W6" si="3">C7</f>
        <v>123226</v>
      </c>
      <c r="D6" s="31">
        <f t="shared" si="3"/>
        <v>46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千葉県　酒々井町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Cb1</v>
      </c>
      <c r="M6" s="32" t="str">
        <f t="shared" si="3"/>
        <v>-</v>
      </c>
      <c r="N6" s="32">
        <f t="shared" si="3"/>
        <v>83.86</v>
      </c>
      <c r="O6" s="32">
        <f t="shared" si="3"/>
        <v>88.89</v>
      </c>
      <c r="P6" s="32">
        <f t="shared" si="3"/>
        <v>83.17</v>
      </c>
      <c r="Q6" s="32">
        <f t="shared" si="3"/>
        <v>2163</v>
      </c>
      <c r="R6" s="32">
        <f t="shared" si="3"/>
        <v>21348</v>
      </c>
      <c r="S6" s="32">
        <f t="shared" si="3"/>
        <v>19.010000000000002</v>
      </c>
      <c r="T6" s="32">
        <f t="shared" si="3"/>
        <v>1122.99</v>
      </c>
      <c r="U6" s="32">
        <f t="shared" si="3"/>
        <v>18953</v>
      </c>
      <c r="V6" s="32">
        <f t="shared" si="3"/>
        <v>3.52</v>
      </c>
      <c r="W6" s="32">
        <f t="shared" si="3"/>
        <v>5384.38</v>
      </c>
      <c r="X6" s="33" t="str">
        <f>IF(X7="",NA(),X7)</f>
        <v>-</v>
      </c>
      <c r="Y6" s="33" t="str">
        <f t="shared" ref="Y6:AG6" si="4">IF(Y7="",NA(),Y7)</f>
        <v>-</v>
      </c>
      <c r="Z6" s="33" t="str">
        <f t="shared" si="4"/>
        <v>-</v>
      </c>
      <c r="AA6" s="33" t="str">
        <f t="shared" si="4"/>
        <v>-</v>
      </c>
      <c r="AB6" s="33">
        <f t="shared" si="4"/>
        <v>83.42</v>
      </c>
      <c r="AC6" s="33" t="str">
        <f t="shared" si="4"/>
        <v>-</v>
      </c>
      <c r="AD6" s="33" t="str">
        <f t="shared" si="4"/>
        <v>-</v>
      </c>
      <c r="AE6" s="33" t="str">
        <f t="shared" si="4"/>
        <v>-</v>
      </c>
      <c r="AF6" s="33" t="str">
        <f t="shared" si="4"/>
        <v>-</v>
      </c>
      <c r="AG6" s="33">
        <f t="shared" si="4"/>
        <v>93.04</v>
      </c>
      <c r="AH6" s="32" t="str">
        <f>IF(AH7="","",IF(AH7="-","【-】","【"&amp;SUBSTITUTE(TEXT(AH7,"#,##0.00"),"-","△")&amp;"】"))</f>
        <v>【107.74】</v>
      </c>
      <c r="AI6" s="33" t="str">
        <f>IF(AI7="",NA(),AI7)</f>
        <v>-</v>
      </c>
      <c r="AJ6" s="33" t="str">
        <f t="shared" ref="AJ6:AR6" si="5">IF(AJ7="",NA(),AJ7)</f>
        <v>-</v>
      </c>
      <c r="AK6" s="33" t="str">
        <f t="shared" si="5"/>
        <v>-</v>
      </c>
      <c r="AL6" s="33" t="str">
        <f t="shared" si="5"/>
        <v>-</v>
      </c>
      <c r="AM6" s="33">
        <f t="shared" si="5"/>
        <v>25.01</v>
      </c>
      <c r="AN6" s="33" t="str">
        <f t="shared" si="5"/>
        <v>-</v>
      </c>
      <c r="AO6" s="33" t="str">
        <f t="shared" si="5"/>
        <v>-</v>
      </c>
      <c r="AP6" s="33" t="str">
        <f t="shared" si="5"/>
        <v>-</v>
      </c>
      <c r="AQ6" s="33" t="str">
        <f t="shared" si="5"/>
        <v>-</v>
      </c>
      <c r="AR6" s="33">
        <f t="shared" si="5"/>
        <v>22.37</v>
      </c>
      <c r="AS6" s="32" t="str">
        <f>IF(AS7="","",IF(AS7="-","【-】","【"&amp;SUBSTITUTE(TEXT(AS7,"#,##0.00"),"-","△")&amp;"】"))</f>
        <v>【4.71】</v>
      </c>
      <c r="AT6" s="33" t="str">
        <f>IF(AT7="",NA(),AT7)</f>
        <v>-</v>
      </c>
      <c r="AU6" s="33" t="str">
        <f t="shared" ref="AU6:BC6" si="6">IF(AU7="",NA(),AU7)</f>
        <v>-</v>
      </c>
      <c r="AV6" s="33" t="str">
        <f t="shared" si="6"/>
        <v>-</v>
      </c>
      <c r="AW6" s="33" t="str">
        <f t="shared" si="6"/>
        <v>-</v>
      </c>
      <c r="AX6" s="33">
        <f t="shared" si="6"/>
        <v>274.19</v>
      </c>
      <c r="AY6" s="33" t="str">
        <f t="shared" si="6"/>
        <v>-</v>
      </c>
      <c r="AZ6" s="33" t="str">
        <f t="shared" si="6"/>
        <v>-</v>
      </c>
      <c r="BA6" s="33" t="str">
        <f t="shared" si="6"/>
        <v>-</v>
      </c>
      <c r="BB6" s="33" t="str">
        <f t="shared" si="6"/>
        <v>-</v>
      </c>
      <c r="BC6" s="33">
        <f t="shared" si="6"/>
        <v>118.27</v>
      </c>
      <c r="BD6" s="32" t="str">
        <f>IF(BD7="","",IF(BD7="-","【-】","【"&amp;SUBSTITUTE(TEXT(BD7,"#,##0.00"),"-","△")&amp;"】"))</f>
        <v>【56.46】</v>
      </c>
      <c r="BE6" s="33" t="str">
        <f>IF(BE7="",NA(),BE7)</f>
        <v>-</v>
      </c>
      <c r="BF6" s="33" t="str">
        <f t="shared" ref="BF6:BN6" si="7">IF(BF7="",NA(),BF7)</f>
        <v>-</v>
      </c>
      <c r="BG6" s="33" t="str">
        <f t="shared" si="7"/>
        <v>-</v>
      </c>
      <c r="BH6" s="33" t="str">
        <f t="shared" si="7"/>
        <v>-</v>
      </c>
      <c r="BI6" s="33">
        <f t="shared" si="7"/>
        <v>350.28</v>
      </c>
      <c r="BJ6" s="33" t="str">
        <f t="shared" si="7"/>
        <v>-</v>
      </c>
      <c r="BK6" s="33" t="str">
        <f t="shared" si="7"/>
        <v>-</v>
      </c>
      <c r="BL6" s="33" t="str">
        <f t="shared" si="7"/>
        <v>-</v>
      </c>
      <c r="BM6" s="33" t="str">
        <f t="shared" si="7"/>
        <v>-</v>
      </c>
      <c r="BN6" s="33">
        <f t="shared" si="7"/>
        <v>641.22</v>
      </c>
      <c r="BO6" s="32" t="str">
        <f>IF(BO7="","",IF(BO7="-","【-】","【"&amp;SUBSTITUTE(TEXT(BO7,"#,##0.00"),"-","△")&amp;"】"))</f>
        <v>【776.35】</v>
      </c>
      <c r="BP6" s="33" t="str">
        <f>IF(BP7="",NA(),BP7)</f>
        <v>-</v>
      </c>
      <c r="BQ6" s="33" t="str">
        <f t="shared" ref="BQ6:BY6" si="8">IF(BQ7="",NA(),BQ7)</f>
        <v>-</v>
      </c>
      <c r="BR6" s="33" t="str">
        <f t="shared" si="8"/>
        <v>-</v>
      </c>
      <c r="BS6" s="33" t="str">
        <f t="shared" si="8"/>
        <v>-</v>
      </c>
      <c r="BT6" s="33">
        <f t="shared" si="8"/>
        <v>73.91</v>
      </c>
      <c r="BU6" s="33" t="str">
        <f t="shared" si="8"/>
        <v>-</v>
      </c>
      <c r="BV6" s="33" t="str">
        <f t="shared" si="8"/>
        <v>-</v>
      </c>
      <c r="BW6" s="33" t="str">
        <f t="shared" si="8"/>
        <v>-</v>
      </c>
      <c r="BX6" s="33" t="str">
        <f t="shared" si="8"/>
        <v>-</v>
      </c>
      <c r="BY6" s="33">
        <f t="shared" si="8"/>
        <v>71.48</v>
      </c>
      <c r="BZ6" s="32" t="str">
        <f>IF(BZ7="","",IF(BZ7="-","【-】","【"&amp;SUBSTITUTE(TEXT(BZ7,"#,##0.00"),"-","△")&amp;"】"))</f>
        <v>【96.57】</v>
      </c>
      <c r="CA6" s="33" t="str">
        <f>IF(CA7="",NA(),CA7)</f>
        <v>-</v>
      </c>
      <c r="CB6" s="33" t="str">
        <f t="shared" ref="CB6:CJ6" si="9">IF(CB7="",NA(),CB7)</f>
        <v>-</v>
      </c>
      <c r="CC6" s="33" t="str">
        <f t="shared" si="9"/>
        <v>-</v>
      </c>
      <c r="CD6" s="33" t="str">
        <f t="shared" si="9"/>
        <v>-</v>
      </c>
      <c r="CE6" s="33">
        <f t="shared" si="9"/>
        <v>169.1</v>
      </c>
      <c r="CF6" s="33" t="str">
        <f t="shared" si="9"/>
        <v>-</v>
      </c>
      <c r="CG6" s="33" t="str">
        <f t="shared" si="9"/>
        <v>-</v>
      </c>
      <c r="CH6" s="33" t="str">
        <f t="shared" si="9"/>
        <v>-</v>
      </c>
      <c r="CI6" s="33" t="str">
        <f t="shared" si="9"/>
        <v>-</v>
      </c>
      <c r="CJ6" s="33">
        <f t="shared" si="9"/>
        <v>170.07</v>
      </c>
      <c r="CK6" s="32" t="str">
        <f>IF(CK7="","",IF(CK7="-","【-】","【"&amp;SUBSTITUTE(TEXT(CK7,"#,##0.00"),"-","△")&amp;"】"))</f>
        <v>【142.28】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 t="str">
        <f t="shared" si="10"/>
        <v>-</v>
      </c>
      <c r="CR6" s="33" t="str">
        <f t="shared" si="10"/>
        <v>-</v>
      </c>
      <c r="CS6" s="33" t="str">
        <f t="shared" si="10"/>
        <v>-</v>
      </c>
      <c r="CT6" s="33" t="str">
        <f t="shared" si="10"/>
        <v>-</v>
      </c>
      <c r="CU6" s="33">
        <f t="shared" si="10"/>
        <v>62.16</v>
      </c>
      <c r="CV6" s="32" t="str">
        <f>IF(CV7="","",IF(CV7="-","【-】","【"&amp;SUBSTITUTE(TEXT(CV7,"#,##0.00"),"-","△")&amp;"】"))</f>
        <v>【60.35】</v>
      </c>
      <c r="CW6" s="33" t="str">
        <f>IF(CW7="",NA(),CW7)</f>
        <v>-</v>
      </c>
      <c r="CX6" s="33" t="str">
        <f t="shared" ref="CX6:DF6" si="11">IF(CX7="",NA(),CX7)</f>
        <v>-</v>
      </c>
      <c r="CY6" s="33" t="str">
        <f t="shared" si="11"/>
        <v>-</v>
      </c>
      <c r="CZ6" s="33" t="str">
        <f t="shared" si="11"/>
        <v>-</v>
      </c>
      <c r="DA6" s="33">
        <f t="shared" si="11"/>
        <v>97.85</v>
      </c>
      <c r="DB6" s="33" t="str">
        <f t="shared" si="11"/>
        <v>-</v>
      </c>
      <c r="DC6" s="33" t="str">
        <f t="shared" si="11"/>
        <v>-</v>
      </c>
      <c r="DD6" s="33" t="str">
        <f t="shared" si="11"/>
        <v>-</v>
      </c>
      <c r="DE6" s="33" t="str">
        <f t="shared" si="11"/>
        <v>-</v>
      </c>
      <c r="DF6" s="33">
        <f t="shared" si="11"/>
        <v>95.73</v>
      </c>
      <c r="DG6" s="32" t="str">
        <f>IF(DG7="","",IF(DG7="-","【-】","【"&amp;SUBSTITUTE(TEXT(DG7,"#,##0.00"),"-","△")&amp;"】"))</f>
        <v>【94.57】</v>
      </c>
      <c r="DH6" s="33" t="str">
        <f>IF(DH7="",NA(),DH7)</f>
        <v>-</v>
      </c>
      <c r="DI6" s="33" t="str">
        <f t="shared" ref="DI6:DQ6" si="12">IF(DI7="",NA(),DI7)</f>
        <v>-</v>
      </c>
      <c r="DJ6" s="33" t="str">
        <f t="shared" si="12"/>
        <v>-</v>
      </c>
      <c r="DK6" s="33" t="str">
        <f t="shared" si="12"/>
        <v>-</v>
      </c>
      <c r="DL6" s="33">
        <f t="shared" si="12"/>
        <v>3.61</v>
      </c>
      <c r="DM6" s="33" t="str">
        <f t="shared" si="12"/>
        <v>-</v>
      </c>
      <c r="DN6" s="33" t="str">
        <f t="shared" si="12"/>
        <v>-</v>
      </c>
      <c r="DO6" s="33" t="str">
        <f t="shared" si="12"/>
        <v>-</v>
      </c>
      <c r="DP6" s="33" t="str">
        <f t="shared" si="12"/>
        <v>-</v>
      </c>
      <c r="DQ6" s="33">
        <f t="shared" si="12"/>
        <v>33.53</v>
      </c>
      <c r="DR6" s="32" t="str">
        <f>IF(DR7="","",IF(DR7="-","【-】","【"&amp;SUBSTITUTE(TEXT(DR7,"#,##0.00"),"-","△")&amp;"】"))</f>
        <v>【36.27】</v>
      </c>
      <c r="DS6" s="33" t="str">
        <f>IF(DS7="",NA(),DS7)</f>
        <v>-</v>
      </c>
      <c r="DT6" s="33" t="str">
        <f t="shared" ref="DT6:EB6" si="13">IF(DT7="",NA(),DT7)</f>
        <v>-</v>
      </c>
      <c r="DU6" s="33" t="str">
        <f t="shared" si="13"/>
        <v>-</v>
      </c>
      <c r="DV6" s="33" t="str">
        <f t="shared" si="13"/>
        <v>-</v>
      </c>
      <c r="DW6" s="32">
        <f t="shared" si="13"/>
        <v>0</v>
      </c>
      <c r="DX6" s="33" t="str">
        <f t="shared" si="13"/>
        <v>-</v>
      </c>
      <c r="DY6" s="33" t="str">
        <f t="shared" si="13"/>
        <v>-</v>
      </c>
      <c r="DZ6" s="33" t="str">
        <f t="shared" si="13"/>
        <v>-</v>
      </c>
      <c r="EA6" s="33" t="str">
        <f t="shared" si="13"/>
        <v>-</v>
      </c>
      <c r="EB6" s="33">
        <f t="shared" si="13"/>
        <v>1.86</v>
      </c>
      <c r="EC6" s="32" t="str">
        <f>IF(EC7="","",IF(EC7="-","【-】","【"&amp;SUBSTITUTE(TEXT(EC7,"#,##0.00"),"-","△")&amp;"】"))</f>
        <v>【4.35】</v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2">
        <f t="shared" si="14"/>
        <v>0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【0.17】</v>
      </c>
    </row>
    <row r="7" spans="1:147" s="34" customFormat="1">
      <c r="A7" s="26"/>
      <c r="B7" s="35">
        <v>2014</v>
      </c>
      <c r="C7" s="35">
        <v>123226</v>
      </c>
      <c r="D7" s="35">
        <v>46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83.86</v>
      </c>
      <c r="O7" s="36">
        <v>88.89</v>
      </c>
      <c r="P7" s="36">
        <v>83.17</v>
      </c>
      <c r="Q7" s="36">
        <v>2163</v>
      </c>
      <c r="R7" s="36">
        <v>21348</v>
      </c>
      <c r="S7" s="36">
        <v>19.010000000000002</v>
      </c>
      <c r="T7" s="36">
        <v>1122.99</v>
      </c>
      <c r="U7" s="36">
        <v>18953</v>
      </c>
      <c r="V7" s="36">
        <v>3.52</v>
      </c>
      <c r="W7" s="36">
        <v>5384.38</v>
      </c>
      <c r="X7" s="36" t="s">
        <v>101</v>
      </c>
      <c r="Y7" s="36" t="s">
        <v>101</v>
      </c>
      <c r="Z7" s="36" t="s">
        <v>101</v>
      </c>
      <c r="AA7" s="36" t="s">
        <v>101</v>
      </c>
      <c r="AB7" s="36">
        <v>83.42</v>
      </c>
      <c r="AC7" s="36" t="s">
        <v>101</v>
      </c>
      <c r="AD7" s="36" t="s">
        <v>101</v>
      </c>
      <c r="AE7" s="36" t="s">
        <v>101</v>
      </c>
      <c r="AF7" s="36" t="s">
        <v>101</v>
      </c>
      <c r="AG7" s="36">
        <v>93.04</v>
      </c>
      <c r="AH7" s="36">
        <v>107.74</v>
      </c>
      <c r="AI7" s="36" t="s">
        <v>101</v>
      </c>
      <c r="AJ7" s="36" t="s">
        <v>101</v>
      </c>
      <c r="AK7" s="36" t="s">
        <v>101</v>
      </c>
      <c r="AL7" s="36" t="s">
        <v>101</v>
      </c>
      <c r="AM7" s="36">
        <v>25.01</v>
      </c>
      <c r="AN7" s="36" t="s">
        <v>101</v>
      </c>
      <c r="AO7" s="36" t="s">
        <v>101</v>
      </c>
      <c r="AP7" s="36" t="s">
        <v>101</v>
      </c>
      <c r="AQ7" s="36" t="s">
        <v>101</v>
      </c>
      <c r="AR7" s="36">
        <v>22.37</v>
      </c>
      <c r="AS7" s="36">
        <v>4.71</v>
      </c>
      <c r="AT7" s="36" t="s">
        <v>101</v>
      </c>
      <c r="AU7" s="36" t="s">
        <v>101</v>
      </c>
      <c r="AV7" s="36" t="s">
        <v>101</v>
      </c>
      <c r="AW7" s="36" t="s">
        <v>101</v>
      </c>
      <c r="AX7" s="36">
        <v>274.19</v>
      </c>
      <c r="AY7" s="36" t="s">
        <v>101</v>
      </c>
      <c r="AZ7" s="36" t="s">
        <v>101</v>
      </c>
      <c r="BA7" s="36" t="s">
        <v>101</v>
      </c>
      <c r="BB7" s="36" t="s">
        <v>101</v>
      </c>
      <c r="BC7" s="36">
        <v>118.27</v>
      </c>
      <c r="BD7" s="36">
        <v>56.46</v>
      </c>
      <c r="BE7" s="36" t="s">
        <v>101</v>
      </c>
      <c r="BF7" s="36" t="s">
        <v>101</v>
      </c>
      <c r="BG7" s="36" t="s">
        <v>101</v>
      </c>
      <c r="BH7" s="36" t="s">
        <v>101</v>
      </c>
      <c r="BI7" s="36">
        <v>350.28</v>
      </c>
      <c r="BJ7" s="36" t="s">
        <v>101</v>
      </c>
      <c r="BK7" s="36" t="s">
        <v>101</v>
      </c>
      <c r="BL7" s="36" t="s">
        <v>101</v>
      </c>
      <c r="BM7" s="36" t="s">
        <v>101</v>
      </c>
      <c r="BN7" s="36">
        <v>641.22</v>
      </c>
      <c r="BO7" s="36">
        <v>776.35</v>
      </c>
      <c r="BP7" s="36" t="s">
        <v>101</v>
      </c>
      <c r="BQ7" s="36" t="s">
        <v>101</v>
      </c>
      <c r="BR7" s="36" t="s">
        <v>101</v>
      </c>
      <c r="BS7" s="36" t="s">
        <v>101</v>
      </c>
      <c r="BT7" s="36">
        <v>73.91</v>
      </c>
      <c r="BU7" s="36" t="s">
        <v>101</v>
      </c>
      <c r="BV7" s="36" t="s">
        <v>101</v>
      </c>
      <c r="BW7" s="36" t="s">
        <v>101</v>
      </c>
      <c r="BX7" s="36" t="s">
        <v>101</v>
      </c>
      <c r="BY7" s="36">
        <v>71.48</v>
      </c>
      <c r="BZ7" s="36">
        <v>96.57</v>
      </c>
      <c r="CA7" s="36" t="s">
        <v>101</v>
      </c>
      <c r="CB7" s="36" t="s">
        <v>101</v>
      </c>
      <c r="CC7" s="36" t="s">
        <v>101</v>
      </c>
      <c r="CD7" s="36" t="s">
        <v>101</v>
      </c>
      <c r="CE7" s="36">
        <v>169.1</v>
      </c>
      <c r="CF7" s="36" t="s">
        <v>101</v>
      </c>
      <c r="CG7" s="36" t="s">
        <v>101</v>
      </c>
      <c r="CH7" s="36" t="s">
        <v>101</v>
      </c>
      <c r="CI7" s="36" t="s">
        <v>101</v>
      </c>
      <c r="CJ7" s="36">
        <v>170.07</v>
      </c>
      <c r="CK7" s="36">
        <v>142.28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 t="s">
        <v>101</v>
      </c>
      <c r="CR7" s="36" t="s">
        <v>101</v>
      </c>
      <c r="CS7" s="36" t="s">
        <v>101</v>
      </c>
      <c r="CT7" s="36" t="s">
        <v>101</v>
      </c>
      <c r="CU7" s="36">
        <v>62.16</v>
      </c>
      <c r="CV7" s="36">
        <v>60.35</v>
      </c>
      <c r="CW7" s="36" t="s">
        <v>101</v>
      </c>
      <c r="CX7" s="36" t="s">
        <v>101</v>
      </c>
      <c r="CY7" s="36" t="s">
        <v>101</v>
      </c>
      <c r="CZ7" s="36" t="s">
        <v>101</v>
      </c>
      <c r="DA7" s="36">
        <v>97.85</v>
      </c>
      <c r="DB7" s="36" t="s">
        <v>101</v>
      </c>
      <c r="DC7" s="36" t="s">
        <v>101</v>
      </c>
      <c r="DD7" s="36" t="s">
        <v>101</v>
      </c>
      <c r="DE7" s="36" t="s">
        <v>101</v>
      </c>
      <c r="DF7" s="36">
        <v>95.73</v>
      </c>
      <c r="DG7" s="36">
        <v>94.57</v>
      </c>
      <c r="DH7" s="36" t="s">
        <v>101</v>
      </c>
      <c r="DI7" s="36" t="s">
        <v>101</v>
      </c>
      <c r="DJ7" s="36" t="s">
        <v>101</v>
      </c>
      <c r="DK7" s="36" t="s">
        <v>101</v>
      </c>
      <c r="DL7" s="36">
        <v>3.61</v>
      </c>
      <c r="DM7" s="36" t="s">
        <v>101</v>
      </c>
      <c r="DN7" s="36" t="s">
        <v>101</v>
      </c>
      <c r="DO7" s="36" t="s">
        <v>101</v>
      </c>
      <c r="DP7" s="36" t="s">
        <v>101</v>
      </c>
      <c r="DQ7" s="36">
        <v>33.53</v>
      </c>
      <c r="DR7" s="36">
        <v>36.270000000000003</v>
      </c>
      <c r="DS7" s="36" t="s">
        <v>101</v>
      </c>
      <c r="DT7" s="36" t="s">
        <v>101</v>
      </c>
      <c r="DU7" s="36" t="s">
        <v>101</v>
      </c>
      <c r="DV7" s="36" t="s">
        <v>101</v>
      </c>
      <c r="DW7" s="36">
        <v>0</v>
      </c>
      <c r="DX7" s="36" t="s">
        <v>101</v>
      </c>
      <c r="DY7" s="36" t="s">
        <v>101</v>
      </c>
      <c r="DZ7" s="36" t="s">
        <v>101</v>
      </c>
      <c r="EA7" s="36" t="s">
        <v>101</v>
      </c>
      <c r="EB7" s="36">
        <v>1.86</v>
      </c>
      <c r="EC7" s="36">
        <v>4.3499999999999996</v>
      </c>
      <c r="ED7" s="36" t="s">
        <v>101</v>
      </c>
      <c r="EE7" s="36" t="s">
        <v>101</v>
      </c>
      <c r="EF7" s="36" t="s">
        <v>101</v>
      </c>
      <c r="EG7" s="36" t="s">
        <v>101</v>
      </c>
      <c r="EH7" s="36">
        <v>0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>
        <v>7.0000000000000007E-2</v>
      </c>
      <c r="EN7" s="36">
        <v>0.17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u_pcsui260301</cp:lastModifiedBy>
  <cp:lastPrinted>2016-02-19T03:55:23Z</cp:lastPrinted>
  <dcterms:created xsi:type="dcterms:W3CDTF">2016-02-03T07:43:21Z</dcterms:created>
  <dcterms:modified xsi:type="dcterms:W3CDTF">2016-02-19T05:37:36Z</dcterms:modified>
  <cp:category/>
</cp:coreProperties>
</file>