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649" lockStructure="1"/>
  <bookViews>
    <workbookView xWindow="240" yWindow="60" windowWidth="14940" windowHeight="7875"/>
  </bookViews>
  <sheets>
    <sheet name="法非適用_下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U6" i="5"/>
  <c r="T6" i="5"/>
  <c r="BB8" i="4" s="1"/>
  <c r="S6" i="5"/>
  <c r="AT8" i="4" s="1"/>
  <c r="R6" i="5"/>
  <c r="Q6" i="5"/>
  <c r="P6" i="5"/>
  <c r="W10" i="4" s="1"/>
  <c r="O6" i="5"/>
  <c r="P10" i="4" s="1"/>
  <c r="N6" i="5"/>
  <c r="M6" i="5"/>
  <c r="L6" i="5"/>
  <c r="K6" i="5"/>
  <c r="P8" i="4" s="1"/>
  <c r="J6" i="5"/>
  <c r="I6" i="5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T10" i="4"/>
  <c r="AL10" i="4"/>
  <c r="AD10" i="4"/>
  <c r="I10" i="4"/>
  <c r="B10" i="4"/>
  <c r="AL8" i="4"/>
  <c r="W8" i="4"/>
  <c r="I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<sst xmlns="http://schemas.openxmlformats.org/spreadsheetml/2006/main" count="221" uniqueCount="111">
  <si>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</si>
  <si>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</si>
  <si>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</si>
  <si>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</si>
  <si>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</si>
  <si>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</si>
  <si>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</si>
  <si>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</si>
  <si>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</si>
  <si>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</si>
  <si>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</si>
  <si>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</si>
  <si>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</si>
  <si>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</si>
  <si>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</si>
  <si>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</si>
  <si>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</si>
  <si>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</si>
  <si>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</si>
  <si>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</si>
  <si>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</si>
  <si>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</si>
  <si>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</si>
  <si>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</si>
  <si>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</si>
  <si>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</si>
  <si>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</si>
  <si>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</si>
  <si>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</si>
  <si>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</si>
  <si>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</si>
  <si>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</si>
  <si>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</si>
  <si>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</si>
  <si>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「使用料対象の捕捉」</t>
    <rPh sb="1" eb="4">
      <t>シヨウリョウ</t>
    </rPh>
    <rPh sb="4" eb="6">
      <t>タイショウ</t>
    </rPh>
    <rPh sb="7" eb="9">
      <t>ホソク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</si>
  <si>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</si>
  <si>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</si>
  <si>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</si>
  <si>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「管渠の経年化の状況」</t>
    <rPh sb="4" eb="7">
      <t>ケイネンカ</t>
    </rPh>
    <rPh sb="8" eb="10">
      <t>ジョウキョウ</t>
    </rPh>
    <phoneticPr fontId="4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</si>
  <si>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</si>
  <si>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</si>
  <si>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※　平成23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キギョウ</t>
    </rPh>
    <rPh sb="76" eb="78">
      <t>ヘイセイ</t>
    </rPh>
    <rPh sb="80" eb="82">
      <t>ネンド</t>
    </rPh>
    <rPh sb="83" eb="85">
      <t>ジギョウ</t>
    </rPh>
    <rPh sb="85" eb="86">
      <t>スウ</t>
    </rPh>
    <rPh sb="87" eb="88">
      <t>モト</t>
    </rPh>
    <rPh sb="89" eb="91">
      <t>ルイジ</t>
    </rPh>
    <rPh sb="91" eb="93">
      <t>ダンタイ</t>
    </rPh>
    <rPh sb="93" eb="95">
      <t>ヘイキン</t>
    </rPh>
    <rPh sb="95" eb="96">
      <t>アタイ</t>
    </rPh>
    <rPh sb="97" eb="99">
      <t>サンシュツ</t>
    </rPh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</si>
  <si>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</si>
  <si>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</si>
  <si>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</si>
  <si>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</si>
  <si>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</si>
  <si>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</si>
  <si>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</si>
  <si>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</si>
  <si>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</si>
  <si>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</si>
  <si>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</si>
  <si>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</si>
  <si>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</si>
  <si>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</si>
  <si>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</si>
  <si>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</si>
  <si>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</si>
  <si>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</si>
  <si>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</si>
  <si>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</si>
  <si>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</si>
  <si>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</si>
  <si>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</si>
  <si>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</si>
  <si>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</si>
  <si>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</si>
  <si>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</si>
  <si>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</si>
  <si>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</si>
  <si>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</si>
  <si>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</si>
  <si>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</si>
  <si>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</si>
  <si>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</si>
  <si>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</si>
  <si>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</si>
  <si>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</si>
  <si>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</si>
  <si>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</si>
  <si>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</si>
  <si>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</si>
  <si>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</si>
  <si>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</si>
  <si>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</si>
  <si>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</si>
  <si>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</si>
  <si>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</si>
  <si>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</si>
  <si>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</si>
  <si>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</si>
  <si>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</si>
  <si>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</si>
  <si>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</si>
  <si>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</si>
  <si>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千葉県　銚子市</t>
  </si>
  <si>
    <t>法非適用</t>
  </si>
  <si>
    <t>下水道事業</t>
  </si>
  <si>
    <t>公共下水道</t>
  </si>
  <si>
    <t>Cc1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</si>
  <si>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</si>
  <si>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</si>
  <si>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</si>
  <si>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</si>
  <si>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</si>
  <si>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</si>
  <si>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</si>
  <si>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r>
      <t>　供用開始50年未満であるため老朽管は存在しないが、硫化水素等による劣化のため、</t>
    </r>
    <r>
      <rPr>
        <sz val="11"/>
        <rFont val="ＭＳ ゴシック"/>
        <family val="3"/>
        <charset val="128"/>
      </rPr>
      <t>更新改良が必要な管渠が一部存在しており、</t>
    </r>
    <r>
      <rPr>
        <sz val="11"/>
        <color theme="1"/>
        <rFont val="ＭＳ ゴシック"/>
        <family val="3"/>
        <charset val="128"/>
      </rPr>
      <t>平成26年度まで未実施だった管渠改善を平成27年度から実施している。</t>
    </r>
    <rPh sb="1" eb="3">
      <t>キョウヨウ</t>
    </rPh>
    <rPh sb="3" eb="5">
      <t>カイシ</t>
    </rPh>
    <rPh sb="7" eb="8">
      <t>ネン</t>
    </rPh>
    <rPh sb="8" eb="10">
      <t>ミマン</t>
    </rPh>
    <rPh sb="15" eb="17">
      <t>ロウキュウ</t>
    </rPh>
    <rPh sb="17" eb="18">
      <t>カン</t>
    </rPh>
    <rPh sb="19" eb="21">
      <t>ソンザイ</t>
    </rPh>
    <rPh sb="26" eb="28">
      <t>リュウカ</t>
    </rPh>
    <rPh sb="28" eb="30">
      <t>スイソ</t>
    </rPh>
    <rPh sb="30" eb="31">
      <t>トウ</t>
    </rPh>
    <rPh sb="34" eb="36">
      <t>レッカ</t>
    </rPh>
    <rPh sb="40" eb="42">
      <t>コウシン</t>
    </rPh>
    <rPh sb="42" eb="44">
      <t>カイリョウ</t>
    </rPh>
    <rPh sb="45" eb="47">
      <t>ヒツヨウ</t>
    </rPh>
    <rPh sb="48" eb="50">
      <t>カンキョ</t>
    </rPh>
    <rPh sb="51" eb="53">
      <t>イチブ</t>
    </rPh>
    <rPh sb="53" eb="55">
      <t>ソンザイ</t>
    </rPh>
    <rPh sb="60" eb="62">
      <t>ヘイセイ</t>
    </rPh>
    <rPh sb="64" eb="65">
      <t>ネン</t>
    </rPh>
    <rPh sb="65" eb="66">
      <t>ド</t>
    </rPh>
    <rPh sb="68" eb="71">
      <t>ミジッシ</t>
    </rPh>
    <rPh sb="74" eb="76">
      <t>カンキョ</t>
    </rPh>
    <rPh sb="76" eb="78">
      <t>カイゼン</t>
    </rPh>
    <rPh sb="79" eb="81">
      <t>ヘイセイ</t>
    </rPh>
    <rPh sb="83" eb="84">
      <t>ネン</t>
    </rPh>
    <rPh sb="84" eb="85">
      <t>ド</t>
    </rPh>
    <rPh sb="87" eb="89">
      <t>ジッシ</t>
    </rPh>
    <phoneticPr fontId="4"/>
  </si>
  <si>
    <t>　収益的収支比率及び施設利用率は、有収水量及び料金収入の増加により、改善しているが、依然として低い状況にある。また、経費回収率は平成25年度以降、100％に近い数値で推移しているが、有収率は78.17％と低い状況にある。
　水洗化率についても、77.21%と改善しているが、県平均と比べ依然として低い状態にある。
　今後の課題として、新たな下水道接続の普及活動を行い、引き続き水洗化率の上昇に努める必要がある。また、老朽化した管路施設やマンホールの更新などの不明水対策を行っていく必要がある。</t>
    <rPh sb="8" eb="9">
      <t>オヨ</t>
    </rPh>
    <rPh sb="10" eb="12">
      <t>シセツ</t>
    </rPh>
    <rPh sb="12" eb="14">
      <t>リヨウ</t>
    </rPh>
    <rPh sb="14" eb="15">
      <t>リツ</t>
    </rPh>
    <rPh sb="112" eb="115">
      <t>スイセンカ</t>
    </rPh>
    <rPh sb="115" eb="116">
      <t>リツ</t>
    </rPh>
    <rPh sb="129" eb="131">
      <t>カイゼン</t>
    </rPh>
    <rPh sb="161" eb="163">
      <t>カダイ</t>
    </rPh>
    <rPh sb="184" eb="185">
      <t>ヒ</t>
    </rPh>
    <rPh sb="186" eb="187">
      <t>ツヅ</t>
    </rPh>
    <rPh sb="199" eb="201">
      <t>ヒツヨウ</t>
    </rPh>
    <rPh sb="208" eb="211">
      <t>ロウキュウカ</t>
    </rPh>
    <rPh sb="213" eb="215">
      <t>カンロ</t>
    </rPh>
    <rPh sb="215" eb="217">
      <t>シセツ</t>
    </rPh>
    <rPh sb="224" eb="226">
      <t>コウシン</t>
    </rPh>
    <rPh sb="235" eb="236">
      <t>オコナ</t>
    </rPh>
    <rPh sb="240" eb="242">
      <t>ヒツヨウ</t>
    </rPh>
    <phoneticPr fontId="4"/>
  </si>
  <si>
    <t xml:space="preserve">  企業債残高対事業規模比率は、算定数値の変更に伴い、2,582.60から681.71に変更となり、年々起債借入額が減少していることにより減少傾向にある。
  収益的収支比率は、大口利用者による有収水量及び料金収入の増加により、平成27年度は73.03%と改善しているが、依然として低い状況にある。
　施設利用率についても、有収水量の増加により、平成27年度は48.35%と改善しているが、依然として低い水準である。
　経費回収率は、汚水処理原価が平成27年度で157.91円と微増傾向であるが、平成27年度は99.63％で、平成25年度以降、100％に近い数値で推移しており、概ね汚水処理費は使用料で賄えている。
</t>
    <rPh sb="16" eb="18">
      <t>サンテイ</t>
    </rPh>
    <rPh sb="18" eb="20">
      <t>スウチ</t>
    </rPh>
    <rPh sb="21" eb="23">
      <t>ヘンコウ</t>
    </rPh>
    <rPh sb="24" eb="25">
      <t>トモナ</t>
    </rPh>
    <rPh sb="44" eb="46">
      <t>ヘンコウ</t>
    </rPh>
    <rPh sb="69" eb="71">
      <t>ゲンショウ</t>
    </rPh>
    <rPh sb="71" eb="73">
      <t>ケイコウ</t>
    </rPh>
    <rPh sb="80" eb="83">
      <t>シュウエキテキ</t>
    </rPh>
    <rPh sb="89" eb="91">
      <t>オオグチ</t>
    </rPh>
    <rPh sb="91" eb="94">
      <t>リヨウシャ</t>
    </rPh>
    <rPh sb="97" eb="99">
      <t>ユウシュウ</t>
    </rPh>
    <rPh sb="99" eb="101">
      <t>スイリョウ</t>
    </rPh>
    <rPh sb="101" eb="102">
      <t>オヨ</t>
    </rPh>
    <rPh sb="103" eb="105">
      <t>リョウキン</t>
    </rPh>
    <rPh sb="105" eb="107">
      <t>シュウニュウ</t>
    </rPh>
    <rPh sb="108" eb="110">
      <t>ゾウカ</t>
    </rPh>
    <rPh sb="167" eb="169">
      <t>ゾウカ</t>
    </rPh>
    <rPh sb="195" eb="197">
      <t>イゼン</t>
    </rPh>
    <rPh sb="237" eb="238">
      <t>エン</t>
    </rPh>
    <rPh sb="263" eb="265">
      <t>ヘイセイ</t>
    </rPh>
    <rPh sb="267" eb="268">
      <t>ネン</t>
    </rPh>
    <rPh sb="268" eb="269">
      <t>ド</t>
    </rPh>
    <rPh sb="269" eb="271">
      <t>イコウ</t>
    </rPh>
    <rPh sb="277" eb="278">
      <t>チカ</t>
    </rPh>
    <rPh sb="279" eb="281">
      <t>スウチ</t>
    </rPh>
    <rPh sb="282" eb="284">
      <t>スイイ</t>
    </rPh>
    <rPh sb="289" eb="290">
      <t>オオム</t>
    </rPh>
    <rPh sb="301" eb="302">
      <t>マカナ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</si>
</sst>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2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0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2 2" xfId="14"/>
    <cellStyle name="標準 3 3" xfId="15"/>
    <cellStyle name="標準 4" xfId="16"/>
    <cellStyle name="標準 5" xfId="17"/>
    <cellStyle name="標準 6" xfId="18"/>
    <cellStyle name="標準 7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0;&quot;△&quot;#,##0.00;&quot;-&quot;">
                  <c:v>0.18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6896384"/>
        <c:axId val="146898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0.05</c:v>
                </c:pt>
                <c:pt idx="1">
                  <c:v>0.04</c:v>
                </c:pt>
                <c:pt idx="2">
                  <c:v>7.0000000000000007E-2</c:v>
                </c:pt>
                <c:pt idx="3">
                  <c:v>0.1</c:v>
                </c:pt>
                <c:pt idx="4">
                  <c:v>0.09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896384"/>
        <c:axId val="146898304"/>
      </c:lineChart>
      <c:dateAx>
        <c:axId val="1468963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6898304"/>
        <c:crosses val="autoZero"/>
        <c:auto val="1"/>
        <c:lblOffset val="100"/>
        <c:baseTimeUnit val="years"/>
      </c:dateAx>
      <c:valAx>
        <c:axId val="146898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68963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52.18</c:v>
                </c:pt>
                <c:pt idx="1">
                  <c:v>56.55</c:v>
                </c:pt>
                <c:pt idx="2">
                  <c:v>54.8</c:v>
                </c:pt>
                <c:pt idx="3">
                  <c:v>71.98</c:v>
                </c:pt>
                <c:pt idx="4">
                  <c:v>73.03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36800"/>
        <c:axId val="1486387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36800"/>
        <c:axId val="148638720"/>
      </c:lineChart>
      <c:dateAx>
        <c:axId val="1486368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8638720"/>
        <c:crosses val="autoZero"/>
        <c:auto val="1"/>
        <c:lblOffset val="100"/>
        <c:baseTimeUnit val="years"/>
      </c:dateAx>
      <c:valAx>
        <c:axId val="1486387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863680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7376"/>
        <c:axId val="1486792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7376"/>
        <c:axId val="148679296"/>
      </c:lineChart>
      <c:dateAx>
        <c:axId val="1486773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8679296"/>
        <c:crosses val="autoZero"/>
        <c:auto val="1"/>
        <c:lblOffset val="100"/>
        <c:baseTimeUnit val="years"/>
      </c:dateAx>
      <c:valAx>
        <c:axId val="1486792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86773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726144"/>
        <c:axId val="1487280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726144"/>
        <c:axId val="148728064"/>
      </c:lineChart>
      <c:dateAx>
        <c:axId val="1487261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8728064"/>
        <c:crosses val="autoZero"/>
        <c:auto val="1"/>
        <c:lblOffset val="100"/>
        <c:baseTimeUnit val="years"/>
      </c:dateAx>
      <c:valAx>
        <c:axId val="1487280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87261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764928"/>
        <c:axId val="1487752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764928"/>
        <c:axId val="148775296"/>
      </c:lineChart>
      <c:dateAx>
        <c:axId val="1487649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8775296"/>
        <c:crosses val="autoZero"/>
        <c:auto val="1"/>
        <c:lblOffset val="100"/>
        <c:baseTimeUnit val="years"/>
      </c:dateAx>
      <c:valAx>
        <c:axId val="1487752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87649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801408"/>
        <c:axId val="148811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801408"/>
        <c:axId val="148811776"/>
      </c:lineChart>
      <c:dateAx>
        <c:axId val="1488014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8811776"/>
        <c:crosses val="autoZero"/>
        <c:auto val="1"/>
        <c:lblOffset val="100"/>
        <c:baseTimeUnit val="years"/>
      </c:dateAx>
      <c:valAx>
        <c:axId val="1488117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88014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1226.95</c:v>
                </c:pt>
                <c:pt idx="1">
                  <c:v>1245.3599999999999</c:v>
                </c:pt>
                <c:pt idx="2">
                  <c:v>856.58</c:v>
                </c:pt>
                <c:pt idx="3">
                  <c:v>693.02</c:v>
                </c:pt>
                <c:pt idx="4">
                  <c:v>2582.6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837888"/>
        <c:axId val="1488398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1247.2</c:v>
                </c:pt>
                <c:pt idx="1">
                  <c:v>1189.0999999999999</c:v>
                </c:pt>
                <c:pt idx="2">
                  <c:v>885.97</c:v>
                </c:pt>
                <c:pt idx="3">
                  <c:v>854.16</c:v>
                </c:pt>
                <c:pt idx="4">
                  <c:v>862.87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837888"/>
        <c:axId val="148839808"/>
      </c:lineChart>
      <c:dateAx>
        <c:axId val="1488378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8839808"/>
        <c:crosses val="autoZero"/>
        <c:auto val="1"/>
        <c:lblOffset val="100"/>
        <c:baseTimeUnit val="years"/>
      </c:dateAx>
      <c:valAx>
        <c:axId val="1488398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88378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75.06</c:v>
                </c:pt>
                <c:pt idx="1">
                  <c:v>76.14</c:v>
                </c:pt>
                <c:pt idx="2">
                  <c:v>98.42</c:v>
                </c:pt>
                <c:pt idx="3">
                  <c:v>99.74</c:v>
                </c:pt>
                <c:pt idx="4">
                  <c:v>99.63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886656"/>
        <c:axId val="1488885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77.489999999999995</c:v>
                </c:pt>
                <c:pt idx="1">
                  <c:v>78.78</c:v>
                </c:pt>
                <c:pt idx="2">
                  <c:v>89.94</c:v>
                </c:pt>
                <c:pt idx="3">
                  <c:v>93.13</c:v>
                </c:pt>
                <c:pt idx="4">
                  <c:v>85.39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886656"/>
        <c:axId val="148888576"/>
      </c:lineChart>
      <c:dateAx>
        <c:axId val="1488866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8888576"/>
        <c:crosses val="autoZero"/>
        <c:auto val="1"/>
        <c:lblOffset val="100"/>
        <c:baseTimeUnit val="years"/>
      </c:dateAx>
      <c:valAx>
        <c:axId val="1488885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88866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207.55</c:v>
                </c:pt>
                <c:pt idx="1">
                  <c:v>200.05</c:v>
                </c:pt>
                <c:pt idx="2">
                  <c:v>154.27000000000001</c:v>
                </c:pt>
                <c:pt idx="3">
                  <c:v>155.77000000000001</c:v>
                </c:pt>
                <c:pt idx="4">
                  <c:v>157.91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737408"/>
        <c:axId val="1489964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201.25</c:v>
                </c:pt>
                <c:pt idx="1">
                  <c:v>199.32</c:v>
                </c:pt>
                <c:pt idx="2">
                  <c:v>168.57</c:v>
                </c:pt>
                <c:pt idx="3">
                  <c:v>167.97</c:v>
                </c:pt>
                <c:pt idx="4">
                  <c:v>188.79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737408"/>
        <c:axId val="148996480"/>
      </c:lineChart>
      <c:dateAx>
        <c:axId val="1487374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8996480"/>
        <c:crosses val="autoZero"/>
        <c:auto val="1"/>
        <c:lblOffset val="100"/>
        <c:baseTimeUnit val="years"/>
      </c:dateAx>
      <c:valAx>
        <c:axId val="1489964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87374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47.89</c:v>
                </c:pt>
                <c:pt idx="1">
                  <c:v>44.25</c:v>
                </c:pt>
                <c:pt idx="2">
                  <c:v>44.27</c:v>
                </c:pt>
                <c:pt idx="3">
                  <c:v>45.57</c:v>
                </c:pt>
                <c:pt idx="4">
                  <c:v>48.35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9010304"/>
        <c:axId val="1490984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63.88</c:v>
                </c:pt>
                <c:pt idx="1">
                  <c:v>65.31</c:v>
                </c:pt>
                <c:pt idx="2">
                  <c:v>64.12</c:v>
                </c:pt>
                <c:pt idx="3">
                  <c:v>64.87</c:v>
                </c:pt>
                <c:pt idx="4">
                  <c:v>59.4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010304"/>
        <c:axId val="149098496"/>
      </c:lineChart>
      <c:dateAx>
        <c:axId val="1490103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9098496"/>
        <c:crosses val="autoZero"/>
        <c:auto val="1"/>
        <c:lblOffset val="100"/>
        <c:baseTimeUnit val="years"/>
      </c:dateAx>
      <c:valAx>
        <c:axId val="1490984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90103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73.72</c:v>
                </c:pt>
                <c:pt idx="1">
                  <c:v>73.61</c:v>
                </c:pt>
                <c:pt idx="2">
                  <c:v>74.61</c:v>
                </c:pt>
                <c:pt idx="3">
                  <c:v>75.59</c:v>
                </c:pt>
                <c:pt idx="4">
                  <c:v>77.209999999999994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9120512"/>
        <c:axId val="1491224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86.62</c:v>
                </c:pt>
                <c:pt idx="1">
                  <c:v>87.07</c:v>
                </c:pt>
                <c:pt idx="2">
                  <c:v>90.91</c:v>
                </c:pt>
                <c:pt idx="3">
                  <c:v>91.11</c:v>
                </c:pt>
                <c:pt idx="4">
                  <c:v>89.81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120512"/>
        <c:axId val="149122432"/>
      </c:lineChart>
      <c:dateAx>
        <c:axId val="1491205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9122432"/>
        <c:crosses val="autoZero"/>
        <c:auto val="1"/>
        <c:lblOffset val="100"/>
        <c:baseTimeUnit val="years"/>
      </c:dateAx>
      <c:valAx>
        <c:axId val="1491224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91205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H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8177707-7603-40CE-8E32-818E72D78FE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O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D9E4CA-CC9E-4475-9BCD-17E184675C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【763.62】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G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70183BC-D48A-4E52-B5B2-0C3EB230919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【94.73】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データ!CV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B664270-F9A5-4293-9E54-71D48D28CD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【60.01】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K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507AE-A742-41EC-B71D-F15B89B6E67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【139.70】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Z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A70B46E-FC8D-461B-B6F6-59242ED2846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【98.53】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N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8635BBF-4685-4278-8423-9CDD01902CC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【0.23】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4"/>
  <sheetViews>
    <sheetView showGridLines="0" tabSelected="1" topLeftCell="AG1" zoomScaleNormal="100" workbookViewId="0">
      <selection activeCell="BL16" sqref="BL16:BZ44"/>
    </sheetView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</row>
    <row r="3" spans="1:78" ht="9.75" customHeight="1">
      <c r="A3" s="2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</row>
    <row r="4" spans="1:78" ht="9.75" customHeight="1">
      <c r="A4" s="2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72" t="str">
        <f>データ!H6</f>
        <v>千葉県　銚子市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69" t="s">
        <v>1</v>
      </c>
      <c r="C7" s="69"/>
      <c r="D7" s="69"/>
      <c r="E7" s="69"/>
      <c r="F7" s="69"/>
      <c r="G7" s="69"/>
      <c r="H7" s="69"/>
      <c r="I7" s="69" t="s">
        <v>2</v>
      </c>
      <c r="J7" s="69"/>
      <c r="K7" s="69"/>
      <c r="L7" s="69"/>
      <c r="M7" s="69"/>
      <c r="N7" s="69"/>
      <c r="O7" s="69"/>
      <c r="P7" s="69" t="s">
        <v>3</v>
      </c>
      <c r="Q7" s="69"/>
      <c r="R7" s="69"/>
      <c r="S7" s="69"/>
      <c r="T7" s="69"/>
      <c r="U7" s="69"/>
      <c r="V7" s="69"/>
      <c r="W7" s="69" t="s">
        <v>4</v>
      </c>
      <c r="X7" s="69"/>
      <c r="Y7" s="69"/>
      <c r="Z7" s="69"/>
      <c r="AA7" s="69"/>
      <c r="AB7" s="69"/>
      <c r="AC7" s="69"/>
      <c r="AD7" s="3"/>
      <c r="AE7" s="3"/>
      <c r="AF7" s="3"/>
      <c r="AG7" s="3"/>
      <c r="AH7" s="3"/>
      <c r="AI7" s="3"/>
      <c r="AJ7" s="3"/>
      <c r="AK7" s="3"/>
      <c r="AL7" s="69" t="s">
        <v>5</v>
      </c>
      <c r="AM7" s="69"/>
      <c r="AN7" s="69"/>
      <c r="AO7" s="69"/>
      <c r="AP7" s="69"/>
      <c r="AQ7" s="69"/>
      <c r="AR7" s="69"/>
      <c r="AS7" s="69"/>
      <c r="AT7" s="69" t="s">
        <v>6</v>
      </c>
      <c r="AU7" s="69"/>
      <c r="AV7" s="69"/>
      <c r="AW7" s="69"/>
      <c r="AX7" s="69"/>
      <c r="AY7" s="69"/>
      <c r="AZ7" s="69"/>
      <c r="BA7" s="69"/>
      <c r="BB7" s="69" t="s">
        <v>7</v>
      </c>
      <c r="BC7" s="69"/>
      <c r="BD7" s="69"/>
      <c r="BE7" s="69"/>
      <c r="BF7" s="69"/>
      <c r="BG7" s="69"/>
      <c r="BH7" s="69"/>
      <c r="BI7" s="69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70" t="str">
        <f>データ!I6</f>
        <v>法非適用</v>
      </c>
      <c r="C8" s="70"/>
      <c r="D8" s="70"/>
      <c r="E8" s="70"/>
      <c r="F8" s="70"/>
      <c r="G8" s="70"/>
      <c r="H8" s="70"/>
      <c r="I8" s="70" t="str">
        <f>データ!J6</f>
        <v>下水道事業</v>
      </c>
      <c r="J8" s="70"/>
      <c r="K8" s="70"/>
      <c r="L8" s="70"/>
      <c r="M8" s="70"/>
      <c r="N8" s="70"/>
      <c r="O8" s="70"/>
      <c r="P8" s="70" t="str">
        <f>データ!K6</f>
        <v>公共下水道</v>
      </c>
      <c r="Q8" s="70"/>
      <c r="R8" s="70"/>
      <c r="S8" s="70"/>
      <c r="T8" s="70"/>
      <c r="U8" s="70"/>
      <c r="V8" s="70"/>
      <c r="W8" s="70" t="str">
        <f>データ!L6</f>
        <v>Cc1</v>
      </c>
      <c r="X8" s="70"/>
      <c r="Y8" s="70"/>
      <c r="Z8" s="70"/>
      <c r="AA8" s="70"/>
      <c r="AB8" s="70"/>
      <c r="AC8" s="70"/>
      <c r="AD8" s="3"/>
      <c r="AE8" s="3"/>
      <c r="AF8" s="3"/>
      <c r="AG8" s="3"/>
      <c r="AH8" s="3"/>
      <c r="AI8" s="3"/>
      <c r="AJ8" s="3"/>
      <c r="AK8" s="3"/>
      <c r="AL8" s="64">
        <f>データ!R6</f>
        <v>65546</v>
      </c>
      <c r="AM8" s="64"/>
      <c r="AN8" s="64"/>
      <c r="AO8" s="64"/>
      <c r="AP8" s="64"/>
      <c r="AQ8" s="64"/>
      <c r="AR8" s="64"/>
      <c r="AS8" s="64"/>
      <c r="AT8" s="63">
        <f>データ!S6</f>
        <v>84.19</v>
      </c>
      <c r="AU8" s="63"/>
      <c r="AV8" s="63"/>
      <c r="AW8" s="63"/>
      <c r="AX8" s="63"/>
      <c r="AY8" s="63"/>
      <c r="AZ8" s="63"/>
      <c r="BA8" s="63"/>
      <c r="BB8" s="63">
        <f>データ!T6</f>
        <v>778.55</v>
      </c>
      <c r="BC8" s="63"/>
      <c r="BD8" s="63"/>
      <c r="BE8" s="63"/>
      <c r="BF8" s="63"/>
      <c r="BG8" s="63"/>
      <c r="BH8" s="63"/>
      <c r="BI8" s="63"/>
      <c r="BJ8" s="3"/>
      <c r="BK8" s="3"/>
      <c r="BL8" s="67" t="s">
        <v>9</v>
      </c>
      <c r="BM8" s="68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69" t="s">
        <v>11</v>
      </c>
      <c r="C9" s="69"/>
      <c r="D9" s="69"/>
      <c r="E9" s="69"/>
      <c r="F9" s="69"/>
      <c r="G9" s="69"/>
      <c r="H9" s="69"/>
      <c r="I9" s="69" t="s">
        <v>12</v>
      </c>
      <c r="J9" s="69"/>
      <c r="K9" s="69"/>
      <c r="L9" s="69"/>
      <c r="M9" s="69"/>
      <c r="N9" s="69"/>
      <c r="O9" s="69"/>
      <c r="P9" s="69" t="s">
        <v>13</v>
      </c>
      <c r="Q9" s="69"/>
      <c r="R9" s="69"/>
      <c r="S9" s="69"/>
      <c r="T9" s="69"/>
      <c r="U9" s="69"/>
      <c r="V9" s="69"/>
      <c r="W9" s="69" t="s">
        <v>14</v>
      </c>
      <c r="X9" s="69"/>
      <c r="Y9" s="69"/>
      <c r="Z9" s="69"/>
      <c r="AA9" s="69"/>
      <c r="AB9" s="69"/>
      <c r="AC9" s="69"/>
      <c r="AD9" s="69" t="s">
        <v>15</v>
      </c>
      <c r="AE9" s="69"/>
      <c r="AF9" s="69"/>
      <c r="AG9" s="69"/>
      <c r="AH9" s="69"/>
      <c r="AI9" s="69"/>
      <c r="AJ9" s="69"/>
      <c r="AK9" s="3"/>
      <c r="AL9" s="69" t="s">
        <v>16</v>
      </c>
      <c r="AM9" s="69"/>
      <c r="AN9" s="69"/>
      <c r="AO9" s="69"/>
      <c r="AP9" s="69"/>
      <c r="AQ9" s="69"/>
      <c r="AR9" s="69"/>
      <c r="AS9" s="69"/>
      <c r="AT9" s="69" t="s">
        <v>17</v>
      </c>
      <c r="AU9" s="69"/>
      <c r="AV9" s="69"/>
      <c r="AW9" s="69"/>
      <c r="AX9" s="69"/>
      <c r="AY9" s="69"/>
      <c r="AZ9" s="69"/>
      <c r="BA9" s="69"/>
      <c r="BB9" s="69" t="s">
        <v>18</v>
      </c>
      <c r="BC9" s="69"/>
      <c r="BD9" s="69"/>
      <c r="BE9" s="69"/>
      <c r="BF9" s="69"/>
      <c r="BG9" s="69"/>
      <c r="BH9" s="69"/>
      <c r="BI9" s="69"/>
      <c r="BJ9" s="3"/>
      <c r="BK9" s="3"/>
      <c r="BL9" s="61" t="s">
        <v>19</v>
      </c>
      <c r="BM9" s="62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63" t="str">
        <f>データ!M6</f>
        <v>-</v>
      </c>
      <c r="C10" s="63"/>
      <c r="D10" s="63"/>
      <c r="E10" s="63"/>
      <c r="F10" s="63"/>
      <c r="G10" s="63"/>
      <c r="H10" s="63"/>
      <c r="I10" s="63" t="str">
        <f>データ!N6</f>
        <v>該当数値なし</v>
      </c>
      <c r="J10" s="63"/>
      <c r="K10" s="63"/>
      <c r="L10" s="63"/>
      <c r="M10" s="63"/>
      <c r="N10" s="63"/>
      <c r="O10" s="63"/>
      <c r="P10" s="63">
        <f>データ!O6</f>
        <v>45.79</v>
      </c>
      <c r="Q10" s="63"/>
      <c r="R10" s="63"/>
      <c r="S10" s="63"/>
      <c r="T10" s="63"/>
      <c r="U10" s="63"/>
      <c r="V10" s="63"/>
      <c r="W10" s="63">
        <f>データ!P6</f>
        <v>75.83</v>
      </c>
      <c r="X10" s="63"/>
      <c r="Y10" s="63"/>
      <c r="Z10" s="63"/>
      <c r="AA10" s="63"/>
      <c r="AB10" s="63"/>
      <c r="AC10" s="63"/>
      <c r="AD10" s="64">
        <f>データ!Q6</f>
        <v>2484</v>
      </c>
      <c r="AE10" s="64"/>
      <c r="AF10" s="64"/>
      <c r="AG10" s="64"/>
      <c r="AH10" s="64"/>
      <c r="AI10" s="64"/>
      <c r="AJ10" s="64"/>
      <c r="AK10" s="2"/>
      <c r="AL10" s="64">
        <f>データ!U6</f>
        <v>29758</v>
      </c>
      <c r="AM10" s="64"/>
      <c r="AN10" s="64"/>
      <c r="AO10" s="64"/>
      <c r="AP10" s="64"/>
      <c r="AQ10" s="64"/>
      <c r="AR10" s="64"/>
      <c r="AS10" s="64"/>
      <c r="AT10" s="63">
        <f>データ!V6</f>
        <v>7.22</v>
      </c>
      <c r="AU10" s="63"/>
      <c r="AV10" s="63"/>
      <c r="AW10" s="63"/>
      <c r="AX10" s="63"/>
      <c r="AY10" s="63"/>
      <c r="AZ10" s="63"/>
      <c r="BA10" s="63"/>
      <c r="BB10" s="63">
        <f>データ!W6</f>
        <v>4121.6099999999997</v>
      </c>
      <c r="BC10" s="63"/>
      <c r="BD10" s="63"/>
      <c r="BE10" s="63"/>
      <c r="BF10" s="63"/>
      <c r="BG10" s="63"/>
      <c r="BH10" s="63"/>
      <c r="BI10" s="63"/>
      <c r="BJ10" s="2"/>
      <c r="BK10" s="2"/>
      <c r="BL10" s="65" t="s">
        <v>21</v>
      </c>
      <c r="BM10" s="66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23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>
      <c r="A14" s="2"/>
      <c r="B14" s="58" t="s">
        <v>24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40" t="s">
        <v>25</v>
      </c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2"/>
    </row>
    <row r="15" spans="1:78" ht="13.5" customHeight="1">
      <c r="A15" s="2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5"/>
      <c r="BK15" s="2"/>
      <c r="BL15" s="43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5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46" t="s">
        <v>110</v>
      </c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8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46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8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46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8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46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8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46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8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46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8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46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8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46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8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46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8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46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8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46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8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46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8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46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8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46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8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46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8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46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8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46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8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46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8"/>
    </row>
    <row r="34" spans="1:78" ht="13.5" customHeight="1">
      <c r="A34" s="2"/>
      <c r="B34" s="16"/>
      <c r="C34" s="52" t="s">
        <v>26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19"/>
      <c r="R34" s="52" t="s">
        <v>27</v>
      </c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19"/>
      <c r="AG34" s="52" t="s">
        <v>28</v>
      </c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19"/>
      <c r="AV34" s="52" t="s">
        <v>29</v>
      </c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18"/>
      <c r="BK34" s="2"/>
      <c r="BL34" s="46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8"/>
    </row>
    <row r="35" spans="1:78" ht="13.5" customHeight="1">
      <c r="A35" s="2"/>
      <c r="B35" s="16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19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19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19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18"/>
      <c r="BK35" s="2"/>
      <c r="BL35" s="46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8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46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8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46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8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46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8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46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8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46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8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46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8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46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8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46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8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49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1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40" t="s">
        <v>30</v>
      </c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2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43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5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46" t="s">
        <v>108</v>
      </c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8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46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8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46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8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46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8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46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8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46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8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46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8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46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8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46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8"/>
    </row>
    <row r="56" spans="1:78" ht="13.5" customHeight="1">
      <c r="A56" s="2"/>
      <c r="B56" s="16"/>
      <c r="C56" s="52" t="s">
        <v>31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19"/>
      <c r="R56" s="52" t="s">
        <v>32</v>
      </c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19"/>
      <c r="AG56" s="52" t="s">
        <v>33</v>
      </c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19"/>
      <c r="AV56" s="52" t="s">
        <v>34</v>
      </c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18"/>
      <c r="BK56" s="2"/>
      <c r="BL56" s="46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8"/>
    </row>
    <row r="57" spans="1:78" ht="13.5" customHeight="1">
      <c r="A57" s="2"/>
      <c r="B57" s="16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19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19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19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18"/>
      <c r="BK57" s="2"/>
      <c r="BL57" s="46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8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46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8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46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8"/>
    </row>
    <row r="60" spans="1:78" ht="13.5" customHeight="1">
      <c r="A60" s="2"/>
      <c r="B60" s="53" t="s">
        <v>35</v>
      </c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5"/>
      <c r="BK60" s="2"/>
      <c r="BL60" s="46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8"/>
    </row>
    <row r="61" spans="1:78" ht="13.5" customHeight="1">
      <c r="A61" s="2"/>
      <c r="B61" s="53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5"/>
      <c r="BK61" s="2"/>
      <c r="BL61" s="46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8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46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8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49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1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40" t="s">
        <v>36</v>
      </c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2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43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5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46" t="s">
        <v>109</v>
      </c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8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46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8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46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8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46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8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46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8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46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8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46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8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46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8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46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8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46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8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46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8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46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8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46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8"/>
    </row>
    <row r="79" spans="1:78" ht="13.5" customHeight="1">
      <c r="A79" s="2"/>
      <c r="B79" s="16"/>
      <c r="C79" s="52" t="s">
        <v>37</v>
      </c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19"/>
      <c r="V79" s="19"/>
      <c r="W79" s="52" t="s">
        <v>38</v>
      </c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19"/>
      <c r="AP79" s="19"/>
      <c r="AQ79" s="52" t="s">
        <v>39</v>
      </c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17"/>
      <c r="BJ79" s="18"/>
      <c r="BK79" s="2"/>
      <c r="BL79" s="46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8"/>
    </row>
    <row r="80" spans="1:78" ht="13.5" customHeight="1">
      <c r="A80" s="2"/>
      <c r="B80" s="16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19"/>
      <c r="V80" s="19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19"/>
      <c r="AP80" s="19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17"/>
      <c r="BJ80" s="18"/>
      <c r="BK80" s="2"/>
      <c r="BL80" s="46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8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46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8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49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1"/>
    </row>
    <row r="83" spans="1:78">
      <c r="C83" s="2" t="s">
        <v>40</v>
      </c>
    </row>
    <row r="84" spans="1:78">
      <c r="C84" s="2" t="s">
        <v>41</v>
      </c>
    </row>
  </sheetData>
  <sheetProtection password="8649" sheet="1" objects="1" scenarios="1" formatCells="0" formatColumns="0" formatRows="0"/>
  <mergeCells count="55">
    <mergeCell ref="B2:BZ4"/>
    <mergeCell ref="B6:AC6"/>
    <mergeCell ref="B7:H7"/>
    <mergeCell ref="I7:O7"/>
    <mergeCell ref="P7:V7"/>
    <mergeCell ref="W7:AC7"/>
    <mergeCell ref="AL7:AS7"/>
    <mergeCell ref="AT7:BA7"/>
    <mergeCell ref="BB7:BI7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B9:BI9"/>
    <mergeCell ref="B8:H8"/>
    <mergeCell ref="I8:O8"/>
    <mergeCell ref="P8:V8"/>
    <mergeCell ref="W8:AC8"/>
    <mergeCell ref="AL8:AS8"/>
    <mergeCell ref="AT8:BA8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/>
  <cols>
    <col min="2" max="143" width="11.875" customWidth="1"/>
  </cols>
  <sheetData>
    <row r="1" spans="1:144">
      <c r="A1" t="s">
        <v>42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>
        <v>1</v>
      </c>
      <c r="AH1" s="25"/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>
        <v>1</v>
      </c>
      <c r="AS1" s="25"/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>
        <v>1</v>
      </c>
      <c r="BD1" s="25"/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>
        <v>1</v>
      </c>
      <c r="BO1" s="25"/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>
        <v>1</v>
      </c>
      <c r="BZ1" s="25"/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>
        <v>1</v>
      </c>
      <c r="CK1" s="25"/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>
        <v>1</v>
      </c>
      <c r="CV1" s="25"/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>
        <v>1</v>
      </c>
      <c r="DG1" s="25"/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>
        <v>1</v>
      </c>
      <c r="DR1" s="25"/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>
        <v>1</v>
      </c>
      <c r="EC1" s="25"/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>
        <v>1</v>
      </c>
      <c r="EN1" s="25"/>
    </row>
    <row r="2" spans="1:144">
      <c r="A2" s="26" t="s">
        <v>43</v>
      </c>
      <c r="B2" s="26">
        <f>COLUMN()-1</f>
        <v>1</v>
      </c>
      <c r="C2" s="26">
        <f t="shared" ref="C2:BR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si="0"/>
        <v>69</v>
      </c>
      <c r="BS2" s="26">
        <f t="shared" ref="BS2:ED2" si="1">COLUMN()-1</f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si="1"/>
        <v>133</v>
      </c>
      <c r="EE2" s="26">
        <f t="shared" ref="EE2:EN2" si="2">COLUMN()-1</f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  <c r="EN2" s="26">
        <f t="shared" si="2"/>
        <v>143</v>
      </c>
    </row>
    <row r="3" spans="1:144">
      <c r="A3" s="26" t="s">
        <v>44</v>
      </c>
      <c r="B3" s="27" t="s">
        <v>45</v>
      </c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74" t="s">
        <v>51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6"/>
      <c r="X3" s="80" t="s">
        <v>52</v>
      </c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 t="s">
        <v>53</v>
      </c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</row>
    <row r="4" spans="1:144">
      <c r="A4" s="26" t="s">
        <v>54</v>
      </c>
      <c r="B4" s="28"/>
      <c r="C4" s="28"/>
      <c r="D4" s="28"/>
      <c r="E4" s="28"/>
      <c r="F4" s="28"/>
      <c r="G4" s="28"/>
      <c r="H4" s="77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3" t="s">
        <v>55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 t="s">
        <v>56</v>
      </c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 t="s">
        <v>57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 t="s">
        <v>58</v>
      </c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 t="s">
        <v>59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 t="s">
        <v>60</v>
      </c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 t="s">
        <v>61</v>
      </c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 t="s">
        <v>62</v>
      </c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 t="s">
        <v>63</v>
      </c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 t="s">
        <v>64</v>
      </c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 t="s">
        <v>65</v>
      </c>
      <c r="EE4" s="73"/>
      <c r="EF4" s="73"/>
      <c r="EG4" s="73"/>
      <c r="EH4" s="73"/>
      <c r="EI4" s="73"/>
      <c r="EJ4" s="73"/>
      <c r="EK4" s="73"/>
      <c r="EL4" s="73"/>
      <c r="EM4" s="73"/>
      <c r="EN4" s="73"/>
    </row>
    <row r="5" spans="1:144">
      <c r="A5" s="26" t="s">
        <v>66</v>
      </c>
      <c r="B5" s="29"/>
      <c r="C5" s="29"/>
      <c r="D5" s="29"/>
      <c r="E5" s="29"/>
      <c r="F5" s="29"/>
      <c r="G5" s="29"/>
      <c r="H5" s="30" t="s">
        <v>67</v>
      </c>
      <c r="I5" s="30" t="s">
        <v>68</v>
      </c>
      <c r="J5" s="30" t="s">
        <v>69</v>
      </c>
      <c r="K5" s="30" t="s">
        <v>70</v>
      </c>
      <c r="L5" s="30" t="s">
        <v>71</v>
      </c>
      <c r="M5" s="30" t="s">
        <v>72</v>
      </c>
      <c r="N5" s="30" t="s">
        <v>73</v>
      </c>
      <c r="O5" s="30" t="s">
        <v>74</v>
      </c>
      <c r="P5" s="30" t="s">
        <v>75</v>
      </c>
      <c r="Q5" s="30" t="s">
        <v>76</v>
      </c>
      <c r="R5" s="30" t="s">
        <v>77</v>
      </c>
      <c r="S5" s="30" t="s">
        <v>78</v>
      </c>
      <c r="T5" s="30" t="s">
        <v>79</v>
      </c>
      <c r="U5" s="30" t="s">
        <v>80</v>
      </c>
      <c r="V5" s="30" t="s">
        <v>81</v>
      </c>
      <c r="W5" s="30" t="s">
        <v>82</v>
      </c>
      <c r="X5" s="30" t="s">
        <v>83</v>
      </c>
      <c r="Y5" s="30" t="s">
        <v>84</v>
      </c>
      <c r="Z5" s="30" t="s">
        <v>85</v>
      </c>
      <c r="AA5" s="30" t="s">
        <v>86</v>
      </c>
      <c r="AB5" s="30" t="s">
        <v>87</v>
      </c>
      <c r="AC5" s="30" t="s">
        <v>88</v>
      </c>
      <c r="AD5" s="30" t="s">
        <v>89</v>
      </c>
      <c r="AE5" s="30" t="s">
        <v>90</v>
      </c>
      <c r="AF5" s="30" t="s">
        <v>91</v>
      </c>
      <c r="AG5" s="30" t="s">
        <v>92</v>
      </c>
      <c r="AH5" s="30" t="s">
        <v>93</v>
      </c>
      <c r="AI5" s="30" t="s">
        <v>83</v>
      </c>
      <c r="AJ5" s="30" t="s">
        <v>84</v>
      </c>
      <c r="AK5" s="30" t="s">
        <v>85</v>
      </c>
      <c r="AL5" s="30" t="s">
        <v>86</v>
      </c>
      <c r="AM5" s="30" t="s">
        <v>87</v>
      </c>
      <c r="AN5" s="30" t="s">
        <v>88</v>
      </c>
      <c r="AO5" s="30" t="s">
        <v>89</v>
      </c>
      <c r="AP5" s="30" t="s">
        <v>90</v>
      </c>
      <c r="AQ5" s="30" t="s">
        <v>91</v>
      </c>
      <c r="AR5" s="30" t="s">
        <v>92</v>
      </c>
      <c r="AS5" s="30" t="s">
        <v>94</v>
      </c>
      <c r="AT5" s="30" t="s">
        <v>83</v>
      </c>
      <c r="AU5" s="30" t="s">
        <v>84</v>
      </c>
      <c r="AV5" s="30" t="s">
        <v>85</v>
      </c>
      <c r="AW5" s="30" t="s">
        <v>86</v>
      </c>
      <c r="AX5" s="30" t="s">
        <v>87</v>
      </c>
      <c r="AY5" s="30" t="s">
        <v>88</v>
      </c>
      <c r="AZ5" s="30" t="s">
        <v>89</v>
      </c>
      <c r="BA5" s="30" t="s">
        <v>90</v>
      </c>
      <c r="BB5" s="30" t="s">
        <v>91</v>
      </c>
      <c r="BC5" s="30" t="s">
        <v>92</v>
      </c>
      <c r="BD5" s="30" t="s">
        <v>94</v>
      </c>
      <c r="BE5" s="30" t="s">
        <v>83</v>
      </c>
      <c r="BF5" s="30" t="s">
        <v>84</v>
      </c>
      <c r="BG5" s="30" t="s">
        <v>85</v>
      </c>
      <c r="BH5" s="30" t="s">
        <v>86</v>
      </c>
      <c r="BI5" s="30" t="s">
        <v>87</v>
      </c>
      <c r="BJ5" s="30" t="s">
        <v>88</v>
      </c>
      <c r="BK5" s="30" t="s">
        <v>89</v>
      </c>
      <c r="BL5" s="30" t="s">
        <v>90</v>
      </c>
      <c r="BM5" s="30" t="s">
        <v>91</v>
      </c>
      <c r="BN5" s="30" t="s">
        <v>92</v>
      </c>
      <c r="BO5" s="30" t="s">
        <v>94</v>
      </c>
      <c r="BP5" s="30" t="s">
        <v>83</v>
      </c>
      <c r="BQ5" s="30" t="s">
        <v>84</v>
      </c>
      <c r="BR5" s="30" t="s">
        <v>85</v>
      </c>
      <c r="BS5" s="30" t="s">
        <v>86</v>
      </c>
      <c r="BT5" s="30" t="s">
        <v>87</v>
      </c>
      <c r="BU5" s="30" t="s">
        <v>88</v>
      </c>
      <c r="BV5" s="30" t="s">
        <v>89</v>
      </c>
      <c r="BW5" s="30" t="s">
        <v>90</v>
      </c>
      <c r="BX5" s="30" t="s">
        <v>91</v>
      </c>
      <c r="BY5" s="30" t="s">
        <v>92</v>
      </c>
      <c r="BZ5" s="30" t="s">
        <v>94</v>
      </c>
      <c r="CA5" s="30" t="s">
        <v>83</v>
      </c>
      <c r="CB5" s="30" t="s">
        <v>84</v>
      </c>
      <c r="CC5" s="30" t="s">
        <v>85</v>
      </c>
      <c r="CD5" s="30" t="s">
        <v>86</v>
      </c>
      <c r="CE5" s="30" t="s">
        <v>87</v>
      </c>
      <c r="CF5" s="30" t="s">
        <v>88</v>
      </c>
      <c r="CG5" s="30" t="s">
        <v>89</v>
      </c>
      <c r="CH5" s="30" t="s">
        <v>90</v>
      </c>
      <c r="CI5" s="30" t="s">
        <v>91</v>
      </c>
      <c r="CJ5" s="30" t="s">
        <v>92</v>
      </c>
      <c r="CK5" s="30" t="s">
        <v>94</v>
      </c>
      <c r="CL5" s="30" t="s">
        <v>83</v>
      </c>
      <c r="CM5" s="30" t="s">
        <v>84</v>
      </c>
      <c r="CN5" s="30" t="s">
        <v>85</v>
      </c>
      <c r="CO5" s="30" t="s">
        <v>86</v>
      </c>
      <c r="CP5" s="30" t="s">
        <v>87</v>
      </c>
      <c r="CQ5" s="30" t="s">
        <v>88</v>
      </c>
      <c r="CR5" s="30" t="s">
        <v>89</v>
      </c>
      <c r="CS5" s="30" t="s">
        <v>90</v>
      </c>
      <c r="CT5" s="30" t="s">
        <v>91</v>
      </c>
      <c r="CU5" s="30" t="s">
        <v>92</v>
      </c>
      <c r="CV5" s="30" t="s">
        <v>94</v>
      </c>
      <c r="CW5" s="30" t="s">
        <v>83</v>
      </c>
      <c r="CX5" s="30" t="s">
        <v>84</v>
      </c>
      <c r="CY5" s="30" t="s">
        <v>85</v>
      </c>
      <c r="CZ5" s="30" t="s">
        <v>86</v>
      </c>
      <c r="DA5" s="30" t="s">
        <v>87</v>
      </c>
      <c r="DB5" s="30" t="s">
        <v>88</v>
      </c>
      <c r="DC5" s="30" t="s">
        <v>89</v>
      </c>
      <c r="DD5" s="30" t="s">
        <v>90</v>
      </c>
      <c r="DE5" s="30" t="s">
        <v>91</v>
      </c>
      <c r="DF5" s="30" t="s">
        <v>92</v>
      </c>
      <c r="DG5" s="30" t="s">
        <v>94</v>
      </c>
      <c r="DH5" s="30" t="s">
        <v>83</v>
      </c>
      <c r="DI5" s="30" t="s">
        <v>84</v>
      </c>
      <c r="DJ5" s="30" t="s">
        <v>85</v>
      </c>
      <c r="DK5" s="30" t="s">
        <v>86</v>
      </c>
      <c r="DL5" s="30" t="s">
        <v>87</v>
      </c>
      <c r="DM5" s="30" t="s">
        <v>88</v>
      </c>
      <c r="DN5" s="30" t="s">
        <v>89</v>
      </c>
      <c r="DO5" s="30" t="s">
        <v>90</v>
      </c>
      <c r="DP5" s="30" t="s">
        <v>91</v>
      </c>
      <c r="DQ5" s="30" t="s">
        <v>92</v>
      </c>
      <c r="DR5" s="30" t="s">
        <v>94</v>
      </c>
      <c r="DS5" s="30" t="s">
        <v>83</v>
      </c>
      <c r="DT5" s="30" t="s">
        <v>84</v>
      </c>
      <c r="DU5" s="30" t="s">
        <v>85</v>
      </c>
      <c r="DV5" s="30" t="s">
        <v>86</v>
      </c>
      <c r="DW5" s="30" t="s">
        <v>87</v>
      </c>
      <c r="DX5" s="30" t="s">
        <v>88</v>
      </c>
      <c r="DY5" s="30" t="s">
        <v>89</v>
      </c>
      <c r="DZ5" s="30" t="s">
        <v>90</v>
      </c>
      <c r="EA5" s="30" t="s">
        <v>91</v>
      </c>
      <c r="EB5" s="30" t="s">
        <v>92</v>
      </c>
      <c r="EC5" s="30" t="s">
        <v>94</v>
      </c>
      <c r="ED5" s="30" t="s">
        <v>83</v>
      </c>
      <c r="EE5" s="30" t="s">
        <v>84</v>
      </c>
      <c r="EF5" s="30" t="s">
        <v>85</v>
      </c>
      <c r="EG5" s="30" t="s">
        <v>86</v>
      </c>
      <c r="EH5" s="30" t="s">
        <v>87</v>
      </c>
      <c r="EI5" s="30" t="s">
        <v>88</v>
      </c>
      <c r="EJ5" s="30" t="s">
        <v>89</v>
      </c>
      <c r="EK5" s="30" t="s">
        <v>90</v>
      </c>
      <c r="EL5" s="30" t="s">
        <v>91</v>
      </c>
      <c r="EM5" s="30" t="s">
        <v>92</v>
      </c>
      <c r="EN5" s="30" t="s">
        <v>94</v>
      </c>
    </row>
    <row r="6" spans="1:144" s="34" customFormat="1">
      <c r="A6" s="26" t="s">
        <v>95</v>
      </c>
      <c r="B6" s="31">
        <f>B7</f>
        <v>2015</v>
      </c>
      <c r="C6" s="31">
        <f t="shared" ref="C6:W6" si="3">C7</f>
        <v>122025</v>
      </c>
      <c r="D6" s="31">
        <f t="shared" si="3"/>
        <v>47</v>
      </c>
      <c r="E6" s="31">
        <f t="shared" si="3"/>
        <v>17</v>
      </c>
      <c r="F6" s="31">
        <f t="shared" si="3"/>
        <v>1</v>
      </c>
      <c r="G6" s="31">
        <f t="shared" si="3"/>
        <v>0</v>
      </c>
      <c r="H6" s="31" t="str">
        <f t="shared" si="3"/>
        <v>千葉県　銚子市</v>
      </c>
      <c r="I6" s="31" t="str">
        <f t="shared" si="3"/>
        <v>法非適用</v>
      </c>
      <c r="J6" s="31" t="str">
        <f t="shared" si="3"/>
        <v>下水道事業</v>
      </c>
      <c r="K6" s="31" t="str">
        <f t="shared" si="3"/>
        <v>公共下水道</v>
      </c>
      <c r="L6" s="31" t="str">
        <f t="shared" si="3"/>
        <v>Cc1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45.79</v>
      </c>
      <c r="P6" s="32">
        <f t="shared" si="3"/>
        <v>75.83</v>
      </c>
      <c r="Q6" s="32">
        <f t="shared" si="3"/>
        <v>2484</v>
      </c>
      <c r="R6" s="32">
        <f t="shared" si="3"/>
        <v>65546</v>
      </c>
      <c r="S6" s="32">
        <f t="shared" si="3"/>
        <v>84.19</v>
      </c>
      <c r="T6" s="32">
        <f t="shared" si="3"/>
        <v>778.55</v>
      </c>
      <c r="U6" s="32">
        <f t="shared" si="3"/>
        <v>29758</v>
      </c>
      <c r="V6" s="32">
        <f t="shared" si="3"/>
        <v>7.22</v>
      </c>
      <c r="W6" s="32">
        <f t="shared" si="3"/>
        <v>4121.6099999999997</v>
      </c>
      <c r="X6" s="33">
        <f>IF(X7="",NA(),X7)</f>
        <v>52.18</v>
      </c>
      <c r="Y6" s="33">
        <f t="shared" ref="Y6:AG6" si="4">IF(Y7="",NA(),Y7)</f>
        <v>56.55</v>
      </c>
      <c r="Z6" s="33">
        <f t="shared" si="4"/>
        <v>54.8</v>
      </c>
      <c r="AA6" s="33">
        <f t="shared" si="4"/>
        <v>71.98</v>
      </c>
      <c r="AB6" s="33">
        <f t="shared" si="4"/>
        <v>73.03</v>
      </c>
      <c r="AC6" s="32" t="e">
        <f t="shared" si="4"/>
        <v>#N/A</v>
      </c>
      <c r="AD6" s="32" t="e">
        <f t="shared" si="4"/>
        <v>#N/A</v>
      </c>
      <c r="AE6" s="32" t="e">
        <f t="shared" si="4"/>
        <v>#N/A</v>
      </c>
      <c r="AF6" s="32" t="e">
        <f t="shared" si="4"/>
        <v>#N/A</v>
      </c>
      <c r="AG6" s="32" t="e">
        <f t="shared" si="4"/>
        <v>#N/A</v>
      </c>
      <c r="AH6" s="32" t="str">
        <f>IF(AH7="","",IF(AH7="-","【-】","【"&amp;SUBSTITUTE(TEXT(AH7,"#,##0.00"),"-","△")&amp;"】"))</f>
        <v/>
      </c>
      <c r="AI6" s="32" t="e">
        <f>IF(AI7="",NA(),AI7)</f>
        <v>#N/A</v>
      </c>
      <c r="AJ6" s="32" t="e">
        <f t="shared" ref="AJ6:AR6" si="5">IF(AJ7="",NA(),AJ7)</f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e">
        <f t="shared" si="5"/>
        <v>#N/A</v>
      </c>
      <c r="AS6" s="32" t="str">
        <f>IF(AS7="","",IF(AS7="-","【-】","【"&amp;SUBSTITUTE(TEXT(AS7,"#,##0.00"),"-","△")&amp;"】"))</f>
        <v/>
      </c>
      <c r="AT6" s="32" t="e">
        <f>IF(AT7="",NA(),AT7)</f>
        <v>#N/A</v>
      </c>
      <c r="AU6" s="32" t="e">
        <f t="shared" ref="AU6:BC6" si="6">IF(AU7="",NA(),AU7)</f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e">
        <f t="shared" si="6"/>
        <v>#N/A</v>
      </c>
      <c r="BD6" s="32" t="str">
        <f>IF(BD7="","",IF(BD7="-","【-】","【"&amp;SUBSTITUTE(TEXT(BD7,"#,##0.00"),"-","△")&amp;"】"))</f>
        <v/>
      </c>
      <c r="BE6" s="33">
        <f>IF(BE7="",NA(),BE7)</f>
        <v>1226.95</v>
      </c>
      <c r="BF6" s="33">
        <f t="shared" ref="BF6:BN6" si="7">IF(BF7="",NA(),BF7)</f>
        <v>1245.3599999999999</v>
      </c>
      <c r="BG6" s="33">
        <f t="shared" si="7"/>
        <v>856.58</v>
      </c>
      <c r="BH6" s="33">
        <f t="shared" si="7"/>
        <v>693.02</v>
      </c>
      <c r="BI6" s="33">
        <f t="shared" si="7"/>
        <v>2582.6</v>
      </c>
      <c r="BJ6" s="33">
        <f t="shared" si="7"/>
        <v>1247.2</v>
      </c>
      <c r="BK6" s="33">
        <f t="shared" si="7"/>
        <v>1189.0999999999999</v>
      </c>
      <c r="BL6" s="33">
        <f t="shared" si="7"/>
        <v>885.97</v>
      </c>
      <c r="BM6" s="33">
        <f t="shared" si="7"/>
        <v>854.16</v>
      </c>
      <c r="BN6" s="33">
        <f t="shared" si="7"/>
        <v>862.87</v>
      </c>
      <c r="BO6" s="32" t="str">
        <f>IF(BO7="","",IF(BO7="-","【-】","【"&amp;SUBSTITUTE(TEXT(BO7,"#,##0.00"),"-","△")&amp;"】"))</f>
        <v>【763.62】</v>
      </c>
      <c r="BP6" s="33">
        <f>IF(BP7="",NA(),BP7)</f>
        <v>75.06</v>
      </c>
      <c r="BQ6" s="33">
        <f t="shared" ref="BQ6:BY6" si="8">IF(BQ7="",NA(),BQ7)</f>
        <v>76.14</v>
      </c>
      <c r="BR6" s="33">
        <f t="shared" si="8"/>
        <v>98.42</v>
      </c>
      <c r="BS6" s="33">
        <f t="shared" si="8"/>
        <v>99.74</v>
      </c>
      <c r="BT6" s="33">
        <f t="shared" si="8"/>
        <v>99.63</v>
      </c>
      <c r="BU6" s="33">
        <f t="shared" si="8"/>
        <v>77.489999999999995</v>
      </c>
      <c r="BV6" s="33">
        <f t="shared" si="8"/>
        <v>78.78</v>
      </c>
      <c r="BW6" s="33">
        <f t="shared" si="8"/>
        <v>89.94</v>
      </c>
      <c r="BX6" s="33">
        <f t="shared" si="8"/>
        <v>93.13</v>
      </c>
      <c r="BY6" s="33">
        <f t="shared" si="8"/>
        <v>85.39</v>
      </c>
      <c r="BZ6" s="32" t="str">
        <f>IF(BZ7="","",IF(BZ7="-","【-】","【"&amp;SUBSTITUTE(TEXT(BZ7,"#,##0.00"),"-","△")&amp;"】"))</f>
        <v>【98.53】</v>
      </c>
      <c r="CA6" s="33">
        <f>IF(CA7="",NA(),CA7)</f>
        <v>207.55</v>
      </c>
      <c r="CB6" s="33">
        <f t="shared" ref="CB6:CJ6" si="9">IF(CB7="",NA(),CB7)</f>
        <v>200.05</v>
      </c>
      <c r="CC6" s="33">
        <f t="shared" si="9"/>
        <v>154.27000000000001</v>
      </c>
      <c r="CD6" s="33">
        <f t="shared" si="9"/>
        <v>155.77000000000001</v>
      </c>
      <c r="CE6" s="33">
        <f t="shared" si="9"/>
        <v>157.91</v>
      </c>
      <c r="CF6" s="33">
        <f t="shared" si="9"/>
        <v>201.25</v>
      </c>
      <c r="CG6" s="33">
        <f t="shared" si="9"/>
        <v>199.32</v>
      </c>
      <c r="CH6" s="33">
        <f t="shared" si="9"/>
        <v>168.57</v>
      </c>
      <c r="CI6" s="33">
        <f t="shared" si="9"/>
        <v>167.97</v>
      </c>
      <c r="CJ6" s="33">
        <f t="shared" si="9"/>
        <v>188.79</v>
      </c>
      <c r="CK6" s="32" t="str">
        <f>IF(CK7="","",IF(CK7="-","【-】","【"&amp;SUBSTITUTE(TEXT(CK7,"#,##0.00"),"-","△")&amp;"】"))</f>
        <v>【139.70】</v>
      </c>
      <c r="CL6" s="33">
        <f>IF(CL7="",NA(),CL7)</f>
        <v>47.89</v>
      </c>
      <c r="CM6" s="33">
        <f t="shared" ref="CM6:CU6" si="10">IF(CM7="",NA(),CM7)</f>
        <v>44.25</v>
      </c>
      <c r="CN6" s="33">
        <f t="shared" si="10"/>
        <v>44.27</v>
      </c>
      <c r="CO6" s="33">
        <f t="shared" si="10"/>
        <v>45.57</v>
      </c>
      <c r="CP6" s="33">
        <f t="shared" si="10"/>
        <v>48.35</v>
      </c>
      <c r="CQ6" s="33">
        <f t="shared" si="10"/>
        <v>63.88</v>
      </c>
      <c r="CR6" s="33">
        <f t="shared" si="10"/>
        <v>65.31</v>
      </c>
      <c r="CS6" s="33">
        <f t="shared" si="10"/>
        <v>64.12</v>
      </c>
      <c r="CT6" s="33">
        <f t="shared" si="10"/>
        <v>64.87</v>
      </c>
      <c r="CU6" s="33">
        <f t="shared" si="10"/>
        <v>59.4</v>
      </c>
      <c r="CV6" s="32" t="str">
        <f>IF(CV7="","",IF(CV7="-","【-】","【"&amp;SUBSTITUTE(TEXT(CV7,"#,##0.00"),"-","△")&amp;"】"))</f>
        <v>【60.01】</v>
      </c>
      <c r="CW6" s="33">
        <f>IF(CW7="",NA(),CW7)</f>
        <v>73.72</v>
      </c>
      <c r="CX6" s="33">
        <f t="shared" ref="CX6:DF6" si="11">IF(CX7="",NA(),CX7)</f>
        <v>73.61</v>
      </c>
      <c r="CY6" s="33">
        <f t="shared" si="11"/>
        <v>74.61</v>
      </c>
      <c r="CZ6" s="33">
        <f t="shared" si="11"/>
        <v>75.59</v>
      </c>
      <c r="DA6" s="33">
        <f t="shared" si="11"/>
        <v>77.209999999999994</v>
      </c>
      <c r="DB6" s="33">
        <f t="shared" si="11"/>
        <v>86.62</v>
      </c>
      <c r="DC6" s="33">
        <f t="shared" si="11"/>
        <v>87.07</v>
      </c>
      <c r="DD6" s="33">
        <f t="shared" si="11"/>
        <v>90.91</v>
      </c>
      <c r="DE6" s="33">
        <f t="shared" si="11"/>
        <v>91.11</v>
      </c>
      <c r="DF6" s="33">
        <f t="shared" si="11"/>
        <v>89.81</v>
      </c>
      <c r="DG6" s="32" t="str">
        <f>IF(DG7="","",IF(DG7="-","【-】","【"&amp;SUBSTITUTE(TEXT(DG7,"#,##0.00"),"-","△")&amp;"】"))</f>
        <v>【94.73】</v>
      </c>
      <c r="DH6" s="32" t="e">
        <f>IF(DH7="",NA(),DH7)</f>
        <v>#N/A</v>
      </c>
      <c r="DI6" s="32" t="e">
        <f t="shared" ref="DI6:DQ6" si="12">IF(DI7="",NA(),DI7)</f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e">
        <f t="shared" si="12"/>
        <v>#N/A</v>
      </c>
      <c r="DR6" s="32" t="str">
        <f>IF(DR7="","",IF(DR7="-","【-】","【"&amp;SUBSTITUTE(TEXT(DR7,"#,##0.00"),"-","△")&amp;"】"))</f>
        <v/>
      </c>
      <c r="DS6" s="32" t="e">
        <f>IF(DS7="",NA(),DS7)</f>
        <v>#N/A</v>
      </c>
      <c r="DT6" s="32" t="e">
        <f t="shared" ref="DT6:EB6" si="13">IF(DT7="",NA(),DT7)</f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e">
        <f t="shared" si="13"/>
        <v>#N/A</v>
      </c>
      <c r="EC6" s="32" t="str">
        <f>IF(EC7="","",IF(EC7="-","【-】","【"&amp;SUBSTITUTE(TEXT(EC7,"#,##0.00"),"-","△")&amp;"】"))</f>
        <v/>
      </c>
      <c r="ED6" s="32">
        <f>IF(ED7="",NA(),ED7)</f>
        <v>0</v>
      </c>
      <c r="EE6" s="32">
        <f t="shared" ref="EE6:EM6" si="14">IF(EE7="",NA(),EE7)</f>
        <v>0</v>
      </c>
      <c r="EF6" s="32">
        <f t="shared" si="14"/>
        <v>0</v>
      </c>
      <c r="EG6" s="32">
        <f t="shared" si="14"/>
        <v>0</v>
      </c>
      <c r="EH6" s="33">
        <f t="shared" si="14"/>
        <v>0.18</v>
      </c>
      <c r="EI6" s="33">
        <f t="shared" si="14"/>
        <v>0.05</v>
      </c>
      <c r="EJ6" s="33">
        <f t="shared" si="14"/>
        <v>0.04</v>
      </c>
      <c r="EK6" s="33">
        <f t="shared" si="14"/>
        <v>7.0000000000000007E-2</v>
      </c>
      <c r="EL6" s="33">
        <f t="shared" si="14"/>
        <v>0.1</v>
      </c>
      <c r="EM6" s="33">
        <f t="shared" si="14"/>
        <v>0.09</v>
      </c>
      <c r="EN6" s="32" t="str">
        <f>IF(EN7="","",IF(EN7="-","【-】","【"&amp;SUBSTITUTE(TEXT(EN7,"#,##0.00"),"-","△")&amp;"】"))</f>
        <v>【0.23】</v>
      </c>
    </row>
    <row r="7" spans="1:144" s="34" customFormat="1">
      <c r="A7" s="26"/>
      <c r="B7" s="35">
        <v>2015</v>
      </c>
      <c r="C7" s="35">
        <v>122025</v>
      </c>
      <c r="D7" s="35">
        <v>47</v>
      </c>
      <c r="E7" s="35">
        <v>17</v>
      </c>
      <c r="F7" s="35">
        <v>1</v>
      </c>
      <c r="G7" s="35">
        <v>0</v>
      </c>
      <c r="H7" s="35" t="s">
        <v>96</v>
      </c>
      <c r="I7" s="35" t="s">
        <v>97</v>
      </c>
      <c r="J7" s="35" t="s">
        <v>98</v>
      </c>
      <c r="K7" s="35" t="s">
        <v>99</v>
      </c>
      <c r="L7" s="35" t="s">
        <v>100</v>
      </c>
      <c r="M7" s="36" t="s">
        <v>101</v>
      </c>
      <c r="N7" s="36" t="s">
        <v>102</v>
      </c>
      <c r="O7" s="36">
        <v>45.79</v>
      </c>
      <c r="P7" s="36">
        <v>75.83</v>
      </c>
      <c r="Q7" s="36">
        <v>2484</v>
      </c>
      <c r="R7" s="36">
        <v>65546</v>
      </c>
      <c r="S7" s="36">
        <v>84.19</v>
      </c>
      <c r="T7" s="36">
        <v>778.55</v>
      </c>
      <c r="U7" s="36">
        <v>29758</v>
      </c>
      <c r="V7" s="36">
        <v>7.22</v>
      </c>
      <c r="W7" s="36">
        <v>4121.6099999999997</v>
      </c>
      <c r="X7" s="36">
        <v>52.18</v>
      </c>
      <c r="Y7" s="36">
        <v>56.55</v>
      </c>
      <c r="Z7" s="36">
        <v>54.8</v>
      </c>
      <c r="AA7" s="36">
        <v>71.98</v>
      </c>
      <c r="AB7" s="36">
        <v>73.03</v>
      </c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>
        <v>1226.95</v>
      </c>
      <c r="BF7" s="36">
        <v>1245.3599999999999</v>
      </c>
      <c r="BG7" s="36">
        <v>856.58</v>
      </c>
      <c r="BH7" s="36">
        <v>693.02</v>
      </c>
      <c r="BI7" s="36">
        <v>2582.6</v>
      </c>
      <c r="BJ7" s="36">
        <v>1247.2</v>
      </c>
      <c r="BK7" s="36">
        <v>1189.0999999999999</v>
      </c>
      <c r="BL7" s="36">
        <v>885.97</v>
      </c>
      <c r="BM7" s="36">
        <v>854.16</v>
      </c>
      <c r="BN7" s="36">
        <v>862.87</v>
      </c>
      <c r="BO7" s="36">
        <v>763.62</v>
      </c>
      <c r="BP7" s="36">
        <v>75.06</v>
      </c>
      <c r="BQ7" s="36">
        <v>76.14</v>
      </c>
      <c r="BR7" s="36">
        <v>98.42</v>
      </c>
      <c r="BS7" s="36">
        <v>99.74</v>
      </c>
      <c r="BT7" s="36">
        <v>99.63</v>
      </c>
      <c r="BU7" s="36">
        <v>77.489999999999995</v>
      </c>
      <c r="BV7" s="36">
        <v>78.78</v>
      </c>
      <c r="BW7" s="36">
        <v>89.94</v>
      </c>
      <c r="BX7" s="36">
        <v>93.13</v>
      </c>
      <c r="BY7" s="36">
        <v>85.39</v>
      </c>
      <c r="BZ7" s="36">
        <v>98.53</v>
      </c>
      <c r="CA7" s="36">
        <v>207.55</v>
      </c>
      <c r="CB7" s="36">
        <v>200.05</v>
      </c>
      <c r="CC7" s="36">
        <v>154.27000000000001</v>
      </c>
      <c r="CD7" s="36">
        <v>155.77000000000001</v>
      </c>
      <c r="CE7" s="36">
        <v>157.91</v>
      </c>
      <c r="CF7" s="36">
        <v>201.25</v>
      </c>
      <c r="CG7" s="36">
        <v>199.32</v>
      </c>
      <c r="CH7" s="36">
        <v>168.57</v>
      </c>
      <c r="CI7" s="36">
        <v>167.97</v>
      </c>
      <c r="CJ7" s="36">
        <v>188.79</v>
      </c>
      <c r="CK7" s="36">
        <v>139.69999999999999</v>
      </c>
      <c r="CL7" s="36">
        <v>47.89</v>
      </c>
      <c r="CM7" s="36">
        <v>44.25</v>
      </c>
      <c r="CN7" s="36">
        <v>44.27</v>
      </c>
      <c r="CO7" s="36">
        <v>45.57</v>
      </c>
      <c r="CP7" s="36">
        <v>48.35</v>
      </c>
      <c r="CQ7" s="36">
        <v>63.88</v>
      </c>
      <c r="CR7" s="36">
        <v>65.31</v>
      </c>
      <c r="CS7" s="36">
        <v>64.12</v>
      </c>
      <c r="CT7" s="36">
        <v>64.87</v>
      </c>
      <c r="CU7" s="36">
        <v>59.4</v>
      </c>
      <c r="CV7" s="36">
        <v>60.01</v>
      </c>
      <c r="CW7" s="36">
        <v>73.72</v>
      </c>
      <c r="CX7" s="36">
        <v>73.61</v>
      </c>
      <c r="CY7" s="36">
        <v>74.61</v>
      </c>
      <c r="CZ7" s="36">
        <v>75.59</v>
      </c>
      <c r="DA7" s="36">
        <v>77.209999999999994</v>
      </c>
      <c r="DB7" s="36">
        <v>86.62</v>
      </c>
      <c r="DC7" s="36">
        <v>87.07</v>
      </c>
      <c r="DD7" s="36">
        <v>90.91</v>
      </c>
      <c r="DE7" s="36">
        <v>91.11</v>
      </c>
      <c r="DF7" s="36">
        <v>89.81</v>
      </c>
      <c r="DG7" s="36">
        <v>94.73</v>
      </c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>
        <v>0</v>
      </c>
      <c r="EE7" s="36">
        <v>0</v>
      </c>
      <c r="EF7" s="36">
        <v>0</v>
      </c>
      <c r="EG7" s="36">
        <v>0</v>
      </c>
      <c r="EH7" s="36">
        <v>0.18</v>
      </c>
      <c r="EI7" s="36">
        <v>0.05</v>
      </c>
      <c r="EJ7" s="36">
        <v>0.04</v>
      </c>
      <c r="EK7" s="36">
        <v>7.0000000000000007E-2</v>
      </c>
      <c r="EL7" s="36">
        <v>0.1</v>
      </c>
      <c r="EM7" s="36">
        <v>0.09</v>
      </c>
      <c r="EN7" s="36">
        <v>0.23</v>
      </c>
    </row>
    <row r="8" spans="1:144"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</row>
    <row r="9" spans="1:144">
      <c r="A9" s="38"/>
      <c r="B9" s="38" t="s">
        <v>103</v>
      </c>
      <c r="C9" s="38" t="s">
        <v>104</v>
      </c>
      <c r="D9" s="38" t="s">
        <v>105</v>
      </c>
      <c r="E9" s="38" t="s">
        <v>106</v>
      </c>
      <c r="F9" s="38" t="s">
        <v>107</v>
      </c>
      <c r="Q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4">
      <c r="A10" s="38" t="s">
        <v>45</v>
      </c>
      <c r="B10" s="39">
        <f>DATEVALUE($B$6-4&amp;"年1月1日")</f>
        <v>40544</v>
      </c>
      <c r="C10" s="39">
        <f>DATEVALUE($B$6-3&amp;"年1月1日")</f>
        <v>40909</v>
      </c>
      <c r="D10" s="39">
        <f>DATEVALUE($B$6-2&amp;"年1月1日")</f>
        <v>41275</v>
      </c>
      <c r="E10" s="39">
        <f>DATEVALUE($B$6-1&amp;"年1月1日")</f>
        <v>41640</v>
      </c>
      <c r="F10" s="39">
        <f>DATEVALUE($B$6&amp;"年1月1日")</f>
        <v>42005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内田 農</cp:lastModifiedBy>
  <cp:lastPrinted>2017-02-13T01:38:37Z</cp:lastPrinted>
  <dcterms:created xsi:type="dcterms:W3CDTF">2017-02-08T02:47:40Z</dcterms:created>
  <dcterms:modified xsi:type="dcterms:W3CDTF">2017-02-14T06:20:43Z</dcterms:modified>
  <cp:category/>
</cp:coreProperties>
</file>