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64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62913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AL8" i="4" s="1"/>
  <c r="Q6" i="5"/>
  <c r="AD10" i="4" s="1"/>
  <c r="P6" i="5"/>
  <c r="W10" i="4" s="1"/>
  <c r="O6" i="5"/>
  <c r="P10" i="4" s="1"/>
  <c r="N6" i="5"/>
  <c r="I10" i="4" s="1"/>
  <c r="M6" i="5"/>
  <c r="B10" i="4" s="1"/>
  <c r="L6" i="5"/>
  <c r="K6" i="5"/>
  <c r="P8" i="4" s="1"/>
  <c r="J6" i="5"/>
  <c r="I8" i="4" s="1"/>
  <c r="I6" i="5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W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<sst xmlns="http://schemas.openxmlformats.org/spreadsheetml/2006/main" count="226" uniqueCount="111">
  <si>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</si>
  <si>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</si>
  <si>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</si>
  <si>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</si>
  <si>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</si>
  <si>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</si>
  <si>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</si>
  <si>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</si>
  <si>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</si>
  <si>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</si>
  <si>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</si>
  <si>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</si>
  <si>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</si>
  <si>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</si>
  <si>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</si>
  <si>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</si>
  <si>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</si>
  <si>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</si>
  <si>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</si>
  <si>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</si>
  <si>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</si>
  <si>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</si>
  <si>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</si>
  <si>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</si>
  <si>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</si>
  <si>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</si>
  <si>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</si>
  <si>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</si>
  <si>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</si>
  <si>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</si>
  <si>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</si>
  <si>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</si>
  <si>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</si>
  <si>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</si>
  <si>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</si>
  <si>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</si>
  <si>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</si>
  <si>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</si>
  <si>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</si>
  <si>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</si>
  <si>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</si>
  <si>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</si>
  <si>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</si>
  <si>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</si>
  <si>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</si>
  <si>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</si>
  <si>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</si>
  <si>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</si>
  <si>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</si>
  <si>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</si>
  <si>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</si>
  <si>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</si>
  <si>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</si>
  <si>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</si>
  <si>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</si>
  <si>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</si>
  <si>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</si>
  <si>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</si>
  <si>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</si>
  <si>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</si>
  <si>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</si>
  <si>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</si>
  <si>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</si>
  <si>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</si>
  <si>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</si>
  <si>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</si>
  <si>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</si>
  <si>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</si>
  <si>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</si>
  <si>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</si>
  <si>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</si>
  <si>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</si>
  <si>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</si>
  <si>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</si>
  <si>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</si>
  <si>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</si>
  <si>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</si>
  <si>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</si>
  <si>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</si>
  <si>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</si>
  <si>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</si>
  <si>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</si>
  <si>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</si>
  <si>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</si>
  <si>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</si>
  <si>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</si>
  <si>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</si>
  <si>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</si>
  <si>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</si>
  <si>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</si>
  <si>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</si>
  <si>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</si>
  <si>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</si>
  <si>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</si>
  <si>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</si>
  <si>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</si>
  <si>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千葉県　銚子市</t>
  </si>
  <si>
    <t>法非適用</t>
  </si>
  <si>
    <t>下水道事業</t>
  </si>
  <si>
    <t>特定環境保全公共下水道</t>
  </si>
  <si>
    <t>D2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</si>
  <si>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</si>
  <si>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</si>
  <si>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</si>
  <si>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</si>
  <si>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</si>
  <si>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</si>
  <si>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</si>
  <si>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 xml:space="preserve"> 企業債残高対事業規模比率は、年々起債借入額が減少していることにより、平成27年度は236.12%と減少傾向にある。
　また、収益的収支比率は平成25年度以降100.0%付近で推移している。
　汚水処理原価は平成25年度以降、130円前後で安定しており、経費回収率も平成25年度以降は100.0%と安定傾向にある。
　水洗化率は平成23年度以降100％である。
</t>
    <rPh sb="77" eb="79">
      <t>イコウ</t>
    </rPh>
    <rPh sb="85" eb="87">
      <t>フキン</t>
    </rPh>
    <rPh sb="88" eb="90">
      <t>スイイ</t>
    </rPh>
    <rPh sb="116" eb="117">
      <t>エン</t>
    </rPh>
    <rPh sb="117" eb="119">
      <t>ゼンゴ</t>
    </rPh>
    <rPh sb="120" eb="122">
      <t>アンテイ</t>
    </rPh>
    <rPh sb="127" eb="129">
      <t>ケイヒ</t>
    </rPh>
    <rPh sb="129" eb="131">
      <t>カイシュウ</t>
    </rPh>
    <rPh sb="131" eb="132">
      <t>リツ</t>
    </rPh>
    <rPh sb="139" eb="141">
      <t>イコウ</t>
    </rPh>
    <rPh sb="159" eb="162">
      <t>スイセンカ</t>
    </rPh>
    <rPh sb="162" eb="163">
      <t>リツ</t>
    </rPh>
    <rPh sb="164" eb="166">
      <t>ヘイセイ</t>
    </rPh>
    <rPh sb="168" eb="169">
      <t>ネン</t>
    </rPh>
    <rPh sb="169" eb="170">
      <t>ド</t>
    </rPh>
    <rPh sb="170" eb="172">
      <t>イコウ</t>
    </rPh>
    <phoneticPr fontId="4"/>
  </si>
  <si>
    <t xml:space="preserve"> 企業債残高対事業規模比率は、年々起債借入額が減少していることにより、今後も減少すると想定される。
 汚水処理原価、経費回収率は平成25年度以降、安定しており、今後もこの傾向は続くものと思われる。
</t>
    <rPh sb="35" eb="37">
      <t>コンゴ</t>
    </rPh>
    <rPh sb="43" eb="45">
      <t>ソウテイ</t>
    </rPh>
    <rPh sb="73" eb="75">
      <t>アンテイ</t>
    </rPh>
    <rPh sb="80" eb="82">
      <t>コンゴ</t>
    </rPh>
    <rPh sb="85" eb="87">
      <t>ケイコウ</t>
    </rPh>
    <rPh sb="88" eb="89">
      <t>ツヅ</t>
    </rPh>
    <rPh sb="93" eb="94">
      <t>オモ</t>
    </rPh>
    <phoneticPr fontId="4"/>
  </si>
  <si>
    <t>　供用開始50年未満のため、現時点で硫化水素等による管渠の劣化も見られないことなら、管渠改善は予定していない。</t>
    <rPh sb="1" eb="3">
      <t>キョウヨウ</t>
    </rPh>
    <rPh sb="3" eb="5">
      <t>カイシ</t>
    </rPh>
    <rPh sb="7" eb="8">
      <t>ネン</t>
    </rPh>
    <rPh sb="8" eb="10">
      <t>ミマン</t>
    </rPh>
    <rPh sb="14" eb="17">
      <t>ゲンジテン</t>
    </rPh>
    <rPh sb="18" eb="20">
      <t>リュウカ</t>
    </rPh>
    <rPh sb="20" eb="22">
      <t>スイソ</t>
    </rPh>
    <rPh sb="22" eb="23">
      <t>トウ</t>
    </rPh>
    <rPh sb="26" eb="28">
      <t>カンキョ</t>
    </rPh>
    <rPh sb="29" eb="31">
      <t>レッカ</t>
    </rPh>
    <rPh sb="32" eb="33">
      <t>ミ</t>
    </rPh>
    <rPh sb="42" eb="44">
      <t>カンキョ</t>
    </rPh>
    <rPh sb="44" eb="46">
      <t>カイゼン</t>
    </rPh>
    <rPh sb="47" eb="49">
      <t>ヨテイ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</si>
</sst>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B8F-4956-86B1-5463369BC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766464"/>
        <c:axId val="144768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0.05</c:v>
                </c:pt>
                <c:pt idx="1">
                  <c:v>0.11</c:v>
                </c:pt>
                <c:pt idx="2">
                  <c:v>0.05</c:v>
                </c:pt>
                <c:pt idx="3">
                  <c:v>0.04</c:v>
                </c:pt>
                <c:pt idx="4">
                  <c:v>7.0000000000000007E-2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B8F-4956-86B1-5463369BC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766464"/>
        <c:axId val="144768384"/>
      </c:lineChart>
      <c:dateAx>
        <c:axId val="1447664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4768384"/>
        <c:crosses val="autoZero"/>
        <c:auto val="1"/>
        <c:lblOffset val="100"/>
        <c:baseTimeUnit val="years"/>
      </c:dateAx>
      <c:valAx>
        <c:axId val="144768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47664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ECA-46E2-A579-453947828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277632"/>
        <c:axId val="1602795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36.799999999999997</c:v>
                </c:pt>
                <c:pt idx="1">
                  <c:v>42.31</c:v>
                </c:pt>
                <c:pt idx="2">
                  <c:v>43.65</c:v>
                </c:pt>
                <c:pt idx="3">
                  <c:v>43.58</c:v>
                </c:pt>
                <c:pt idx="4">
                  <c:v>41.35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ECA-46E2-A579-453947828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277632"/>
        <c:axId val="160279552"/>
      </c:lineChart>
      <c:dateAx>
        <c:axId val="1602776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0279552"/>
        <c:crosses val="autoZero"/>
        <c:auto val="1"/>
        <c:lblOffset val="100"/>
        <c:baseTimeUnit val="years"/>
      </c:dateAx>
      <c:valAx>
        <c:axId val="1602795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02776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60A-4EA3-AF4C-672890792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327168"/>
        <c:axId val="160329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71.62</c:v>
                </c:pt>
                <c:pt idx="1">
                  <c:v>81.3</c:v>
                </c:pt>
                <c:pt idx="2">
                  <c:v>82.2</c:v>
                </c:pt>
                <c:pt idx="3">
                  <c:v>82.35</c:v>
                </c:pt>
                <c:pt idx="4">
                  <c:v>82.9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60A-4EA3-AF4C-672890792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327168"/>
        <c:axId val="160329088"/>
      </c:lineChart>
      <c:dateAx>
        <c:axId val="1603271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0329088"/>
        <c:crosses val="autoZero"/>
        <c:auto val="1"/>
        <c:lblOffset val="100"/>
        <c:baseTimeUnit val="years"/>
      </c:dateAx>
      <c:valAx>
        <c:axId val="160329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03271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89.08</c:v>
                </c:pt>
                <c:pt idx="1">
                  <c:v>93.11</c:v>
                </c:pt>
                <c:pt idx="2">
                  <c:v>100</c:v>
                </c:pt>
                <c:pt idx="3">
                  <c:v>100</c:v>
                </c:pt>
                <c:pt idx="4">
                  <c:v>99.25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EBF-4347-A7C9-BC4A60D4E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401856"/>
        <c:axId val="159408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EBF-4347-A7C9-BC4A60D4E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401856"/>
        <c:axId val="159408128"/>
      </c:lineChart>
      <c:dateAx>
        <c:axId val="159401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9408128"/>
        <c:crosses val="autoZero"/>
        <c:auto val="1"/>
        <c:lblOffset val="100"/>
        <c:baseTimeUnit val="years"/>
      </c:dateAx>
      <c:valAx>
        <c:axId val="159408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9401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2D1-4393-AE30-49C3142B9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440896"/>
        <c:axId val="1594428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2D1-4393-AE30-49C3142B9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440896"/>
        <c:axId val="159442816"/>
      </c:lineChart>
      <c:dateAx>
        <c:axId val="1594408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9442816"/>
        <c:crosses val="autoZero"/>
        <c:auto val="1"/>
        <c:lblOffset val="100"/>
        <c:baseTimeUnit val="years"/>
      </c:dateAx>
      <c:valAx>
        <c:axId val="1594428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94408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A69-4B31-ACDF-5E0C24FCE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474048"/>
        <c:axId val="159475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A69-4B31-ACDF-5E0C24FCE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474048"/>
        <c:axId val="159475968"/>
      </c:lineChart>
      <c:dateAx>
        <c:axId val="1594740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9475968"/>
        <c:crosses val="autoZero"/>
        <c:auto val="1"/>
        <c:lblOffset val="100"/>
        <c:baseTimeUnit val="years"/>
      </c:dateAx>
      <c:valAx>
        <c:axId val="159475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9474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DD0-4978-9BB3-F9FC801E9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511680"/>
        <c:axId val="1595136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DD0-4978-9BB3-F9FC801E9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511680"/>
        <c:axId val="159513600"/>
      </c:lineChart>
      <c:dateAx>
        <c:axId val="1595116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9513600"/>
        <c:crosses val="autoZero"/>
        <c:auto val="1"/>
        <c:lblOffset val="100"/>
        <c:baseTimeUnit val="years"/>
      </c:dateAx>
      <c:valAx>
        <c:axId val="1595136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95116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021-4114-B811-44D4EEB73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536640"/>
        <c:axId val="159538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021-4114-B811-44D4EEB73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536640"/>
        <c:axId val="159538560"/>
      </c:lineChart>
      <c:dateAx>
        <c:axId val="1595366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9538560"/>
        <c:crosses val="autoZero"/>
        <c:auto val="1"/>
        <c:lblOffset val="100"/>
        <c:baseTimeUnit val="years"/>
      </c:dateAx>
      <c:valAx>
        <c:axId val="159538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95366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286.06</c:v>
                </c:pt>
                <c:pt idx="1">
                  <c:v>274.89</c:v>
                </c:pt>
                <c:pt idx="2">
                  <c:v>259.66000000000003</c:v>
                </c:pt>
                <c:pt idx="3">
                  <c:v>254.48</c:v>
                </c:pt>
                <c:pt idx="4">
                  <c:v>236.12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816-43A9-8449-280721662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110464"/>
        <c:axId val="1601167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1835.56</c:v>
                </c:pt>
                <c:pt idx="1">
                  <c:v>1622.51</c:v>
                </c:pt>
                <c:pt idx="2">
                  <c:v>1569.13</c:v>
                </c:pt>
                <c:pt idx="3">
                  <c:v>1436</c:v>
                </c:pt>
                <c:pt idx="4">
                  <c:v>1434.89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816-43A9-8449-280721662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110464"/>
        <c:axId val="160116736"/>
      </c:lineChart>
      <c:dateAx>
        <c:axId val="1601104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0116736"/>
        <c:crosses val="autoZero"/>
        <c:auto val="1"/>
        <c:lblOffset val="100"/>
        <c:baseTimeUnit val="years"/>
      </c:dateAx>
      <c:valAx>
        <c:axId val="1601167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01104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83.97</c:v>
                </c:pt>
                <c:pt idx="1">
                  <c:v>88.41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FBA-4BC8-8247-8FD83E15A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145792"/>
        <c:axId val="160147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52.89</c:v>
                </c:pt>
                <c:pt idx="1">
                  <c:v>62.83</c:v>
                </c:pt>
                <c:pt idx="2">
                  <c:v>64.63</c:v>
                </c:pt>
                <c:pt idx="3">
                  <c:v>66.56</c:v>
                </c:pt>
                <c:pt idx="4">
                  <c:v>66.22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BA-4BC8-8247-8FD83E15A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145792"/>
        <c:axId val="160147712"/>
      </c:lineChart>
      <c:dateAx>
        <c:axId val="1601457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0147712"/>
        <c:crosses val="autoZero"/>
        <c:auto val="1"/>
        <c:lblOffset val="100"/>
        <c:baseTimeUnit val="years"/>
      </c:dateAx>
      <c:valAx>
        <c:axId val="160147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01457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150.97</c:v>
                </c:pt>
                <c:pt idx="1">
                  <c:v>143.27000000000001</c:v>
                </c:pt>
                <c:pt idx="2">
                  <c:v>127.91</c:v>
                </c:pt>
                <c:pt idx="3">
                  <c:v>128.69999999999999</c:v>
                </c:pt>
                <c:pt idx="4">
                  <c:v>131.56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23E-48B8-ABBA-5745CE5BE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248576"/>
        <c:axId val="160250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300.52</c:v>
                </c:pt>
                <c:pt idx="1">
                  <c:v>250.43</c:v>
                </c:pt>
                <c:pt idx="2">
                  <c:v>245.75</c:v>
                </c:pt>
                <c:pt idx="3">
                  <c:v>244.29</c:v>
                </c:pt>
                <c:pt idx="4">
                  <c:v>246.72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3E-48B8-ABBA-5745CE5BE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248576"/>
        <c:axId val="160250496"/>
      </c:lineChart>
      <c:dateAx>
        <c:axId val="1602485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0250496"/>
        <c:crosses val="autoZero"/>
        <c:auto val="1"/>
        <c:lblOffset val="100"/>
        <c:baseTimeUnit val="years"/>
      </c:dateAx>
      <c:valAx>
        <c:axId val="160250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0248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【1,457.06】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【81.28】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【40.31】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【250.25】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【64.73】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G31" zoomScaleNormal="100" workbookViewId="0">
      <selection activeCell="BL47" sqref="BL47:BZ63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千葉県　銚子市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2"/>
      <c r="D7" s="42"/>
      <c r="E7" s="42"/>
      <c r="F7" s="42"/>
      <c r="G7" s="42"/>
      <c r="H7" s="42"/>
      <c r="I7" s="42" t="s">
        <v>2</v>
      </c>
      <c r="J7" s="42"/>
      <c r="K7" s="42"/>
      <c r="L7" s="42"/>
      <c r="M7" s="42"/>
      <c r="N7" s="42"/>
      <c r="O7" s="42"/>
      <c r="P7" s="42" t="s">
        <v>3</v>
      </c>
      <c r="Q7" s="42"/>
      <c r="R7" s="42"/>
      <c r="S7" s="42"/>
      <c r="T7" s="42"/>
      <c r="U7" s="42"/>
      <c r="V7" s="42"/>
      <c r="W7" s="42" t="s">
        <v>4</v>
      </c>
      <c r="X7" s="42"/>
      <c r="Y7" s="42"/>
      <c r="Z7" s="42"/>
      <c r="AA7" s="42"/>
      <c r="AB7" s="42"/>
      <c r="AC7" s="42"/>
      <c r="AD7" s="3"/>
      <c r="AE7" s="3"/>
      <c r="AF7" s="3"/>
      <c r="AG7" s="3"/>
      <c r="AH7" s="3"/>
      <c r="AI7" s="3"/>
      <c r="AJ7" s="3"/>
      <c r="AK7" s="3"/>
      <c r="AL7" s="42" t="s">
        <v>5</v>
      </c>
      <c r="AM7" s="42"/>
      <c r="AN7" s="42"/>
      <c r="AO7" s="42"/>
      <c r="AP7" s="42"/>
      <c r="AQ7" s="42"/>
      <c r="AR7" s="42"/>
      <c r="AS7" s="42"/>
      <c r="AT7" s="42" t="s">
        <v>6</v>
      </c>
      <c r="AU7" s="42"/>
      <c r="AV7" s="42"/>
      <c r="AW7" s="42"/>
      <c r="AX7" s="42"/>
      <c r="AY7" s="42"/>
      <c r="AZ7" s="42"/>
      <c r="BA7" s="42"/>
      <c r="BB7" s="42" t="s">
        <v>7</v>
      </c>
      <c r="BC7" s="42"/>
      <c r="BD7" s="42"/>
      <c r="BE7" s="42"/>
      <c r="BF7" s="42"/>
      <c r="BG7" s="42"/>
      <c r="BH7" s="42"/>
      <c r="BI7" s="42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46" t="str">
        <f>データ!I6</f>
        <v>法非適用</v>
      </c>
      <c r="C8" s="46"/>
      <c r="D8" s="46"/>
      <c r="E8" s="46"/>
      <c r="F8" s="46"/>
      <c r="G8" s="46"/>
      <c r="H8" s="46"/>
      <c r="I8" s="46" t="str">
        <f>データ!J6</f>
        <v>下水道事業</v>
      </c>
      <c r="J8" s="46"/>
      <c r="K8" s="46"/>
      <c r="L8" s="46"/>
      <c r="M8" s="46"/>
      <c r="N8" s="46"/>
      <c r="O8" s="46"/>
      <c r="P8" s="46" t="str">
        <f>データ!K6</f>
        <v>特定環境保全公共下水道</v>
      </c>
      <c r="Q8" s="46"/>
      <c r="R8" s="46"/>
      <c r="S8" s="46"/>
      <c r="T8" s="46"/>
      <c r="U8" s="46"/>
      <c r="V8" s="46"/>
      <c r="W8" s="46" t="str">
        <f>データ!L6</f>
        <v>D2</v>
      </c>
      <c r="X8" s="46"/>
      <c r="Y8" s="46"/>
      <c r="Z8" s="46"/>
      <c r="AA8" s="46"/>
      <c r="AB8" s="46"/>
      <c r="AC8" s="46"/>
      <c r="AD8" s="3"/>
      <c r="AE8" s="3"/>
      <c r="AF8" s="3"/>
      <c r="AG8" s="3"/>
      <c r="AH8" s="3"/>
      <c r="AI8" s="3"/>
      <c r="AJ8" s="3"/>
      <c r="AK8" s="3"/>
      <c r="AL8" s="47">
        <f>データ!R6</f>
        <v>65546</v>
      </c>
      <c r="AM8" s="47"/>
      <c r="AN8" s="47"/>
      <c r="AO8" s="47"/>
      <c r="AP8" s="47"/>
      <c r="AQ8" s="47"/>
      <c r="AR8" s="47"/>
      <c r="AS8" s="47"/>
      <c r="AT8" s="43">
        <f>データ!S6</f>
        <v>84.19</v>
      </c>
      <c r="AU8" s="43"/>
      <c r="AV8" s="43"/>
      <c r="AW8" s="43"/>
      <c r="AX8" s="43"/>
      <c r="AY8" s="43"/>
      <c r="AZ8" s="43"/>
      <c r="BA8" s="43"/>
      <c r="BB8" s="43">
        <f>データ!T6</f>
        <v>778.55</v>
      </c>
      <c r="BC8" s="43"/>
      <c r="BD8" s="43"/>
      <c r="BE8" s="43"/>
      <c r="BF8" s="43"/>
      <c r="BG8" s="43"/>
      <c r="BH8" s="43"/>
      <c r="BI8" s="43"/>
      <c r="BJ8" s="3"/>
      <c r="BK8" s="3"/>
      <c r="BL8" s="44" t="s">
        <v>9</v>
      </c>
      <c r="BM8" s="45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2" t="s">
        <v>11</v>
      </c>
      <c r="C9" s="42"/>
      <c r="D9" s="42"/>
      <c r="E9" s="42"/>
      <c r="F9" s="42"/>
      <c r="G9" s="42"/>
      <c r="H9" s="42"/>
      <c r="I9" s="42" t="s">
        <v>12</v>
      </c>
      <c r="J9" s="42"/>
      <c r="K9" s="42"/>
      <c r="L9" s="42"/>
      <c r="M9" s="42"/>
      <c r="N9" s="42"/>
      <c r="O9" s="42"/>
      <c r="P9" s="42" t="s">
        <v>13</v>
      </c>
      <c r="Q9" s="42"/>
      <c r="R9" s="42"/>
      <c r="S9" s="42"/>
      <c r="T9" s="42"/>
      <c r="U9" s="42"/>
      <c r="V9" s="42"/>
      <c r="W9" s="42" t="s">
        <v>14</v>
      </c>
      <c r="X9" s="42"/>
      <c r="Y9" s="42"/>
      <c r="Z9" s="42"/>
      <c r="AA9" s="42"/>
      <c r="AB9" s="42"/>
      <c r="AC9" s="42"/>
      <c r="AD9" s="42" t="s">
        <v>15</v>
      </c>
      <c r="AE9" s="42"/>
      <c r="AF9" s="42"/>
      <c r="AG9" s="42"/>
      <c r="AH9" s="42"/>
      <c r="AI9" s="42"/>
      <c r="AJ9" s="42"/>
      <c r="AK9" s="3"/>
      <c r="AL9" s="42" t="s">
        <v>16</v>
      </c>
      <c r="AM9" s="42"/>
      <c r="AN9" s="42"/>
      <c r="AO9" s="42"/>
      <c r="AP9" s="42"/>
      <c r="AQ9" s="42"/>
      <c r="AR9" s="42"/>
      <c r="AS9" s="42"/>
      <c r="AT9" s="42" t="s">
        <v>17</v>
      </c>
      <c r="AU9" s="42"/>
      <c r="AV9" s="42"/>
      <c r="AW9" s="42"/>
      <c r="AX9" s="42"/>
      <c r="AY9" s="42"/>
      <c r="AZ9" s="42"/>
      <c r="BA9" s="42"/>
      <c r="BB9" s="42" t="s">
        <v>18</v>
      </c>
      <c r="BC9" s="42"/>
      <c r="BD9" s="42"/>
      <c r="BE9" s="42"/>
      <c r="BF9" s="42"/>
      <c r="BG9" s="42"/>
      <c r="BH9" s="42"/>
      <c r="BI9" s="42"/>
      <c r="BJ9" s="3"/>
      <c r="BK9" s="3"/>
      <c r="BL9" s="48" t="s">
        <v>19</v>
      </c>
      <c r="BM9" s="49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3" t="str">
        <f>データ!M6</f>
        <v>-</v>
      </c>
      <c r="C10" s="43"/>
      <c r="D10" s="43"/>
      <c r="E10" s="43"/>
      <c r="F10" s="43"/>
      <c r="G10" s="43"/>
      <c r="H10" s="43"/>
      <c r="I10" s="43" t="str">
        <f>データ!N6</f>
        <v>該当数値なし</v>
      </c>
      <c r="J10" s="43"/>
      <c r="K10" s="43"/>
      <c r="L10" s="43"/>
      <c r="M10" s="43"/>
      <c r="N10" s="43"/>
      <c r="O10" s="43"/>
      <c r="P10" s="43">
        <f>データ!O6</f>
        <v>1.3</v>
      </c>
      <c r="Q10" s="43"/>
      <c r="R10" s="43"/>
      <c r="S10" s="43"/>
      <c r="T10" s="43"/>
      <c r="U10" s="43"/>
      <c r="V10" s="43"/>
      <c r="W10" s="43">
        <f>データ!P6</f>
        <v>70.849999999999994</v>
      </c>
      <c r="X10" s="43"/>
      <c r="Y10" s="43"/>
      <c r="Z10" s="43"/>
      <c r="AA10" s="43"/>
      <c r="AB10" s="43"/>
      <c r="AC10" s="43"/>
      <c r="AD10" s="47">
        <f>データ!Q6</f>
        <v>2484</v>
      </c>
      <c r="AE10" s="47"/>
      <c r="AF10" s="47"/>
      <c r="AG10" s="47"/>
      <c r="AH10" s="47"/>
      <c r="AI10" s="47"/>
      <c r="AJ10" s="47"/>
      <c r="AK10" s="2"/>
      <c r="AL10" s="47">
        <f>データ!U6</f>
        <v>845</v>
      </c>
      <c r="AM10" s="47"/>
      <c r="AN10" s="47"/>
      <c r="AO10" s="47"/>
      <c r="AP10" s="47"/>
      <c r="AQ10" s="47"/>
      <c r="AR10" s="47"/>
      <c r="AS10" s="47"/>
      <c r="AT10" s="43">
        <f>データ!V6</f>
        <v>0.11</v>
      </c>
      <c r="AU10" s="43"/>
      <c r="AV10" s="43"/>
      <c r="AW10" s="43"/>
      <c r="AX10" s="43"/>
      <c r="AY10" s="43"/>
      <c r="AZ10" s="43"/>
      <c r="BA10" s="43"/>
      <c r="BB10" s="43">
        <f>データ!W6</f>
        <v>7681.82</v>
      </c>
      <c r="BC10" s="43"/>
      <c r="BD10" s="43"/>
      <c r="BE10" s="43"/>
      <c r="BF10" s="43"/>
      <c r="BG10" s="43"/>
      <c r="BH10" s="43"/>
      <c r="BI10" s="43"/>
      <c r="BJ10" s="2"/>
      <c r="BK10" s="2"/>
      <c r="BL10" s="50" t="s">
        <v>21</v>
      </c>
      <c r="BM10" s="51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23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>
      <c r="A14" s="2"/>
      <c r="B14" s="54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25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6" t="s">
        <v>108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>
      <c r="A34" s="2"/>
      <c r="B34" s="16"/>
      <c r="C34" s="72" t="s">
        <v>26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19"/>
      <c r="R34" s="72" t="s">
        <v>27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19"/>
      <c r="AG34" s="72" t="s">
        <v>28</v>
      </c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19"/>
      <c r="AV34" s="72" t="s">
        <v>29</v>
      </c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18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>
      <c r="A35" s="2"/>
      <c r="B35" s="16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19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19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19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18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0" t="s">
        <v>30</v>
      </c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3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6" t="s">
        <v>110</v>
      </c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6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6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6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6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6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6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6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6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8"/>
    </row>
    <row r="56" spans="1:78" ht="13.5" customHeight="1">
      <c r="A56" s="2"/>
      <c r="B56" s="16"/>
      <c r="C56" s="72" t="s">
        <v>31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19"/>
      <c r="R56" s="72" t="s">
        <v>32</v>
      </c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19"/>
      <c r="AG56" s="72" t="s">
        <v>33</v>
      </c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19"/>
      <c r="AV56" s="72" t="s">
        <v>34</v>
      </c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18"/>
      <c r="BK56" s="2"/>
      <c r="BL56" s="66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8"/>
    </row>
    <row r="57" spans="1:78" ht="13.5" customHeight="1">
      <c r="A57" s="2"/>
      <c r="B57" s="16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19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19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19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18"/>
      <c r="BK57" s="2"/>
      <c r="BL57" s="66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6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6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8"/>
    </row>
    <row r="60" spans="1:78" ht="13.5" customHeight="1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6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8"/>
    </row>
    <row r="61" spans="1:78" ht="13.5" customHeight="1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6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6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9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0" t="s">
        <v>36</v>
      </c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3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6" t="s">
        <v>109</v>
      </c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6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6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6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6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6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6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6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6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6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6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6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6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8"/>
    </row>
    <row r="79" spans="1:78" ht="13.5" customHeight="1">
      <c r="A79" s="2"/>
      <c r="B79" s="16"/>
      <c r="C79" s="72" t="s">
        <v>37</v>
      </c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19"/>
      <c r="V79" s="19"/>
      <c r="W79" s="72" t="s">
        <v>38</v>
      </c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19"/>
      <c r="AP79" s="19"/>
      <c r="AQ79" s="72" t="s">
        <v>39</v>
      </c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17"/>
      <c r="BJ79" s="18"/>
      <c r="BK79" s="2"/>
      <c r="BL79" s="66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8"/>
    </row>
    <row r="80" spans="1:78" ht="13.5" customHeight="1">
      <c r="A80" s="2"/>
      <c r="B80" s="16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19"/>
      <c r="V80" s="19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19"/>
      <c r="AP80" s="19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17"/>
      <c r="BJ80" s="18"/>
      <c r="BK80" s="2"/>
      <c r="BL80" s="66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6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9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2:BZ4"/>
    <mergeCell ref="B6:AC6"/>
    <mergeCell ref="B7:H7"/>
    <mergeCell ref="I7:O7"/>
    <mergeCell ref="P7:V7"/>
    <mergeCell ref="W7:AC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2015</v>
      </c>
      <c r="C6" s="31">
        <f t="shared" ref="C6:W6" si="3">C7</f>
        <v>122025</v>
      </c>
      <c r="D6" s="31">
        <f t="shared" si="3"/>
        <v>47</v>
      </c>
      <c r="E6" s="31">
        <f t="shared" si="3"/>
        <v>17</v>
      </c>
      <c r="F6" s="31">
        <f t="shared" si="3"/>
        <v>4</v>
      </c>
      <c r="G6" s="31">
        <f t="shared" si="3"/>
        <v>0</v>
      </c>
      <c r="H6" s="31" t="str">
        <f t="shared" si="3"/>
        <v>千葉県　銚子市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特定環境保全公共下水道</v>
      </c>
      <c r="L6" s="31" t="str">
        <f t="shared" si="3"/>
        <v>D2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1.3</v>
      </c>
      <c r="P6" s="32">
        <f t="shared" si="3"/>
        <v>70.849999999999994</v>
      </c>
      <c r="Q6" s="32">
        <f t="shared" si="3"/>
        <v>2484</v>
      </c>
      <c r="R6" s="32">
        <f t="shared" si="3"/>
        <v>65546</v>
      </c>
      <c r="S6" s="32">
        <f t="shared" si="3"/>
        <v>84.19</v>
      </c>
      <c r="T6" s="32">
        <f t="shared" si="3"/>
        <v>778.55</v>
      </c>
      <c r="U6" s="32">
        <f t="shared" si="3"/>
        <v>845</v>
      </c>
      <c r="V6" s="32">
        <f t="shared" si="3"/>
        <v>0.11</v>
      </c>
      <c r="W6" s="32">
        <f t="shared" si="3"/>
        <v>7681.82</v>
      </c>
      <c r="X6" s="33">
        <f>IF(X7="",NA(),X7)</f>
        <v>89.08</v>
      </c>
      <c r="Y6" s="33">
        <f t="shared" ref="Y6:AG6" si="4">IF(Y7="",NA(),Y7)</f>
        <v>93.11</v>
      </c>
      <c r="Z6" s="33">
        <f t="shared" si="4"/>
        <v>100</v>
      </c>
      <c r="AA6" s="33">
        <f t="shared" si="4"/>
        <v>100</v>
      </c>
      <c r="AB6" s="33">
        <f t="shared" si="4"/>
        <v>99.25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286.06</v>
      </c>
      <c r="BF6" s="33">
        <f t="shared" ref="BF6:BN6" si="7">IF(BF7="",NA(),BF7)</f>
        <v>274.89</v>
      </c>
      <c r="BG6" s="33">
        <f t="shared" si="7"/>
        <v>259.66000000000003</v>
      </c>
      <c r="BH6" s="33">
        <f t="shared" si="7"/>
        <v>254.48</v>
      </c>
      <c r="BI6" s="33">
        <f t="shared" si="7"/>
        <v>236.12</v>
      </c>
      <c r="BJ6" s="33">
        <f t="shared" si="7"/>
        <v>1835.56</v>
      </c>
      <c r="BK6" s="33">
        <f t="shared" si="7"/>
        <v>1622.51</v>
      </c>
      <c r="BL6" s="33">
        <f t="shared" si="7"/>
        <v>1569.13</v>
      </c>
      <c r="BM6" s="33">
        <f t="shared" si="7"/>
        <v>1436</v>
      </c>
      <c r="BN6" s="33">
        <f t="shared" si="7"/>
        <v>1434.89</v>
      </c>
      <c r="BO6" s="32" t="str">
        <f>IF(BO7="","",IF(BO7="-","【-】","【"&amp;SUBSTITUTE(TEXT(BO7,"#,##0.00"),"-","△")&amp;"】"))</f>
        <v>【1,457.06】</v>
      </c>
      <c r="BP6" s="33">
        <f>IF(BP7="",NA(),BP7)</f>
        <v>83.97</v>
      </c>
      <c r="BQ6" s="33">
        <f t="shared" ref="BQ6:BY6" si="8">IF(BQ7="",NA(),BQ7)</f>
        <v>88.41</v>
      </c>
      <c r="BR6" s="33">
        <f t="shared" si="8"/>
        <v>100</v>
      </c>
      <c r="BS6" s="33">
        <f t="shared" si="8"/>
        <v>100</v>
      </c>
      <c r="BT6" s="33">
        <f t="shared" si="8"/>
        <v>100</v>
      </c>
      <c r="BU6" s="33">
        <f t="shared" si="8"/>
        <v>52.89</v>
      </c>
      <c r="BV6" s="33">
        <f t="shared" si="8"/>
        <v>62.83</v>
      </c>
      <c r="BW6" s="33">
        <f t="shared" si="8"/>
        <v>64.63</v>
      </c>
      <c r="BX6" s="33">
        <f t="shared" si="8"/>
        <v>66.56</v>
      </c>
      <c r="BY6" s="33">
        <f t="shared" si="8"/>
        <v>66.22</v>
      </c>
      <c r="BZ6" s="32" t="str">
        <f>IF(BZ7="","",IF(BZ7="-","【-】","【"&amp;SUBSTITUTE(TEXT(BZ7,"#,##0.00"),"-","△")&amp;"】"))</f>
        <v>【64.73】</v>
      </c>
      <c r="CA6" s="33">
        <f>IF(CA7="",NA(),CA7)</f>
        <v>150.97</v>
      </c>
      <c r="CB6" s="33">
        <f t="shared" ref="CB6:CJ6" si="9">IF(CB7="",NA(),CB7)</f>
        <v>143.27000000000001</v>
      </c>
      <c r="CC6" s="33">
        <f t="shared" si="9"/>
        <v>127.91</v>
      </c>
      <c r="CD6" s="33">
        <f t="shared" si="9"/>
        <v>128.69999999999999</v>
      </c>
      <c r="CE6" s="33">
        <f t="shared" si="9"/>
        <v>131.56</v>
      </c>
      <c r="CF6" s="33">
        <f t="shared" si="9"/>
        <v>300.52</v>
      </c>
      <c r="CG6" s="33">
        <f t="shared" si="9"/>
        <v>250.43</v>
      </c>
      <c r="CH6" s="33">
        <f t="shared" si="9"/>
        <v>245.75</v>
      </c>
      <c r="CI6" s="33">
        <f t="shared" si="9"/>
        <v>244.29</v>
      </c>
      <c r="CJ6" s="33">
        <f t="shared" si="9"/>
        <v>246.72</v>
      </c>
      <c r="CK6" s="32" t="str">
        <f>IF(CK7="","",IF(CK7="-","【-】","【"&amp;SUBSTITUTE(TEXT(CK7,"#,##0.00"),"-","△")&amp;"】"))</f>
        <v>【250.25】</v>
      </c>
      <c r="CL6" s="33" t="str">
        <f>IF(CL7="",NA(),CL7)</f>
        <v>-</v>
      </c>
      <c r="CM6" s="33" t="str">
        <f t="shared" ref="CM6:CU6" si="10">IF(CM7="",NA(),CM7)</f>
        <v>-</v>
      </c>
      <c r="CN6" s="33" t="str">
        <f t="shared" si="10"/>
        <v>-</v>
      </c>
      <c r="CO6" s="33" t="str">
        <f t="shared" si="10"/>
        <v>-</v>
      </c>
      <c r="CP6" s="33" t="str">
        <f t="shared" si="10"/>
        <v>-</v>
      </c>
      <c r="CQ6" s="33">
        <f t="shared" si="10"/>
        <v>36.799999999999997</v>
      </c>
      <c r="CR6" s="33">
        <f t="shared" si="10"/>
        <v>42.31</v>
      </c>
      <c r="CS6" s="33">
        <f t="shared" si="10"/>
        <v>43.65</v>
      </c>
      <c r="CT6" s="33">
        <f t="shared" si="10"/>
        <v>43.58</v>
      </c>
      <c r="CU6" s="33">
        <f t="shared" si="10"/>
        <v>41.35</v>
      </c>
      <c r="CV6" s="32" t="str">
        <f>IF(CV7="","",IF(CV7="-","【-】","【"&amp;SUBSTITUTE(TEXT(CV7,"#,##0.00"),"-","△")&amp;"】"))</f>
        <v>【40.31】</v>
      </c>
      <c r="CW6" s="33">
        <f>IF(CW7="",NA(),CW7)</f>
        <v>100</v>
      </c>
      <c r="CX6" s="33">
        <f t="shared" ref="CX6:DF6" si="11">IF(CX7="",NA(),CX7)</f>
        <v>100</v>
      </c>
      <c r="CY6" s="33">
        <f t="shared" si="11"/>
        <v>100</v>
      </c>
      <c r="CZ6" s="33">
        <f t="shared" si="11"/>
        <v>100</v>
      </c>
      <c r="DA6" s="33">
        <f t="shared" si="11"/>
        <v>100</v>
      </c>
      <c r="DB6" s="33">
        <f t="shared" si="11"/>
        <v>71.62</v>
      </c>
      <c r="DC6" s="33">
        <f t="shared" si="11"/>
        <v>81.3</v>
      </c>
      <c r="DD6" s="33">
        <f t="shared" si="11"/>
        <v>82.2</v>
      </c>
      <c r="DE6" s="33">
        <f t="shared" si="11"/>
        <v>82.35</v>
      </c>
      <c r="DF6" s="33">
        <f t="shared" si="11"/>
        <v>82.9</v>
      </c>
      <c r="DG6" s="32" t="str">
        <f>IF(DG7="","",IF(DG7="-","【-】","【"&amp;SUBSTITUTE(TEXT(DG7,"#,##0.00"),"-","△")&amp;"】"))</f>
        <v>【81.28】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0.05</v>
      </c>
      <c r="EJ6" s="33">
        <f t="shared" si="14"/>
        <v>0.11</v>
      </c>
      <c r="EK6" s="33">
        <f t="shared" si="14"/>
        <v>0.05</v>
      </c>
      <c r="EL6" s="33">
        <f t="shared" si="14"/>
        <v>0.04</v>
      </c>
      <c r="EM6" s="33">
        <f t="shared" si="14"/>
        <v>7.0000000000000007E-2</v>
      </c>
      <c r="EN6" s="32" t="str">
        <f>IF(EN7="","",IF(EN7="-","【-】","【"&amp;SUBSTITUTE(TEXT(EN7,"#,##0.00"),"-","△")&amp;"】"))</f>
        <v>【0.10】</v>
      </c>
    </row>
    <row r="7" spans="1:144" s="34" customFormat="1">
      <c r="A7" s="26"/>
      <c r="B7" s="35">
        <v>2015</v>
      </c>
      <c r="C7" s="35">
        <v>122025</v>
      </c>
      <c r="D7" s="35">
        <v>47</v>
      </c>
      <c r="E7" s="35">
        <v>17</v>
      </c>
      <c r="F7" s="35">
        <v>4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1.3</v>
      </c>
      <c r="P7" s="36">
        <v>70.849999999999994</v>
      </c>
      <c r="Q7" s="36">
        <v>2484</v>
      </c>
      <c r="R7" s="36">
        <v>65546</v>
      </c>
      <c r="S7" s="36">
        <v>84.19</v>
      </c>
      <c r="T7" s="36">
        <v>778.55</v>
      </c>
      <c r="U7" s="36">
        <v>845</v>
      </c>
      <c r="V7" s="36">
        <v>0.11</v>
      </c>
      <c r="W7" s="36">
        <v>7681.82</v>
      </c>
      <c r="X7" s="36">
        <v>89.08</v>
      </c>
      <c r="Y7" s="36">
        <v>93.11</v>
      </c>
      <c r="Z7" s="36">
        <v>100</v>
      </c>
      <c r="AA7" s="36">
        <v>100</v>
      </c>
      <c r="AB7" s="36">
        <v>99.25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286.06</v>
      </c>
      <c r="BF7" s="36">
        <v>274.89</v>
      </c>
      <c r="BG7" s="36">
        <v>259.66000000000003</v>
      </c>
      <c r="BH7" s="36">
        <v>254.48</v>
      </c>
      <c r="BI7" s="36">
        <v>236.12</v>
      </c>
      <c r="BJ7" s="36">
        <v>1835.56</v>
      </c>
      <c r="BK7" s="36">
        <v>1622.51</v>
      </c>
      <c r="BL7" s="36">
        <v>1569.13</v>
      </c>
      <c r="BM7" s="36">
        <v>1436</v>
      </c>
      <c r="BN7" s="36">
        <v>1434.89</v>
      </c>
      <c r="BO7" s="36">
        <v>1457.06</v>
      </c>
      <c r="BP7" s="36">
        <v>83.97</v>
      </c>
      <c r="BQ7" s="36">
        <v>88.41</v>
      </c>
      <c r="BR7" s="36">
        <v>100</v>
      </c>
      <c r="BS7" s="36">
        <v>100</v>
      </c>
      <c r="BT7" s="36">
        <v>100</v>
      </c>
      <c r="BU7" s="36">
        <v>52.89</v>
      </c>
      <c r="BV7" s="36">
        <v>62.83</v>
      </c>
      <c r="BW7" s="36">
        <v>64.63</v>
      </c>
      <c r="BX7" s="36">
        <v>66.56</v>
      </c>
      <c r="BY7" s="36">
        <v>66.22</v>
      </c>
      <c r="BZ7" s="36">
        <v>64.73</v>
      </c>
      <c r="CA7" s="36">
        <v>150.97</v>
      </c>
      <c r="CB7" s="36">
        <v>143.27000000000001</v>
      </c>
      <c r="CC7" s="36">
        <v>127.91</v>
      </c>
      <c r="CD7" s="36">
        <v>128.69999999999999</v>
      </c>
      <c r="CE7" s="36">
        <v>131.56</v>
      </c>
      <c r="CF7" s="36">
        <v>300.52</v>
      </c>
      <c r="CG7" s="36">
        <v>250.43</v>
      </c>
      <c r="CH7" s="36">
        <v>245.75</v>
      </c>
      <c r="CI7" s="36">
        <v>244.29</v>
      </c>
      <c r="CJ7" s="36">
        <v>246.72</v>
      </c>
      <c r="CK7" s="36">
        <v>250.25</v>
      </c>
      <c r="CL7" s="36" t="s">
        <v>101</v>
      </c>
      <c r="CM7" s="36" t="s">
        <v>101</v>
      </c>
      <c r="CN7" s="36" t="s">
        <v>101</v>
      </c>
      <c r="CO7" s="36" t="s">
        <v>101</v>
      </c>
      <c r="CP7" s="36" t="s">
        <v>101</v>
      </c>
      <c r="CQ7" s="36">
        <v>36.799999999999997</v>
      </c>
      <c r="CR7" s="36">
        <v>42.31</v>
      </c>
      <c r="CS7" s="36">
        <v>43.65</v>
      </c>
      <c r="CT7" s="36">
        <v>43.58</v>
      </c>
      <c r="CU7" s="36">
        <v>41.35</v>
      </c>
      <c r="CV7" s="36">
        <v>40.31</v>
      </c>
      <c r="CW7" s="36">
        <v>100</v>
      </c>
      <c r="CX7" s="36">
        <v>100</v>
      </c>
      <c r="CY7" s="36">
        <v>100</v>
      </c>
      <c r="CZ7" s="36">
        <v>100</v>
      </c>
      <c r="DA7" s="36">
        <v>100</v>
      </c>
      <c r="DB7" s="36">
        <v>71.62</v>
      </c>
      <c r="DC7" s="36">
        <v>81.3</v>
      </c>
      <c r="DD7" s="36">
        <v>82.2</v>
      </c>
      <c r="DE7" s="36">
        <v>82.35</v>
      </c>
      <c r="DF7" s="36">
        <v>82.9</v>
      </c>
      <c r="DG7" s="36">
        <v>81.28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0.05</v>
      </c>
      <c r="EJ7" s="36">
        <v>0.11</v>
      </c>
      <c r="EK7" s="36">
        <v>0.05</v>
      </c>
      <c r="EL7" s="36">
        <v>0.04</v>
      </c>
      <c r="EM7" s="36">
        <v>7.0000000000000007E-2</v>
      </c>
      <c r="EN7" s="36">
        <v>0.1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内田 農</cp:lastModifiedBy>
  <cp:lastPrinted>2017-02-13T01:27:58Z</cp:lastPrinted>
  <dcterms:created xsi:type="dcterms:W3CDTF">2017-02-08T03:00:04Z</dcterms:created>
  <dcterms:modified xsi:type="dcterms:W3CDTF">2017-02-16T04:12:49Z</dcterms:modified>
</cp:coreProperties>
</file>