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Z10" i="4" s="1"/>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R10" i="4"/>
  <c r="J10" i="4"/>
  <c r="B10" i="4"/>
  <c r="AY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<sst xmlns="http://schemas.openxmlformats.org/spreadsheetml/2006/main" count="217" uniqueCount="107">
  <si>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</si>
  <si>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</si>
  <si>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</si>
  <si>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</si>
  <si>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</si>
  <si>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</si>
  <si>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</si>
  <si>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</si>
  <si>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</si>
  <si>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</si>
  <si>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</si>
  <si>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</si>
  <si>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</si>
  <si>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</si>
  <si>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</si>
  <si>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</si>
  <si>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</si>
  <si>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</si>
  <si>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</si>
  <si>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</si>
  <si>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</si>
  <si>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</si>
  <si>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</si>
  <si>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</si>
  <si>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</si>
  <si>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</si>
  <si>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</si>
  <si>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</si>
  <si>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</si>
  <si>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</si>
  <si>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</si>
  <si>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</si>
  <si>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</si>
  <si>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</si>
  <si>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</si>
  <si>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</si>
  <si>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</si>
  <si>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</si>
  <si>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</si>
  <si>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</si>
  <si>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</si>
  <si>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</si>
  <si>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</si>
  <si>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</si>
  <si>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</si>
  <si>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</si>
  <si>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</si>
  <si>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</si>
  <si>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</si>
  <si>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</si>
  <si>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</si>
  <si>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</si>
  <si>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</si>
  <si>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</si>
  <si>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</si>
  <si>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</si>
  <si>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</si>
  <si>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</si>
  <si>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</si>
  <si>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</si>
  <si>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</si>
  <si>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</si>
  <si>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</si>
  <si>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</si>
  <si>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</si>
  <si>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</si>
  <si>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</si>
  <si>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</si>
  <si>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</si>
  <si>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</si>
  <si>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</si>
  <si>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</si>
  <si>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</si>
  <si>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</si>
  <si>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</si>
  <si>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</si>
  <si>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</si>
  <si>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</si>
  <si>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</si>
  <si>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</si>
  <si>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</si>
  <si>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</si>
  <si>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</si>
  <si>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</si>
  <si>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</si>
  <si>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</si>
  <si>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</si>
  <si>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</si>
  <si>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</si>
  <si>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</si>
  <si>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</si>
  <si>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</si>
  <si>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</si>
  <si>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成田市</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</si>
  <si>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</si>
  <si>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</si>
  <si>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</si>
  <si>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</si>
  <si>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</si>
  <si>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</si>
  <si>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</si>
  <si>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</si>
  <si>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</si>
  <si>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</si>
  <si>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有形固定資産減価償却率は、耐用年数の短い設備等が更新時期を迎えているため、増加傾向にあるものの、類似団体平均値と比較して下回っている
　管路経年化率及び管路更新率は、老朽化した管路がなく、更新の必要がないため、0％で推移している。
</t>
    <phoneticPr fontId="4"/>
  </si>
  <si>
    <t xml:space="preserve">　給水収益及び有収水量は微増であるが、毎年給水人口が減少し、大口需要者の加入も見込めない等、経営環境は厳しく、一般会計からの繰入金に依存せざるを得ない状況である。
　今後も引き続き、安心で安全な水道水を供給していくために、将来にわたる財政負担の見通しに配慮した効率的な運営のための経営戦略を策定し、それに基づき経営を行う。
</t>
    <phoneticPr fontId="4"/>
  </si>
  <si>
    <t xml:space="preserve">　経常収支比率は100％を超えており、累積欠損金比率は0％を維持している。これは、一般会計から経営補助として、支出に対する収入の不足額を繰り入れているためである。
　有収率は、管路、施設等が新しいこともあり、類似団体平均値よりも高い水準にある。
　企業債残高対給水収益比率及び給水原価は類似団体平均値よりも大きく上回り、料金回収率及び施設利用率は下回っている。これは、有収水量が類似団体と比較すると少なく、それに伴い、給水収益及び一日平均配水量が少ないうえ、減価償却費、支払利息等の費用が大きいた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</si>
</sst>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7C-4489-BE0B-A4226E0D0103}"/>
            </c:ext>
          </c:extLst>
        </c:ser>
        <c:dLbls>
          <c:showLegendKey val="0"/>
          <c:showVal val="0"/>
          <c:showCatName val="0"/>
          <c:showSerName val="0"/>
          <c:showPercent val="0"/>
          <c:showBubbleSize val="0"/>
        </c:dLbls>
        <c:gapWidth val="150"/>
        <c:axId val="96737920"/>
        <c:axId val="967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1.24</c:v>
                </c:pt>
                <c:pt idx="2">
                  <c:v>0.45</c:v>
                </c:pt>
                <c:pt idx="3">
                  <c:v>0.53</c:v>
                </c:pt>
                <c:pt idx="4">
                  <c:v>0.42</c:v>
                </c:pt>
              </c:numCache>
            </c:numRef>
          </c:val>
          <c:smooth val="0"/>
          <c:extLst xmlns:c16r2="http://schemas.microsoft.com/office/drawing/2015/06/chart">
            <c:ext xmlns:c16="http://schemas.microsoft.com/office/drawing/2014/chart" uri="{C3380CC4-5D6E-409C-BE32-E72D297353CC}">
              <c16:uniqueId val="{00000001-F97C-4489-BE0B-A4226E0D0103}"/>
            </c:ext>
          </c:extLst>
        </c:ser>
        <c:dLbls>
          <c:showLegendKey val="0"/>
          <c:showVal val="0"/>
          <c:showCatName val="0"/>
          <c:showSerName val="0"/>
          <c:showPercent val="0"/>
          <c:showBubbleSize val="0"/>
        </c:dLbls>
        <c:marker val="1"/>
        <c:smooth val="0"/>
        <c:axId val="96737920"/>
        <c:axId val="96756480"/>
      </c:lineChart>
      <c:dateAx>
        <c:axId val="96737920"/>
        <c:scaling>
          <c:orientation val="minMax"/>
        </c:scaling>
        <c:delete val="1"/>
        <c:axPos val="b"/>
        <c:numFmt formatCode="ge" sourceLinked="1"/>
        <c:majorTickMark val="none"/>
        <c:minorTickMark val="none"/>
        <c:tickLblPos val="none"/>
        <c:crossAx val="96756480"/>
        <c:crosses val="autoZero"/>
        <c:auto val="1"/>
        <c:lblOffset val="100"/>
        <c:baseTimeUnit val="years"/>
      </c:dateAx>
      <c:valAx>
        <c:axId val="967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33.229999999999997</c:v>
                </c:pt>
                <c:pt idx="1">
                  <c:v>34.630000000000003</c:v>
                </c:pt>
                <c:pt idx="2">
                  <c:v>37.590000000000003</c:v>
                </c:pt>
                <c:pt idx="3">
                  <c:v>39.06</c:v>
                </c:pt>
                <c:pt idx="4">
                  <c:v>37.869999999999997</c:v>
                </c:pt>
              </c:numCache>
            </c:numRef>
          </c:val>
          <c:extLst xmlns:c16r2="http://schemas.microsoft.com/office/drawing/2015/06/chart">
            <c:ext xmlns:c16="http://schemas.microsoft.com/office/drawing/2014/chart" uri="{C3380CC4-5D6E-409C-BE32-E72D297353CC}">
              <c16:uniqueId val="{00000000-0A04-4BD7-B8FC-40AC4FE00E19}"/>
            </c:ext>
          </c:extLst>
        </c:ser>
        <c:dLbls>
          <c:showLegendKey val="0"/>
          <c:showVal val="0"/>
          <c:showCatName val="0"/>
          <c:showSerName val="0"/>
          <c:showPercent val="0"/>
          <c:showBubbleSize val="0"/>
        </c:dLbls>
        <c:gapWidth val="150"/>
        <c:axId val="98867456"/>
        <c:axId val="9887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51.06</c:v>
                </c:pt>
                <c:pt idx="1">
                  <c:v>50.96</c:v>
                </c:pt>
                <c:pt idx="2">
                  <c:v>50.84</c:v>
                </c:pt>
                <c:pt idx="3">
                  <c:v>52.25</c:v>
                </c:pt>
                <c:pt idx="4">
                  <c:v>48.71</c:v>
                </c:pt>
              </c:numCache>
            </c:numRef>
          </c:val>
          <c:smooth val="0"/>
          <c:extLst xmlns:c16r2="http://schemas.microsoft.com/office/drawing/2015/06/chart">
            <c:ext xmlns:c16="http://schemas.microsoft.com/office/drawing/2014/chart" uri="{C3380CC4-5D6E-409C-BE32-E72D297353CC}">
              <c16:uniqueId val="{00000001-0A04-4BD7-B8FC-40AC4FE00E19}"/>
            </c:ext>
          </c:extLst>
        </c:ser>
        <c:dLbls>
          <c:showLegendKey val="0"/>
          <c:showVal val="0"/>
          <c:showCatName val="0"/>
          <c:showSerName val="0"/>
          <c:showPercent val="0"/>
          <c:showBubbleSize val="0"/>
        </c:dLbls>
        <c:marker val="1"/>
        <c:smooth val="0"/>
        <c:axId val="98867456"/>
        <c:axId val="98877824"/>
      </c:lineChart>
      <c:dateAx>
        <c:axId val="98867456"/>
        <c:scaling>
          <c:orientation val="minMax"/>
        </c:scaling>
        <c:delete val="1"/>
        <c:axPos val="b"/>
        <c:numFmt formatCode="ge" sourceLinked="1"/>
        <c:majorTickMark val="none"/>
        <c:minorTickMark val="none"/>
        <c:tickLblPos val="none"/>
        <c:crossAx val="98877824"/>
        <c:crosses val="autoZero"/>
        <c:auto val="1"/>
        <c:lblOffset val="100"/>
        <c:baseTimeUnit val="years"/>
      </c:dateAx>
      <c:valAx>
        <c:axId val="9887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98.1</c:v>
                </c:pt>
                <c:pt idx="1">
                  <c:v>99</c:v>
                </c:pt>
                <c:pt idx="2">
                  <c:v>97.65</c:v>
                </c:pt>
                <c:pt idx="3">
                  <c:v>98.32</c:v>
                </c:pt>
                <c:pt idx="4">
                  <c:v>100.04</c:v>
                </c:pt>
              </c:numCache>
            </c:numRef>
          </c:val>
          <c:extLst xmlns:c16r2="http://schemas.microsoft.com/office/drawing/2015/06/chart">
            <c:ext xmlns:c16="http://schemas.microsoft.com/office/drawing/2014/chart" uri="{C3380CC4-5D6E-409C-BE32-E72D297353CC}">
              <c16:uniqueId val="{00000000-A61D-4F16-9E75-73261403A0C0}"/>
            </c:ext>
          </c:extLst>
        </c:ser>
        <c:dLbls>
          <c:showLegendKey val="0"/>
          <c:showVal val="0"/>
          <c:showCatName val="0"/>
          <c:showSerName val="0"/>
          <c:showPercent val="0"/>
          <c:showBubbleSize val="0"/>
        </c:dLbls>
        <c:gapWidth val="150"/>
        <c:axId val="98982528"/>
        <c:axId val="989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83.73</c:v>
                </c:pt>
                <c:pt idx="1">
                  <c:v>84.13</c:v>
                </c:pt>
                <c:pt idx="2">
                  <c:v>85.3</c:v>
                </c:pt>
                <c:pt idx="3">
                  <c:v>86.34</c:v>
                </c:pt>
                <c:pt idx="4">
                  <c:v>85.87</c:v>
                </c:pt>
              </c:numCache>
            </c:numRef>
          </c:val>
          <c:smooth val="0"/>
          <c:extLst xmlns:c16r2="http://schemas.microsoft.com/office/drawing/2015/06/chart">
            <c:ext xmlns:c16="http://schemas.microsoft.com/office/drawing/2014/chart" uri="{C3380CC4-5D6E-409C-BE32-E72D297353CC}">
              <c16:uniqueId val="{00000001-A61D-4F16-9E75-73261403A0C0}"/>
            </c:ext>
          </c:extLst>
        </c:ser>
        <c:dLbls>
          <c:showLegendKey val="0"/>
          <c:showVal val="0"/>
          <c:showCatName val="0"/>
          <c:showSerName val="0"/>
          <c:showPercent val="0"/>
          <c:showBubbleSize val="0"/>
        </c:dLbls>
        <c:marker val="1"/>
        <c:smooth val="0"/>
        <c:axId val="98982528"/>
        <c:axId val="98988800"/>
      </c:lineChart>
      <c:dateAx>
        <c:axId val="98982528"/>
        <c:scaling>
          <c:orientation val="minMax"/>
        </c:scaling>
        <c:delete val="1"/>
        <c:axPos val="b"/>
        <c:numFmt formatCode="ge" sourceLinked="1"/>
        <c:majorTickMark val="none"/>
        <c:minorTickMark val="none"/>
        <c:tickLblPos val="none"/>
        <c:crossAx val="98988800"/>
        <c:crosses val="autoZero"/>
        <c:auto val="1"/>
        <c:lblOffset val="100"/>
        <c:baseTimeUnit val="years"/>
      </c:dateAx>
      <c:valAx>
        <c:axId val="989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100.05</c:v>
                </c:pt>
                <c:pt idx="1">
                  <c:v>100.13</c:v>
                </c:pt>
                <c:pt idx="2">
                  <c:v>100.01</c:v>
                </c:pt>
                <c:pt idx="3">
                  <c:v>102.28</c:v>
                </c:pt>
                <c:pt idx="4">
                  <c:v>100.02</c:v>
                </c:pt>
              </c:numCache>
            </c:numRef>
          </c:val>
          <c:extLst xmlns:c16r2="http://schemas.microsoft.com/office/drawing/2015/06/chart">
            <c:ext xmlns:c16="http://schemas.microsoft.com/office/drawing/2014/chart" uri="{C3380CC4-5D6E-409C-BE32-E72D297353CC}">
              <c16:uniqueId val="{00000000-36E6-455A-9C4B-990994E98C14}"/>
            </c:ext>
          </c:extLst>
        </c:ser>
        <c:dLbls>
          <c:showLegendKey val="0"/>
          <c:showVal val="0"/>
          <c:showCatName val="0"/>
          <c:showSerName val="0"/>
          <c:showPercent val="0"/>
          <c:showBubbleSize val="0"/>
        </c:dLbls>
        <c:gapWidth val="150"/>
        <c:axId val="96779264"/>
        <c:axId val="967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106.07</c:v>
                </c:pt>
                <c:pt idx="1">
                  <c:v>108.9</c:v>
                </c:pt>
                <c:pt idx="2">
                  <c:v>97.04</c:v>
                </c:pt>
                <c:pt idx="3">
                  <c:v>103.86</c:v>
                </c:pt>
                <c:pt idx="4">
                  <c:v>111.5</c:v>
                </c:pt>
              </c:numCache>
            </c:numRef>
          </c:val>
          <c:smooth val="0"/>
          <c:extLst xmlns:c16r2="http://schemas.microsoft.com/office/drawing/2015/06/chart">
            <c:ext xmlns:c16="http://schemas.microsoft.com/office/drawing/2014/chart" uri="{C3380CC4-5D6E-409C-BE32-E72D297353CC}">
              <c16:uniqueId val="{00000001-36E6-455A-9C4B-990994E98C14}"/>
            </c:ext>
          </c:extLst>
        </c:ser>
        <c:dLbls>
          <c:showLegendKey val="0"/>
          <c:showVal val="0"/>
          <c:showCatName val="0"/>
          <c:showSerName val="0"/>
          <c:showPercent val="0"/>
          <c:showBubbleSize val="0"/>
        </c:dLbls>
        <c:marker val="1"/>
        <c:smooth val="0"/>
        <c:axId val="96779264"/>
        <c:axId val="96789632"/>
      </c:lineChart>
      <c:dateAx>
        <c:axId val="96779264"/>
        <c:scaling>
          <c:orientation val="minMax"/>
        </c:scaling>
        <c:delete val="1"/>
        <c:axPos val="b"/>
        <c:numFmt formatCode="ge" sourceLinked="1"/>
        <c:majorTickMark val="none"/>
        <c:minorTickMark val="none"/>
        <c:tickLblPos val="none"/>
        <c:crossAx val="96789632"/>
        <c:crosses val="autoZero"/>
        <c:auto val="1"/>
        <c:lblOffset val="100"/>
        <c:baseTimeUnit val="years"/>
      </c:dateAx>
      <c:valAx>
        <c:axId val="96789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7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9.89</c:v>
                </c:pt>
                <c:pt idx="1">
                  <c:v>11.82</c:v>
                </c:pt>
                <c:pt idx="2">
                  <c:v>13.72</c:v>
                </c:pt>
                <c:pt idx="3">
                  <c:v>28.56</c:v>
                </c:pt>
                <c:pt idx="4">
                  <c:v>31.11</c:v>
                </c:pt>
              </c:numCache>
            </c:numRef>
          </c:val>
          <c:extLst xmlns:c16r2="http://schemas.microsoft.com/office/drawing/2015/06/chart">
            <c:ext xmlns:c16="http://schemas.microsoft.com/office/drawing/2014/chart" uri="{C3380CC4-5D6E-409C-BE32-E72D297353CC}">
              <c16:uniqueId val="{00000000-7EFB-443B-B2D0-C09C019093A5}"/>
            </c:ext>
          </c:extLst>
        </c:ser>
        <c:dLbls>
          <c:showLegendKey val="0"/>
          <c:showVal val="0"/>
          <c:showCatName val="0"/>
          <c:showSerName val="0"/>
          <c:showPercent val="0"/>
          <c:showBubbleSize val="0"/>
        </c:dLbls>
        <c:gapWidth val="150"/>
        <c:axId val="98516352"/>
        <c:axId val="985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33.24</c:v>
                </c:pt>
                <c:pt idx="1">
                  <c:v>33.840000000000003</c:v>
                </c:pt>
                <c:pt idx="2">
                  <c:v>34.67</c:v>
                </c:pt>
                <c:pt idx="3">
                  <c:v>39.26</c:v>
                </c:pt>
                <c:pt idx="4">
                  <c:v>43.52</c:v>
                </c:pt>
              </c:numCache>
            </c:numRef>
          </c:val>
          <c:smooth val="0"/>
          <c:extLst xmlns:c16r2="http://schemas.microsoft.com/office/drawing/2015/06/chart">
            <c:ext xmlns:c16="http://schemas.microsoft.com/office/drawing/2014/chart" uri="{C3380CC4-5D6E-409C-BE32-E72D297353CC}">
              <c16:uniqueId val="{00000001-7EFB-443B-B2D0-C09C019093A5}"/>
            </c:ext>
          </c:extLst>
        </c:ser>
        <c:dLbls>
          <c:showLegendKey val="0"/>
          <c:showVal val="0"/>
          <c:showCatName val="0"/>
          <c:showSerName val="0"/>
          <c:showPercent val="0"/>
          <c:showBubbleSize val="0"/>
        </c:dLbls>
        <c:marker val="1"/>
        <c:smooth val="0"/>
        <c:axId val="98516352"/>
        <c:axId val="98539008"/>
      </c:lineChart>
      <c:dateAx>
        <c:axId val="98516352"/>
        <c:scaling>
          <c:orientation val="minMax"/>
        </c:scaling>
        <c:delete val="1"/>
        <c:axPos val="b"/>
        <c:numFmt formatCode="ge" sourceLinked="1"/>
        <c:majorTickMark val="none"/>
        <c:minorTickMark val="none"/>
        <c:tickLblPos val="none"/>
        <c:crossAx val="98539008"/>
        <c:crosses val="autoZero"/>
        <c:auto val="1"/>
        <c:lblOffset val="100"/>
        <c:baseTimeUnit val="years"/>
      </c:dateAx>
      <c:valAx>
        <c:axId val="985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6E-4F7E-B08E-51BA05B814E5}"/>
            </c:ext>
          </c:extLst>
        </c:ser>
        <c:dLbls>
          <c:showLegendKey val="0"/>
          <c:showVal val="0"/>
          <c:showCatName val="0"/>
          <c:showSerName val="0"/>
          <c:showPercent val="0"/>
          <c:showBubbleSize val="0"/>
        </c:dLbls>
        <c:gapWidth val="150"/>
        <c:axId val="98910208"/>
        <c:axId val="989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8.98</c:v>
                </c:pt>
                <c:pt idx="1">
                  <c:v>8.31</c:v>
                </c:pt>
                <c:pt idx="2">
                  <c:v>8.4700000000000006</c:v>
                </c:pt>
                <c:pt idx="3">
                  <c:v>9.1</c:v>
                </c:pt>
                <c:pt idx="4">
                  <c:v>12.35</c:v>
                </c:pt>
              </c:numCache>
            </c:numRef>
          </c:val>
          <c:smooth val="0"/>
          <c:extLst xmlns:c16r2="http://schemas.microsoft.com/office/drawing/2015/06/chart">
            <c:ext xmlns:c16="http://schemas.microsoft.com/office/drawing/2014/chart" uri="{C3380CC4-5D6E-409C-BE32-E72D297353CC}">
              <c16:uniqueId val="{00000001-006E-4F7E-B08E-51BA05B814E5}"/>
            </c:ext>
          </c:extLst>
        </c:ser>
        <c:dLbls>
          <c:showLegendKey val="0"/>
          <c:showVal val="0"/>
          <c:showCatName val="0"/>
          <c:showSerName val="0"/>
          <c:showPercent val="0"/>
          <c:showBubbleSize val="0"/>
        </c:dLbls>
        <c:marker val="1"/>
        <c:smooth val="0"/>
        <c:axId val="98910208"/>
        <c:axId val="98912128"/>
      </c:lineChart>
      <c:dateAx>
        <c:axId val="98910208"/>
        <c:scaling>
          <c:orientation val="minMax"/>
        </c:scaling>
        <c:delete val="1"/>
        <c:axPos val="b"/>
        <c:numFmt formatCode="ge" sourceLinked="1"/>
        <c:majorTickMark val="none"/>
        <c:minorTickMark val="none"/>
        <c:tickLblPos val="none"/>
        <c:crossAx val="98912128"/>
        <c:crosses val="autoZero"/>
        <c:auto val="1"/>
        <c:lblOffset val="100"/>
        <c:baseTimeUnit val="years"/>
      </c:dateAx>
      <c:valAx>
        <c:axId val="98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4E-4B5D-A64A-6B25402AAD55}"/>
            </c:ext>
          </c:extLst>
        </c:ser>
        <c:dLbls>
          <c:showLegendKey val="0"/>
          <c:showVal val="0"/>
          <c:showCatName val="0"/>
          <c:showSerName val="0"/>
          <c:showPercent val="0"/>
          <c:showBubbleSize val="0"/>
        </c:dLbls>
        <c:gapWidth val="150"/>
        <c:axId val="98945280"/>
        <c:axId val="989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35.659999999999997</c:v>
                </c:pt>
                <c:pt idx="1">
                  <c:v>34.049999999999997</c:v>
                </c:pt>
                <c:pt idx="2">
                  <c:v>103.06</c:v>
                </c:pt>
                <c:pt idx="3">
                  <c:v>42.39</c:v>
                </c:pt>
                <c:pt idx="4">
                  <c:v>7.41</c:v>
                </c:pt>
              </c:numCache>
            </c:numRef>
          </c:val>
          <c:smooth val="0"/>
          <c:extLst xmlns:c16r2="http://schemas.microsoft.com/office/drawing/2015/06/chart">
            <c:ext xmlns:c16="http://schemas.microsoft.com/office/drawing/2014/chart" uri="{C3380CC4-5D6E-409C-BE32-E72D297353CC}">
              <c16:uniqueId val="{00000001-4A4E-4B5D-A64A-6B25402AAD55}"/>
            </c:ext>
          </c:extLst>
        </c:ser>
        <c:dLbls>
          <c:showLegendKey val="0"/>
          <c:showVal val="0"/>
          <c:showCatName val="0"/>
          <c:showSerName val="0"/>
          <c:showPercent val="0"/>
          <c:showBubbleSize val="0"/>
        </c:dLbls>
        <c:marker val="1"/>
        <c:smooth val="0"/>
        <c:axId val="98945280"/>
        <c:axId val="98951552"/>
      </c:lineChart>
      <c:dateAx>
        <c:axId val="98945280"/>
        <c:scaling>
          <c:orientation val="minMax"/>
        </c:scaling>
        <c:delete val="1"/>
        <c:axPos val="b"/>
        <c:numFmt formatCode="ge" sourceLinked="1"/>
        <c:majorTickMark val="none"/>
        <c:minorTickMark val="none"/>
        <c:tickLblPos val="none"/>
        <c:crossAx val="98951552"/>
        <c:crosses val="autoZero"/>
        <c:auto val="1"/>
        <c:lblOffset val="100"/>
        <c:baseTimeUnit val="years"/>
      </c:dateAx>
      <c:valAx>
        <c:axId val="9895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9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1261.29</c:v>
                </c:pt>
                <c:pt idx="1">
                  <c:v>2759.85</c:v>
                </c:pt>
                <c:pt idx="2">
                  <c:v>2314.63</c:v>
                </c:pt>
                <c:pt idx="3">
                  <c:v>337.58</c:v>
                </c:pt>
                <c:pt idx="4">
                  <c:v>249.63</c:v>
                </c:pt>
              </c:numCache>
            </c:numRef>
          </c:val>
          <c:extLst xmlns:c16r2="http://schemas.microsoft.com/office/drawing/2015/06/chart">
            <c:ext xmlns:c16="http://schemas.microsoft.com/office/drawing/2014/chart" uri="{C3380CC4-5D6E-409C-BE32-E72D297353CC}">
              <c16:uniqueId val="{00000000-B425-4374-ACCE-5753D4183738}"/>
            </c:ext>
          </c:extLst>
        </c:ser>
        <c:dLbls>
          <c:showLegendKey val="0"/>
          <c:showVal val="0"/>
          <c:showCatName val="0"/>
          <c:showSerName val="0"/>
          <c:showPercent val="0"/>
          <c:showBubbleSize val="0"/>
        </c:dLbls>
        <c:gapWidth val="150"/>
        <c:axId val="98659328"/>
        <c:axId val="986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1529.6</c:v>
                </c:pt>
                <c:pt idx="1">
                  <c:v>1025.1400000000001</c:v>
                </c:pt>
                <c:pt idx="2">
                  <c:v>1435.5</c:v>
                </c:pt>
                <c:pt idx="3">
                  <c:v>432.1</c:v>
                </c:pt>
                <c:pt idx="4">
                  <c:v>515.9</c:v>
                </c:pt>
              </c:numCache>
            </c:numRef>
          </c:val>
          <c:smooth val="0"/>
          <c:extLst xmlns:c16r2="http://schemas.microsoft.com/office/drawing/2015/06/chart">
            <c:ext xmlns:c16="http://schemas.microsoft.com/office/drawing/2014/chart" uri="{C3380CC4-5D6E-409C-BE32-E72D297353CC}">
              <c16:uniqueId val="{00000001-B425-4374-ACCE-5753D4183738}"/>
            </c:ext>
          </c:extLst>
        </c:ser>
        <c:dLbls>
          <c:showLegendKey val="0"/>
          <c:showVal val="0"/>
          <c:showCatName val="0"/>
          <c:showSerName val="0"/>
          <c:showPercent val="0"/>
          <c:showBubbleSize val="0"/>
        </c:dLbls>
        <c:marker val="1"/>
        <c:smooth val="0"/>
        <c:axId val="98659328"/>
        <c:axId val="98661504"/>
      </c:lineChart>
      <c:dateAx>
        <c:axId val="98659328"/>
        <c:scaling>
          <c:orientation val="minMax"/>
        </c:scaling>
        <c:delete val="1"/>
        <c:axPos val="b"/>
        <c:numFmt formatCode="ge" sourceLinked="1"/>
        <c:majorTickMark val="none"/>
        <c:minorTickMark val="none"/>
        <c:tickLblPos val="none"/>
        <c:crossAx val="98661504"/>
        <c:crosses val="autoZero"/>
        <c:auto val="1"/>
        <c:lblOffset val="100"/>
        <c:baseTimeUnit val="years"/>
      </c:dateAx>
      <c:valAx>
        <c:axId val="9866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6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4477.7700000000004</c:v>
                </c:pt>
                <c:pt idx="1">
                  <c:v>4192.74</c:v>
                </c:pt>
                <c:pt idx="2">
                  <c:v>3824.59</c:v>
                </c:pt>
                <c:pt idx="3">
                  <c:v>3527.45</c:v>
                </c:pt>
                <c:pt idx="4">
                  <c:v>3488.86</c:v>
                </c:pt>
              </c:numCache>
            </c:numRef>
          </c:val>
          <c:extLst xmlns:c16r2="http://schemas.microsoft.com/office/drawing/2015/06/chart">
            <c:ext xmlns:c16="http://schemas.microsoft.com/office/drawing/2014/chart" uri="{C3380CC4-5D6E-409C-BE32-E72D297353CC}">
              <c16:uniqueId val="{00000000-3DB4-4FB3-8C48-68F78E43C0BA}"/>
            </c:ext>
          </c:extLst>
        </c:ser>
        <c:dLbls>
          <c:showLegendKey val="0"/>
          <c:showVal val="0"/>
          <c:showCatName val="0"/>
          <c:showSerName val="0"/>
          <c:showPercent val="0"/>
          <c:showBubbleSize val="0"/>
        </c:dLbls>
        <c:gapWidth val="150"/>
        <c:axId val="98695040"/>
        <c:axId val="987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783.24</c:v>
                </c:pt>
                <c:pt idx="1">
                  <c:v>801.34</c:v>
                </c:pt>
                <c:pt idx="2">
                  <c:v>1025.47</c:v>
                </c:pt>
                <c:pt idx="3">
                  <c:v>952.88</c:v>
                </c:pt>
                <c:pt idx="4">
                  <c:v>771.33</c:v>
                </c:pt>
              </c:numCache>
            </c:numRef>
          </c:val>
          <c:smooth val="0"/>
          <c:extLst xmlns:c16r2="http://schemas.microsoft.com/office/drawing/2015/06/chart">
            <c:ext xmlns:c16="http://schemas.microsoft.com/office/drawing/2014/chart" uri="{C3380CC4-5D6E-409C-BE32-E72D297353CC}">
              <c16:uniqueId val="{00000001-3DB4-4FB3-8C48-68F78E43C0BA}"/>
            </c:ext>
          </c:extLst>
        </c:ser>
        <c:dLbls>
          <c:showLegendKey val="0"/>
          <c:showVal val="0"/>
          <c:showCatName val="0"/>
          <c:showSerName val="0"/>
          <c:showPercent val="0"/>
          <c:showBubbleSize val="0"/>
        </c:dLbls>
        <c:marker val="1"/>
        <c:smooth val="0"/>
        <c:axId val="98695040"/>
        <c:axId val="98705408"/>
      </c:lineChart>
      <c:dateAx>
        <c:axId val="98695040"/>
        <c:scaling>
          <c:orientation val="minMax"/>
        </c:scaling>
        <c:delete val="1"/>
        <c:axPos val="b"/>
        <c:numFmt formatCode="ge" sourceLinked="1"/>
        <c:majorTickMark val="none"/>
        <c:minorTickMark val="none"/>
        <c:tickLblPos val="none"/>
        <c:crossAx val="98705408"/>
        <c:crosses val="autoZero"/>
        <c:auto val="1"/>
        <c:lblOffset val="100"/>
        <c:baseTimeUnit val="years"/>
      </c:dateAx>
      <c:valAx>
        <c:axId val="98705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69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21.59</c:v>
                </c:pt>
                <c:pt idx="1">
                  <c:v>23.5</c:v>
                </c:pt>
                <c:pt idx="2">
                  <c:v>22.19</c:v>
                </c:pt>
                <c:pt idx="3">
                  <c:v>24.32</c:v>
                </c:pt>
                <c:pt idx="4">
                  <c:v>21.51</c:v>
                </c:pt>
              </c:numCache>
            </c:numRef>
          </c:val>
          <c:extLst xmlns:c16r2="http://schemas.microsoft.com/office/drawing/2015/06/chart">
            <c:ext xmlns:c16="http://schemas.microsoft.com/office/drawing/2014/chart" uri="{C3380CC4-5D6E-409C-BE32-E72D297353CC}">
              <c16:uniqueId val="{00000000-13CF-4B17-AEE3-6D9D9707CA3D}"/>
            </c:ext>
          </c:extLst>
        </c:ser>
        <c:dLbls>
          <c:showLegendKey val="0"/>
          <c:showVal val="0"/>
          <c:showCatName val="0"/>
          <c:showSerName val="0"/>
          <c:showPercent val="0"/>
          <c:showBubbleSize val="0"/>
        </c:dLbls>
        <c:gapWidth val="150"/>
        <c:axId val="98736000"/>
        <c:axId val="9874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58.96</c:v>
                </c:pt>
                <c:pt idx="1">
                  <c:v>58.34</c:v>
                </c:pt>
                <c:pt idx="2">
                  <c:v>57.29</c:v>
                </c:pt>
                <c:pt idx="3">
                  <c:v>62.32</c:v>
                </c:pt>
                <c:pt idx="4">
                  <c:v>69.099999999999994</c:v>
                </c:pt>
              </c:numCache>
            </c:numRef>
          </c:val>
          <c:smooth val="0"/>
          <c:extLst xmlns:c16r2="http://schemas.microsoft.com/office/drawing/2015/06/chart">
            <c:ext xmlns:c16="http://schemas.microsoft.com/office/drawing/2014/chart" uri="{C3380CC4-5D6E-409C-BE32-E72D297353CC}">
              <c16:uniqueId val="{00000001-13CF-4B17-AEE3-6D9D9707CA3D}"/>
            </c:ext>
          </c:extLst>
        </c:ser>
        <c:dLbls>
          <c:showLegendKey val="0"/>
          <c:showVal val="0"/>
          <c:showCatName val="0"/>
          <c:showSerName val="0"/>
          <c:showPercent val="0"/>
          <c:showBubbleSize val="0"/>
        </c:dLbls>
        <c:marker val="1"/>
        <c:smooth val="0"/>
        <c:axId val="98736000"/>
        <c:axId val="98742272"/>
      </c:lineChart>
      <c:dateAx>
        <c:axId val="98736000"/>
        <c:scaling>
          <c:orientation val="minMax"/>
        </c:scaling>
        <c:delete val="1"/>
        <c:axPos val="b"/>
        <c:numFmt formatCode="ge" sourceLinked="1"/>
        <c:majorTickMark val="none"/>
        <c:minorTickMark val="none"/>
        <c:tickLblPos val="none"/>
        <c:crossAx val="98742272"/>
        <c:crosses val="autoZero"/>
        <c:auto val="1"/>
        <c:lblOffset val="100"/>
        <c:baseTimeUnit val="years"/>
      </c:dateAx>
      <c:valAx>
        <c:axId val="9874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1087.06</c:v>
                </c:pt>
                <c:pt idx="1">
                  <c:v>982.76</c:v>
                </c:pt>
                <c:pt idx="2">
                  <c:v>1025.1400000000001</c:v>
                </c:pt>
                <c:pt idx="3">
                  <c:v>929.61</c:v>
                </c:pt>
                <c:pt idx="4">
                  <c:v>1048.69</c:v>
                </c:pt>
              </c:numCache>
            </c:numRef>
          </c:val>
          <c:extLst xmlns:c16r2="http://schemas.microsoft.com/office/drawing/2015/06/chart">
            <c:ext xmlns:c16="http://schemas.microsoft.com/office/drawing/2014/chart" uri="{C3380CC4-5D6E-409C-BE32-E72D297353CC}">
              <c16:uniqueId val="{00000000-5034-401D-B780-86EF0B9A97CA}"/>
            </c:ext>
          </c:extLst>
        </c:ser>
        <c:dLbls>
          <c:showLegendKey val="0"/>
          <c:showVal val="0"/>
          <c:showCatName val="0"/>
          <c:showSerName val="0"/>
          <c:showPercent val="0"/>
          <c:showBubbleSize val="0"/>
        </c:dLbls>
        <c:gapWidth val="150"/>
        <c:axId val="98760576"/>
        <c:axId val="988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354.34</c:v>
                </c:pt>
                <c:pt idx="1">
                  <c:v>359.11</c:v>
                </c:pt>
                <c:pt idx="2">
                  <c:v>360.94</c:v>
                </c:pt>
                <c:pt idx="3">
                  <c:v>326.38</c:v>
                </c:pt>
                <c:pt idx="4">
                  <c:v>297.49</c:v>
                </c:pt>
              </c:numCache>
            </c:numRef>
          </c:val>
          <c:smooth val="0"/>
          <c:extLst xmlns:c16r2="http://schemas.microsoft.com/office/drawing/2015/06/chart">
            <c:ext xmlns:c16="http://schemas.microsoft.com/office/drawing/2014/chart" uri="{C3380CC4-5D6E-409C-BE32-E72D297353CC}">
              <c16:uniqueId val="{00000001-5034-401D-B780-86EF0B9A97CA}"/>
            </c:ext>
          </c:extLst>
        </c:ser>
        <c:dLbls>
          <c:showLegendKey val="0"/>
          <c:showVal val="0"/>
          <c:showCatName val="0"/>
          <c:showSerName val="0"/>
          <c:showPercent val="0"/>
          <c:showBubbleSize val="0"/>
        </c:dLbls>
        <c:marker val="1"/>
        <c:smooth val="0"/>
        <c:axId val="98760576"/>
        <c:axId val="98832384"/>
      </c:lineChart>
      <c:dateAx>
        <c:axId val="98760576"/>
        <c:scaling>
          <c:orientation val="minMax"/>
        </c:scaling>
        <c:delete val="1"/>
        <c:axPos val="b"/>
        <c:numFmt formatCode="ge" sourceLinked="1"/>
        <c:majorTickMark val="none"/>
        <c:minorTickMark val="none"/>
        <c:tickLblPos val="none"/>
        <c:crossAx val="98832384"/>
        <c:crosses val="autoZero"/>
        <c:auto val="1"/>
        <c:lblOffset val="100"/>
        <c:baseTimeUnit val="years"/>
      </c:dateAx>
      <c:valAx>
        <c:axId val="988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10"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成田市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C3</v>
      </c>
      <c r="AA8" s="72"/>
      <c r="AB8" s="72"/>
      <c r="AC8" s="72"/>
      <c r="AD8" s="72"/>
      <c r="AE8" s="72"/>
      <c r="AF8" s="72"/>
      <c r="AG8" s="73"/>
      <c r="AH8" s="3"/>
      <c r="AI8" s="74">
        <f>データ!Q6</f>
        <v>131739</v>
      </c>
      <c r="AJ8" s="75"/>
      <c r="AK8" s="75"/>
      <c r="AL8" s="75"/>
      <c r="AM8" s="75"/>
      <c r="AN8" s="75"/>
      <c r="AO8" s="75"/>
      <c r="AP8" s="76"/>
      <c r="AQ8" s="57">
        <f>データ!R6</f>
        <v>213.84</v>
      </c>
      <c r="AR8" s="57"/>
      <c r="AS8" s="57"/>
      <c r="AT8" s="57"/>
      <c r="AU8" s="57"/>
      <c r="AV8" s="57"/>
      <c r="AW8" s="57"/>
      <c r="AX8" s="57"/>
      <c r="AY8" s="57">
        <f>データ!S6</f>
        <v>616.05999999999995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41.17</v>
      </c>
      <c r="K10" s="57"/>
      <c r="L10" s="57"/>
      <c r="M10" s="57"/>
      <c r="N10" s="57"/>
      <c r="O10" s="57"/>
      <c r="P10" s="57"/>
      <c r="Q10" s="57"/>
      <c r="R10" s="57">
        <f>データ!O6</f>
        <v>2.48</v>
      </c>
      <c r="S10" s="57"/>
      <c r="T10" s="57"/>
      <c r="U10" s="57"/>
      <c r="V10" s="57"/>
      <c r="W10" s="57"/>
      <c r="X10" s="57"/>
      <c r="Y10" s="57"/>
      <c r="Z10" s="65">
        <f>データ!P6</f>
        <v>3910</v>
      </c>
      <c r="AA10" s="65"/>
      <c r="AB10" s="65"/>
      <c r="AC10" s="65"/>
      <c r="AD10" s="65"/>
      <c r="AE10" s="65"/>
      <c r="AF10" s="65"/>
      <c r="AG10" s="65"/>
      <c r="AH10" s="2"/>
      <c r="AI10" s="65">
        <f>データ!T6</f>
        <v>3269</v>
      </c>
      <c r="AJ10" s="65"/>
      <c r="AK10" s="65"/>
      <c r="AL10" s="65"/>
      <c r="AM10" s="65"/>
      <c r="AN10" s="65"/>
      <c r="AO10" s="65"/>
      <c r="AP10" s="65"/>
      <c r="AQ10" s="57">
        <f>データ!U6</f>
        <v>22.1</v>
      </c>
      <c r="AR10" s="57"/>
      <c r="AS10" s="57"/>
      <c r="AT10" s="57"/>
      <c r="AU10" s="57"/>
      <c r="AV10" s="57"/>
      <c r="AW10" s="57"/>
      <c r="AX10" s="57"/>
      <c r="AY10" s="57">
        <f>データ!V6</f>
        <v>147.91999999999999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122114</v>
      </c>
      <c r="D6" s="31">
        <f t="shared" si="3"/>
        <v>46</v>
      </c>
      <c r="E6" s="31">
        <f t="shared" si="3"/>
        <v>1</v>
      </c>
      <c r="F6" s="31">
        <f t="shared" si="3"/>
        <v>0</v>
      </c>
      <c r="G6" s="31">
        <f t="shared" si="3"/>
        <v>5</v>
      </c>
      <c r="H6" s="31" t="str">
        <f t="shared" si="3"/>
        <v>千葉県　成田市</v>
      </c>
      <c r="I6" s="31" t="str">
        <f t="shared" si="3"/>
        <v>法適用</v>
      </c>
      <c r="J6" s="31" t="str">
        <f t="shared" si="3"/>
        <v>水道事業</v>
      </c>
      <c r="K6" s="31" t="str">
        <f t="shared" si="3"/>
        <v>簡易水道事業</v>
      </c>
      <c r="L6" s="31" t="str">
        <f t="shared" si="3"/>
        <v>C3</v>
      </c>
      <c r="M6" s="32" t="str">
        <f t="shared" si="3"/>
        <v>-</v>
      </c>
      <c r="N6" s="32">
        <f t="shared" si="3"/>
        <v>41.17</v>
      </c>
      <c r="O6" s="32">
        <f t="shared" si="3"/>
        <v>2.48</v>
      </c>
      <c r="P6" s="32">
        <f t="shared" si="3"/>
        <v>3910</v>
      </c>
      <c r="Q6" s="32">
        <f t="shared" si="3"/>
        <v>131739</v>
      </c>
      <c r="R6" s="32">
        <f t="shared" si="3"/>
        <v>213.84</v>
      </c>
      <c r="S6" s="32">
        <f t="shared" si="3"/>
        <v>616.05999999999995</v>
      </c>
      <c r="T6" s="32">
        <f t="shared" si="3"/>
        <v>3269</v>
      </c>
      <c r="U6" s="32">
        <f t="shared" si="3"/>
        <v>22.1</v>
      </c>
      <c r="V6" s="32">
        <f t="shared" si="3"/>
        <v>147.91999999999999</v>
      </c>
      <c r="W6" s="33">
        <f>IF(W7="",NA(),W7)</f>
        <v>100.05</v>
      </c>
      <c r="X6" s="33">
        <f t="shared" ref="X6:AF6" si="4">IF(X7="",NA(),X7)</f>
        <v>100.13</v>
      </c>
      <c r="Y6" s="33">
        <f t="shared" si="4"/>
        <v>100.01</v>
      </c>
      <c r="Z6" s="33">
        <f t="shared" si="4"/>
        <v>102.28</v>
      </c>
      <c r="AA6" s="33">
        <f t="shared" si="4"/>
        <v>100.02</v>
      </c>
      <c r="AB6" s="33">
        <f t="shared" si="4"/>
        <v>106.07</v>
      </c>
      <c r="AC6" s="33">
        <f t="shared" si="4"/>
        <v>108.9</v>
      </c>
      <c r="AD6" s="33">
        <f t="shared" si="4"/>
        <v>97.04</v>
      </c>
      <c r="AE6" s="33">
        <f t="shared" si="4"/>
        <v>103.86</v>
      </c>
      <c r="AF6" s="33">
        <f t="shared" si="4"/>
        <v>111.5</v>
      </c>
      <c r="AG6" s="32" t="str">
        <f>IF(AG7="","",IF(AG7="-","【-】","【"&amp;SUBSTITUTE(TEXT(AG7,"#,##0.00"),"-","△")&amp;"】"))</f>
        <v>【104.78】</v>
      </c>
      <c r="AH6" s="32">
        <f>IF(AH7="",NA(),AH7)</f>
        <v>0</v>
      </c>
      <c r="AI6" s="32">
        <f t="shared" ref="AI6:AQ6" si="5">IF(AI7="",NA(),AI7)</f>
        <v>0</v>
      </c>
      <c r="AJ6" s="32">
        <f t="shared" si="5"/>
        <v>0</v>
      </c>
      <c r="AK6" s="32">
        <f t="shared" si="5"/>
        <v>0</v>
      </c>
      <c r="AL6" s="32">
        <f t="shared" si="5"/>
        <v>0</v>
      </c>
      <c r="AM6" s="33">
        <f t="shared" si="5"/>
        <v>35.659999999999997</v>
      </c>
      <c r="AN6" s="33">
        <f t="shared" si="5"/>
        <v>34.049999999999997</v>
      </c>
      <c r="AO6" s="33">
        <f t="shared" si="5"/>
        <v>103.06</v>
      </c>
      <c r="AP6" s="33">
        <f t="shared" si="5"/>
        <v>42.39</v>
      </c>
      <c r="AQ6" s="33">
        <f t="shared" si="5"/>
        <v>7.41</v>
      </c>
      <c r="AR6" s="32" t="str">
        <f>IF(AR7="","",IF(AR7="-","【-】","【"&amp;SUBSTITUTE(TEXT(AR7,"#,##0.00"),"-","△")&amp;"】"))</f>
        <v>【38.15】</v>
      </c>
      <c r="AS6" s="33">
        <f>IF(AS7="",NA(),AS7)</f>
        <v>1261.29</v>
      </c>
      <c r="AT6" s="33">
        <f t="shared" ref="AT6:BB6" si="6">IF(AT7="",NA(),AT7)</f>
        <v>2759.85</v>
      </c>
      <c r="AU6" s="33">
        <f t="shared" si="6"/>
        <v>2314.63</v>
      </c>
      <c r="AV6" s="33">
        <f t="shared" si="6"/>
        <v>337.58</v>
      </c>
      <c r="AW6" s="33">
        <f t="shared" si="6"/>
        <v>249.63</v>
      </c>
      <c r="AX6" s="33">
        <f t="shared" si="6"/>
        <v>1529.6</v>
      </c>
      <c r="AY6" s="33">
        <f t="shared" si="6"/>
        <v>1025.1400000000001</v>
      </c>
      <c r="AZ6" s="33">
        <f t="shared" si="6"/>
        <v>1435.5</v>
      </c>
      <c r="BA6" s="33">
        <f t="shared" si="6"/>
        <v>432.1</v>
      </c>
      <c r="BB6" s="33">
        <f t="shared" si="6"/>
        <v>515.9</v>
      </c>
      <c r="BC6" s="32" t="str">
        <f>IF(BC7="","",IF(BC7="-","【-】","【"&amp;SUBSTITUTE(TEXT(BC7,"#,##0.00"),"-","△")&amp;"】"))</f>
        <v>【340.04】</v>
      </c>
      <c r="BD6" s="33">
        <f>IF(BD7="",NA(),BD7)</f>
        <v>4477.7700000000004</v>
      </c>
      <c r="BE6" s="33">
        <f t="shared" ref="BE6:BM6" si="7">IF(BE7="",NA(),BE7)</f>
        <v>4192.74</v>
      </c>
      <c r="BF6" s="33">
        <f t="shared" si="7"/>
        <v>3824.59</v>
      </c>
      <c r="BG6" s="33">
        <f t="shared" si="7"/>
        <v>3527.45</v>
      </c>
      <c r="BH6" s="33">
        <f t="shared" si="7"/>
        <v>3488.86</v>
      </c>
      <c r="BI6" s="33">
        <f t="shared" si="7"/>
        <v>783.24</v>
      </c>
      <c r="BJ6" s="33">
        <f t="shared" si="7"/>
        <v>801.34</v>
      </c>
      <c r="BK6" s="33">
        <f t="shared" si="7"/>
        <v>1025.47</v>
      </c>
      <c r="BL6" s="33">
        <f t="shared" si="7"/>
        <v>952.88</v>
      </c>
      <c r="BM6" s="33">
        <f t="shared" si="7"/>
        <v>771.33</v>
      </c>
      <c r="BN6" s="32" t="str">
        <f>IF(BN7="","",IF(BN7="-","【-】","【"&amp;SUBSTITUTE(TEXT(BN7,"#,##0.00"),"-","△")&amp;"】"))</f>
        <v>【870.69】</v>
      </c>
      <c r="BO6" s="33">
        <f>IF(BO7="",NA(),BO7)</f>
        <v>21.59</v>
      </c>
      <c r="BP6" s="33">
        <f t="shared" ref="BP6:BX6" si="8">IF(BP7="",NA(),BP7)</f>
        <v>23.5</v>
      </c>
      <c r="BQ6" s="33">
        <f t="shared" si="8"/>
        <v>22.19</v>
      </c>
      <c r="BR6" s="33">
        <f t="shared" si="8"/>
        <v>24.32</v>
      </c>
      <c r="BS6" s="33">
        <f t="shared" si="8"/>
        <v>21.51</v>
      </c>
      <c r="BT6" s="33">
        <f t="shared" si="8"/>
        <v>58.96</v>
      </c>
      <c r="BU6" s="33">
        <f t="shared" si="8"/>
        <v>58.34</v>
      </c>
      <c r="BV6" s="33">
        <f t="shared" si="8"/>
        <v>57.29</v>
      </c>
      <c r="BW6" s="33">
        <f t="shared" si="8"/>
        <v>62.32</v>
      </c>
      <c r="BX6" s="33">
        <f t="shared" si="8"/>
        <v>69.099999999999994</v>
      </c>
      <c r="BY6" s="32" t="str">
        <f>IF(BY7="","",IF(BY7="-","【-】","【"&amp;SUBSTITUTE(TEXT(BY7,"#,##0.00"),"-","△")&amp;"】"))</f>
        <v>【66.50】</v>
      </c>
      <c r="BZ6" s="33">
        <f>IF(BZ7="",NA(),BZ7)</f>
        <v>1087.06</v>
      </c>
      <c r="CA6" s="33">
        <f t="shared" ref="CA6:CI6" si="9">IF(CA7="",NA(),CA7)</f>
        <v>982.76</v>
      </c>
      <c r="CB6" s="33">
        <f t="shared" si="9"/>
        <v>1025.1400000000001</v>
      </c>
      <c r="CC6" s="33">
        <f t="shared" si="9"/>
        <v>929.61</v>
      </c>
      <c r="CD6" s="33">
        <f t="shared" si="9"/>
        <v>1048.69</v>
      </c>
      <c r="CE6" s="33">
        <f t="shared" si="9"/>
        <v>354.34</v>
      </c>
      <c r="CF6" s="33">
        <f t="shared" si="9"/>
        <v>359.11</v>
      </c>
      <c r="CG6" s="33">
        <f t="shared" si="9"/>
        <v>360.94</v>
      </c>
      <c r="CH6" s="33">
        <f t="shared" si="9"/>
        <v>326.38</v>
      </c>
      <c r="CI6" s="33">
        <f t="shared" si="9"/>
        <v>297.49</v>
      </c>
      <c r="CJ6" s="32" t="str">
        <f>IF(CJ7="","",IF(CJ7="-","【-】","【"&amp;SUBSTITUTE(TEXT(CJ7,"#,##0.00"),"-","△")&amp;"】"))</f>
        <v>【294.21】</v>
      </c>
      <c r="CK6" s="33">
        <f>IF(CK7="",NA(),CK7)</f>
        <v>33.229999999999997</v>
      </c>
      <c r="CL6" s="33">
        <f t="shared" ref="CL6:CT6" si="10">IF(CL7="",NA(),CL7)</f>
        <v>34.630000000000003</v>
      </c>
      <c r="CM6" s="33">
        <f t="shared" si="10"/>
        <v>37.590000000000003</v>
      </c>
      <c r="CN6" s="33">
        <f t="shared" si="10"/>
        <v>39.06</v>
      </c>
      <c r="CO6" s="33">
        <f t="shared" si="10"/>
        <v>37.869999999999997</v>
      </c>
      <c r="CP6" s="33">
        <f t="shared" si="10"/>
        <v>51.06</v>
      </c>
      <c r="CQ6" s="33">
        <f t="shared" si="10"/>
        <v>50.96</v>
      </c>
      <c r="CR6" s="33">
        <f t="shared" si="10"/>
        <v>50.84</v>
      </c>
      <c r="CS6" s="33">
        <f t="shared" si="10"/>
        <v>52.25</v>
      </c>
      <c r="CT6" s="33">
        <f t="shared" si="10"/>
        <v>48.71</v>
      </c>
      <c r="CU6" s="32" t="str">
        <f>IF(CU7="","",IF(CU7="-","【-】","【"&amp;SUBSTITUTE(TEXT(CU7,"#,##0.00"),"-","△")&amp;"】"))</f>
        <v>【53.02】</v>
      </c>
      <c r="CV6" s="33">
        <f>IF(CV7="",NA(),CV7)</f>
        <v>98.1</v>
      </c>
      <c r="CW6" s="33">
        <f t="shared" ref="CW6:DE6" si="11">IF(CW7="",NA(),CW7)</f>
        <v>99</v>
      </c>
      <c r="CX6" s="33">
        <f t="shared" si="11"/>
        <v>97.65</v>
      </c>
      <c r="CY6" s="33">
        <f t="shared" si="11"/>
        <v>98.32</v>
      </c>
      <c r="CZ6" s="33">
        <f t="shared" si="11"/>
        <v>100.04</v>
      </c>
      <c r="DA6" s="33">
        <f t="shared" si="11"/>
        <v>83.73</v>
      </c>
      <c r="DB6" s="33">
        <f t="shared" si="11"/>
        <v>84.13</v>
      </c>
      <c r="DC6" s="33">
        <f t="shared" si="11"/>
        <v>85.3</v>
      </c>
      <c r="DD6" s="33">
        <f t="shared" si="11"/>
        <v>86.34</v>
      </c>
      <c r="DE6" s="33">
        <f t="shared" si="11"/>
        <v>85.87</v>
      </c>
      <c r="DF6" s="32" t="str">
        <f>IF(DF7="","",IF(DF7="-","【-】","【"&amp;SUBSTITUTE(TEXT(DF7,"#,##0.00"),"-","△")&amp;"】"))</f>
        <v>【83.95】</v>
      </c>
      <c r="DG6" s="33">
        <f>IF(DG7="",NA(),DG7)</f>
        <v>9.89</v>
      </c>
      <c r="DH6" s="33">
        <f t="shared" ref="DH6:DP6" si="12">IF(DH7="",NA(),DH7)</f>
        <v>11.82</v>
      </c>
      <c r="DI6" s="33">
        <f t="shared" si="12"/>
        <v>13.72</v>
      </c>
      <c r="DJ6" s="33">
        <f t="shared" si="12"/>
        <v>28.56</v>
      </c>
      <c r="DK6" s="33">
        <f t="shared" si="12"/>
        <v>31.11</v>
      </c>
      <c r="DL6" s="33">
        <f t="shared" si="12"/>
        <v>33.24</v>
      </c>
      <c r="DM6" s="33">
        <f t="shared" si="12"/>
        <v>33.840000000000003</v>
      </c>
      <c r="DN6" s="33">
        <f t="shared" si="12"/>
        <v>34.67</v>
      </c>
      <c r="DO6" s="33">
        <f t="shared" si="12"/>
        <v>39.26</v>
      </c>
      <c r="DP6" s="33">
        <f t="shared" si="12"/>
        <v>43.52</v>
      </c>
      <c r="DQ6" s="32" t="str">
        <f>IF(DQ7="","",IF(DQ7="-","【-】","【"&amp;SUBSTITUTE(TEXT(DQ7,"#,##0.00"),"-","△")&amp;"】"))</f>
        <v>【36.56】</v>
      </c>
      <c r="DR6" s="32">
        <f>IF(DR7="",NA(),DR7)</f>
        <v>0</v>
      </c>
      <c r="DS6" s="32">
        <f t="shared" ref="DS6:EA6" si="13">IF(DS7="",NA(),DS7)</f>
        <v>0</v>
      </c>
      <c r="DT6" s="32">
        <f t="shared" si="13"/>
        <v>0</v>
      </c>
      <c r="DU6" s="32">
        <f t="shared" si="13"/>
        <v>0</v>
      </c>
      <c r="DV6" s="32">
        <f t="shared" si="13"/>
        <v>0</v>
      </c>
      <c r="DW6" s="33">
        <f t="shared" si="13"/>
        <v>8.98</v>
      </c>
      <c r="DX6" s="33">
        <f t="shared" si="13"/>
        <v>8.31</v>
      </c>
      <c r="DY6" s="33">
        <f t="shared" si="13"/>
        <v>8.4700000000000006</v>
      </c>
      <c r="DZ6" s="33">
        <f t="shared" si="13"/>
        <v>9.1</v>
      </c>
      <c r="EA6" s="33">
        <f t="shared" si="13"/>
        <v>12.35</v>
      </c>
      <c r="EB6" s="32" t="str">
        <f>IF(EB7="","",IF(EB7="-","【-】","【"&amp;SUBSTITUTE(TEXT(EB7,"#,##0.00"),"-","△")&amp;"】"))</f>
        <v>【9.31】</v>
      </c>
      <c r="EC6" s="32">
        <f>IF(EC7="",NA(),EC7)</f>
        <v>0</v>
      </c>
      <c r="ED6" s="32">
        <f t="shared" ref="ED6:EL6" si="14">IF(ED7="",NA(),ED7)</f>
        <v>0</v>
      </c>
      <c r="EE6" s="32">
        <f t="shared" si="14"/>
        <v>0</v>
      </c>
      <c r="EF6" s="32">
        <f t="shared" si="14"/>
        <v>0</v>
      </c>
      <c r="EG6" s="32">
        <f t="shared" si="14"/>
        <v>0</v>
      </c>
      <c r="EH6" s="33">
        <f t="shared" si="14"/>
        <v>0.5</v>
      </c>
      <c r="EI6" s="33">
        <f t="shared" si="14"/>
        <v>1.24</v>
      </c>
      <c r="EJ6" s="33">
        <f t="shared" si="14"/>
        <v>0.45</v>
      </c>
      <c r="EK6" s="33">
        <f t="shared" si="14"/>
        <v>0.53</v>
      </c>
      <c r="EL6" s="33">
        <f t="shared" si="14"/>
        <v>0.42</v>
      </c>
      <c r="EM6" s="32" t="str">
        <f>IF(EM7="","",IF(EM7="-","【-】","【"&amp;SUBSTITUTE(TEXT(EM7,"#,##0.00"),"-","△")&amp;"】"))</f>
        <v>【0.50】</v>
      </c>
    </row>
    <row r="7" spans="1:143" s="34" customFormat="1">
      <c r="A7" s="26"/>
      <c r="B7" s="35">
        <v>2015</v>
      </c>
      <c r="C7" s="35">
        <v>122114</v>
      </c>
      <c r="D7" s="35">
        <v>46</v>
      </c>
      <c r="E7" s="35">
        <v>1</v>
      </c>
      <c r="F7" s="35">
        <v>0</v>
      </c>
      <c r="G7" s="35">
        <v>5</v>
      </c>
      <c r="H7" s="35" t="s">
        <v>93</v>
      </c>
      <c r="I7" s="35" t="s">
        <v>94</v>
      </c>
      <c r="J7" s="35" t="s">
        <v>95</v>
      </c>
      <c r="K7" s="35" t="s">
        <v>96</v>
      </c>
      <c r="L7" s="35" t="s">
        <v>97</v>
      </c>
      <c r="M7" s="36" t="s">
        <v>98</v>
      </c>
      <c r="N7" s="36">
        <v>41.17</v>
      </c>
      <c r="O7" s="36">
        <v>2.48</v>
      </c>
      <c r="P7" s="36">
        <v>3910</v>
      </c>
      <c r="Q7" s="36">
        <v>131739</v>
      </c>
      <c r="R7" s="36">
        <v>213.84</v>
      </c>
      <c r="S7" s="36">
        <v>616.05999999999995</v>
      </c>
      <c r="T7" s="36">
        <v>3269</v>
      </c>
      <c r="U7" s="36">
        <v>22.1</v>
      </c>
      <c r="V7" s="36">
        <v>147.91999999999999</v>
      </c>
      <c r="W7" s="36">
        <v>100.05</v>
      </c>
      <c r="X7" s="36">
        <v>100.13</v>
      </c>
      <c r="Y7" s="36">
        <v>100.01</v>
      </c>
      <c r="Z7" s="36">
        <v>102.28</v>
      </c>
      <c r="AA7" s="36">
        <v>100.02</v>
      </c>
      <c r="AB7" s="36">
        <v>106.07</v>
      </c>
      <c r="AC7" s="36">
        <v>108.9</v>
      </c>
      <c r="AD7" s="36">
        <v>97.04</v>
      </c>
      <c r="AE7" s="36">
        <v>103.86</v>
      </c>
      <c r="AF7" s="36">
        <v>111.5</v>
      </c>
      <c r="AG7" s="36">
        <v>104.78</v>
      </c>
      <c r="AH7" s="36">
        <v>0</v>
      </c>
      <c r="AI7" s="36">
        <v>0</v>
      </c>
      <c r="AJ7" s="36">
        <v>0</v>
      </c>
      <c r="AK7" s="36">
        <v>0</v>
      </c>
      <c r="AL7" s="36">
        <v>0</v>
      </c>
      <c r="AM7" s="36">
        <v>35.659999999999997</v>
      </c>
      <c r="AN7" s="36">
        <v>34.049999999999997</v>
      </c>
      <c r="AO7" s="36">
        <v>103.06</v>
      </c>
      <c r="AP7" s="36">
        <v>42.39</v>
      </c>
      <c r="AQ7" s="36">
        <v>7.41</v>
      </c>
      <c r="AR7" s="36">
        <v>38.15</v>
      </c>
      <c r="AS7" s="36">
        <v>1261.29</v>
      </c>
      <c r="AT7" s="36">
        <v>2759.85</v>
      </c>
      <c r="AU7" s="36">
        <v>2314.63</v>
      </c>
      <c r="AV7" s="36">
        <v>337.58</v>
      </c>
      <c r="AW7" s="36">
        <v>249.63</v>
      </c>
      <c r="AX7" s="36">
        <v>1529.6</v>
      </c>
      <c r="AY7" s="36">
        <v>1025.1400000000001</v>
      </c>
      <c r="AZ7" s="36">
        <v>1435.5</v>
      </c>
      <c r="BA7" s="36">
        <v>432.1</v>
      </c>
      <c r="BB7" s="36">
        <v>515.9</v>
      </c>
      <c r="BC7" s="36">
        <v>340.04</v>
      </c>
      <c r="BD7" s="36">
        <v>4477.7700000000004</v>
      </c>
      <c r="BE7" s="36">
        <v>4192.74</v>
      </c>
      <c r="BF7" s="36">
        <v>3824.59</v>
      </c>
      <c r="BG7" s="36">
        <v>3527.45</v>
      </c>
      <c r="BH7" s="36">
        <v>3488.86</v>
      </c>
      <c r="BI7" s="36">
        <v>783.24</v>
      </c>
      <c r="BJ7" s="36">
        <v>801.34</v>
      </c>
      <c r="BK7" s="36">
        <v>1025.47</v>
      </c>
      <c r="BL7" s="36">
        <v>952.88</v>
      </c>
      <c r="BM7" s="36">
        <v>771.33</v>
      </c>
      <c r="BN7" s="36">
        <v>870.69</v>
      </c>
      <c r="BO7" s="36">
        <v>21.59</v>
      </c>
      <c r="BP7" s="36">
        <v>23.5</v>
      </c>
      <c r="BQ7" s="36">
        <v>22.19</v>
      </c>
      <c r="BR7" s="36">
        <v>24.32</v>
      </c>
      <c r="BS7" s="36">
        <v>21.51</v>
      </c>
      <c r="BT7" s="36">
        <v>58.96</v>
      </c>
      <c r="BU7" s="36">
        <v>58.34</v>
      </c>
      <c r="BV7" s="36">
        <v>57.29</v>
      </c>
      <c r="BW7" s="36">
        <v>62.32</v>
      </c>
      <c r="BX7" s="36">
        <v>69.099999999999994</v>
      </c>
      <c r="BY7" s="36">
        <v>66.5</v>
      </c>
      <c r="BZ7" s="36">
        <v>1087.06</v>
      </c>
      <c r="CA7" s="36">
        <v>982.76</v>
      </c>
      <c r="CB7" s="36">
        <v>1025.1400000000001</v>
      </c>
      <c r="CC7" s="36">
        <v>929.61</v>
      </c>
      <c r="CD7" s="36">
        <v>1048.69</v>
      </c>
      <c r="CE7" s="36">
        <v>354.34</v>
      </c>
      <c r="CF7" s="36">
        <v>359.11</v>
      </c>
      <c r="CG7" s="36">
        <v>360.94</v>
      </c>
      <c r="CH7" s="36">
        <v>326.38</v>
      </c>
      <c r="CI7" s="36">
        <v>297.49</v>
      </c>
      <c r="CJ7" s="36">
        <v>294.20999999999998</v>
      </c>
      <c r="CK7" s="36">
        <v>33.229999999999997</v>
      </c>
      <c r="CL7" s="36">
        <v>34.630000000000003</v>
      </c>
      <c r="CM7" s="36">
        <v>37.590000000000003</v>
      </c>
      <c r="CN7" s="36">
        <v>39.06</v>
      </c>
      <c r="CO7" s="36">
        <v>37.869999999999997</v>
      </c>
      <c r="CP7" s="36">
        <v>51.06</v>
      </c>
      <c r="CQ7" s="36">
        <v>50.96</v>
      </c>
      <c r="CR7" s="36">
        <v>50.84</v>
      </c>
      <c r="CS7" s="36">
        <v>52.25</v>
      </c>
      <c r="CT7" s="36">
        <v>48.71</v>
      </c>
      <c r="CU7" s="36">
        <v>53.02</v>
      </c>
      <c r="CV7" s="36">
        <v>98.1</v>
      </c>
      <c r="CW7" s="36">
        <v>99</v>
      </c>
      <c r="CX7" s="36">
        <v>97.65</v>
      </c>
      <c r="CY7" s="36">
        <v>98.32</v>
      </c>
      <c r="CZ7" s="36">
        <v>100.04</v>
      </c>
      <c r="DA7" s="36">
        <v>83.73</v>
      </c>
      <c r="DB7" s="36">
        <v>84.13</v>
      </c>
      <c r="DC7" s="36">
        <v>85.3</v>
      </c>
      <c r="DD7" s="36">
        <v>86.34</v>
      </c>
      <c r="DE7" s="36">
        <v>85.87</v>
      </c>
      <c r="DF7" s="36">
        <v>83.95</v>
      </c>
      <c r="DG7" s="36">
        <v>9.89</v>
      </c>
      <c r="DH7" s="36">
        <v>11.82</v>
      </c>
      <c r="DI7" s="36">
        <v>13.72</v>
      </c>
      <c r="DJ7" s="36">
        <v>28.56</v>
      </c>
      <c r="DK7" s="36">
        <v>31.11</v>
      </c>
      <c r="DL7" s="36">
        <v>33.24</v>
      </c>
      <c r="DM7" s="36">
        <v>33.840000000000003</v>
      </c>
      <c r="DN7" s="36">
        <v>34.67</v>
      </c>
      <c r="DO7" s="36">
        <v>39.26</v>
      </c>
      <c r="DP7" s="36">
        <v>43.52</v>
      </c>
      <c r="DQ7" s="36">
        <v>36.56</v>
      </c>
      <c r="DR7" s="36">
        <v>0</v>
      </c>
      <c r="DS7" s="36">
        <v>0</v>
      </c>
      <c r="DT7" s="36">
        <v>0</v>
      </c>
      <c r="DU7" s="36">
        <v>0</v>
      </c>
      <c r="DV7" s="36">
        <v>0</v>
      </c>
      <c r="DW7" s="36">
        <v>8.98</v>
      </c>
      <c r="DX7" s="36">
        <v>8.31</v>
      </c>
      <c r="DY7" s="36">
        <v>8.4700000000000006</v>
      </c>
      <c r="DZ7" s="36">
        <v>9.1</v>
      </c>
      <c r="EA7" s="36">
        <v>12.35</v>
      </c>
      <c r="EB7" s="36">
        <v>9.31</v>
      </c>
      <c r="EC7" s="36">
        <v>0</v>
      </c>
      <c r="ED7" s="36">
        <v>0</v>
      </c>
      <c r="EE7" s="36">
        <v>0</v>
      </c>
      <c r="EF7" s="36">
        <v>0</v>
      </c>
      <c r="EG7" s="36">
        <v>0</v>
      </c>
      <c r="EH7" s="36">
        <v>0.5</v>
      </c>
      <c r="EI7" s="36">
        <v>1.24</v>
      </c>
      <c r="EJ7" s="36">
        <v>0.45</v>
      </c>
      <c r="EK7" s="36">
        <v>0.53</v>
      </c>
      <c r="EL7" s="36">
        <v>0.42</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2249</cp:lastModifiedBy>
  <cp:lastPrinted>2017-02-10T07:40:55Z</cp:lastPrinted>
  <dcterms:created xsi:type="dcterms:W3CDTF">2016-12-02T02:00:21Z</dcterms:created>
  <dcterms:modified xsi:type="dcterms:W3CDTF">2017-02-12T23:35:53Z</dcterms:modified>
</cp:coreProperties>
</file>