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水道\"/>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R6" i="5"/>
  <c r="Q6" i="5"/>
  <c r="P6" i="5"/>
  <c r="O6" i="5"/>
  <c r="N6" i="5"/>
  <c r="M6" i="5"/>
  <c r="L6" i="5"/>
  <c r="Z8" i="4" s="1"/>
  <c r="K6" i="5"/>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Y8" i="4"/>
  <c r="AQ8" i="4"/>
  <c r="AI8" i="4"/>
  <c r="R8" i="4"/>
  <c r="J8" i="4"/>
  <c r="B8"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<sst xmlns="http://schemas.openxmlformats.org/spreadsheetml/2006/main" count="217" uniqueCount="106">
  <si>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</si>
  <si>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</si>
  <si>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</si>
  <si>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</si>
  <si>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</si>
  <si>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</si>
  <si>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</si>
  <si>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</si>
  <si>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</si>
  <si>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</si>
  <si>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</si>
  <si>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</si>
  <si>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</si>
  <si>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</si>
  <si>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</si>
  <si>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</si>
  <si>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</si>
  <si>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</si>
  <si>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</si>
  <si>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</si>
  <si>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</si>
  <si>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</si>
  <si>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</si>
  <si>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</si>
  <si>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</si>
  <si>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</si>
  <si>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</si>
  <si>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</si>
  <si>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</si>
  <si>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</si>
  <si>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</si>
  <si>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</si>
  <si>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</si>
  <si>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</si>
  <si>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</si>
  <si>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</si>
  <si>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</si>
  <si>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</si>
  <si>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</si>
  <si>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</si>
  <si>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</si>
  <si>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</si>
  <si>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</si>
  <si>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</si>
  <si>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</si>
  <si>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</si>
  <si>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</si>
  <si>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</si>
  <si>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</si>
  <si>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</si>
  <si>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</si>
  <si>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</si>
  <si>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</si>
  <si>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</si>
  <si>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</si>
  <si>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</si>
  <si>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</si>
  <si>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</si>
  <si>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</si>
  <si>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</si>
  <si>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</si>
  <si>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</si>
  <si>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</si>
  <si>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</si>
  <si>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</si>
  <si>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</si>
  <si>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</si>
  <si>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</si>
  <si>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</si>
  <si>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</si>
  <si>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</si>
  <si>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</si>
  <si>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</si>
  <si>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</si>
  <si>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</si>
  <si>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</si>
  <si>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</si>
  <si>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</si>
  <si>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</si>
  <si>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</si>
  <si>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</si>
  <si>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</si>
  <si>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</si>
  <si>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</si>
  <si>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</si>
  <si>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</si>
  <si>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</si>
  <si>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</si>
  <si>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</si>
  <si>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</si>
  <si>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</si>
  <si>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</si>
  <si>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佐倉市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</si>
  <si>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</si>
  <si>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</si>
  <si>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</si>
  <si>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</si>
  <si>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</si>
  <si>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</si>
  <si>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</si>
  <si>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</si>
  <si>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</si>
  <si>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</si>
  <si>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営の健全性・効率性についての分析から、各数値が現状では比較的良好に出ているが、今後の経営を考えると課題があること、老朽化の状況から今後の更新財源の確保も必要な課題であることがわかる。今後は人口減少による水需要の減少や、施設の老朽化が進む中で健全な水道事業経営を維持していくために経営分析結果を注視していく必要がある。</t>
    <phoneticPr fontId="4"/>
  </si>
  <si>
    <t xml:space="preserve">  有形固定資産減価償却率と管路経年化率は、ともに前年を上回っており老朽化が進行している。全国平均、類似団体平均と比較すると平均を下回っており、管路の老朽化の度合いは比較的低い。管路更新率は前年度より上昇しており、全国平均、類似団体平均よりも高いが、耐用年数から考えた管路更新ペースはこれよりも高いため、今後もペースを落とさず更新していく必要があるものと考えられる。</t>
    <rPh sb="75" eb="78">
      <t>ロウキュウカ</t>
    </rPh>
    <rPh sb="79" eb="81">
      <t>ドア</t>
    </rPh>
    <phoneticPr fontId="4"/>
  </si>
  <si>
    <t xml:space="preserve">  経常収支比率と料金回収率は、ともに前年度より数値は改善されており、全国平均、類似団体平均と比較しても高い数値となっている。しかし、これは、市内に造成された区画整理地の住宅販売に伴う加入負担金（一時的な営業外収益）の増加によるものであり、給水収益は、昨年に引き続き前年度より減少している。給水原価は、前年度より数値は若干減少し改善されてはいるが、全国平均や類似団体平均と比較すると高い状況にある。主な理由として、当市の給水原価の大半（約7割）を占めている費用が、受水費と減価償却費で、なかでも、受水費は用水供給事業者との契約額に左右されるため、圧縮が困難な費用となっている。また、当市では、将来の確実な施設の更新財源を確保する観点で経営分析するため、長期前受金戻入（非現金収入）を差し引かない場合の給水原価と供給単価で、料金回収率を算出し分析しているが、それによると給水原価は供給単価を上回り、いわゆる逆ザヤ状態となっている。
企業債残高対給水収益比率は、当市では、施設の更新（耐震化）事業を積極的に実施しているが、財源は極力自主財源としているので、企業債の利用は最小限に留めている。全国平均、類似団体平均と比較すると低い数値となっているが、今後、人口減少による給水収益の減少が進んでいった場合は、計画的な施設の更新事業を進める上で、できるだけ将来へ先送りする負担を避け、適切な給水収益を確保していく必要がある。</t>
    <rPh sb="71" eb="73">
      <t>シナイ</t>
    </rPh>
    <rPh sb="74" eb="76">
      <t>ゾウセイ</t>
    </rPh>
    <rPh sb="79" eb="81">
      <t>クカク</t>
    </rPh>
    <rPh sb="81" eb="83">
      <t>セイリ</t>
    </rPh>
    <rPh sb="83" eb="84">
      <t>チ</t>
    </rPh>
    <rPh sb="85" eb="87">
      <t>ジュウタク</t>
    </rPh>
    <rPh sb="87" eb="89">
      <t>ハンバイ</t>
    </rPh>
    <rPh sb="90" eb="91">
      <t>トモナ</t>
    </rPh>
    <rPh sb="92" eb="94">
      <t>カニュウ</t>
    </rPh>
    <rPh sb="94" eb="97">
      <t>フタンキン</t>
    </rPh>
    <rPh sb="98" eb="101">
      <t>イチジテキ</t>
    </rPh>
    <rPh sb="102" eb="105">
      <t>エイギョウガイ</t>
    </rPh>
    <rPh sb="105" eb="107">
      <t>シュウエキ</t>
    </rPh>
    <rPh sb="415" eb="417">
      <t>キギョウ</t>
    </rPh>
    <rPh sb="417" eb="418">
      <t>サイ</t>
    </rPh>
    <rPh sb="418" eb="420">
      <t>ザンダカ</t>
    </rPh>
    <rPh sb="420" eb="421">
      <t>タイ</t>
    </rPh>
    <rPh sb="421" eb="423">
      <t>キュウスイ</t>
    </rPh>
    <rPh sb="423" eb="425">
      <t>シュウエキ</t>
    </rPh>
    <rPh sb="425" eb="427">
      <t>ヒリツ</t>
    </rPh>
    <rPh sb="429" eb="431">
      <t>トウシ</t>
    </rPh>
    <rPh sb="434" eb="436">
      <t>シセツ</t>
    </rPh>
    <rPh sb="437" eb="439">
      <t>コウシン</t>
    </rPh>
    <rPh sb="440" eb="443">
      <t>タイシンカ</t>
    </rPh>
    <rPh sb="444" eb="446">
      <t>ジギョウ</t>
    </rPh>
    <rPh sb="447" eb="450">
      <t>セッキョクテキ</t>
    </rPh>
    <rPh sb="451" eb="453">
      <t>ジッシ</t>
    </rPh>
    <rPh sb="459" eb="461">
      <t>ザイゲン</t>
    </rPh>
    <rPh sb="462" eb="464">
      <t>キョクリョク</t>
    </rPh>
    <rPh sb="464" eb="466">
      <t>ジシュ</t>
    </rPh>
    <rPh sb="466" eb="468">
      <t>ザイゲン</t>
    </rPh>
    <rPh sb="476" eb="478">
      <t>キギョウ</t>
    </rPh>
    <rPh sb="478" eb="479">
      <t>サイ</t>
    </rPh>
    <rPh sb="480" eb="482">
      <t>リヨウ</t>
    </rPh>
    <rPh sb="483" eb="486">
      <t>サイショウゲン</t>
    </rPh>
    <rPh sb="487" eb="488">
      <t>トド</t>
    </rPh>
    <rPh sb="493" eb="495">
      <t>ゼンコク</t>
    </rPh>
    <rPh sb="495" eb="497">
      <t>ヘイキン</t>
    </rPh>
    <rPh sb="498" eb="500">
      <t>ルイジ</t>
    </rPh>
    <rPh sb="500" eb="502">
      <t>ダンタイ</t>
    </rPh>
    <rPh sb="502" eb="504">
      <t>ヘイキン</t>
    </rPh>
    <rPh sb="505" eb="507">
      <t>ヒカク</t>
    </rPh>
    <rPh sb="510" eb="511">
      <t>ヒク</t>
    </rPh>
    <rPh sb="512" eb="514">
      <t>スウチ</t>
    </rPh>
    <rPh sb="522" eb="524">
      <t>コンゴ</t>
    </rPh>
    <rPh sb="525" eb="527">
      <t>ジンコウ</t>
    </rPh>
    <rPh sb="527" eb="529">
      <t>ゲンショウ</t>
    </rPh>
    <rPh sb="532" eb="534">
      <t>キュウスイ</t>
    </rPh>
    <rPh sb="534" eb="536">
      <t>シュウエキ</t>
    </rPh>
    <rPh sb="537" eb="539">
      <t>ゲンショウ</t>
    </rPh>
    <rPh sb="540" eb="541">
      <t>スス</t>
    </rPh>
    <rPh sb="546" eb="548">
      <t>バアイ</t>
    </rPh>
    <rPh sb="565" eb="566">
      <t>ウエ</t>
    </rPh>
    <rPh sb="573" eb="575">
      <t>ショウライ</t>
    </rPh>
    <rPh sb="576" eb="578">
      <t>サキオク</t>
    </rPh>
    <rPh sb="581" eb="583">
      <t>フタン</t>
    </rPh>
    <rPh sb="584" eb="585">
      <t>サ</t>
    </rPh>
    <rPh sb="587" eb="589">
      <t>テキセツ</t>
    </rPh>
    <rPh sb="590" eb="592">
      <t>キュウスイ</t>
    </rPh>
    <rPh sb="592" eb="594">
      <t>シュウエキ</t>
    </rPh>
    <rPh sb="595" eb="597">
      <t>カクホ</t>
    </rPh>
    <rPh sb="601" eb="60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</si>
</sst>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1.1399999999999999</c:v>
                </c:pt>
                <c:pt idx="1">
                  <c:v>0.69</c:v>
                </c:pt>
                <c:pt idx="2">
                  <c:v>0.96</c:v>
                </c:pt>
                <c:pt idx="3">
                  <c:v>0.66</c:v>
                </c:pt>
                <c:pt idx="4">
                  <c:v>0.99</c:v>
                </c:pt>
              </c:numCache>
            </c:numRef>
          </c:val>
          <c:extLst>
            <c:ext xmlns:c16="http://schemas.microsoft.com/office/drawing/2014/chart" uri="{C3380CC4-5D6E-409C-BE32-E72D297353CC}">
              <c16:uniqueId val="{00000000-AEBB-468C-9023-B537B5CA17B7}"/>
            </c:ext>
          </c:extLst>
        </c:ser>
        <c:dLbls>
          <c:showLegendKey val="0"/>
          <c:showVal val="0"/>
          <c:showCatName val="0"/>
          <c:showSerName val="0"/>
          <c:showPercent val="0"/>
          <c:showBubbleSize val="0"/>
        </c:dLbls>
        <c:gapWidth val="150"/>
        <c:axId val="95000448"/>
        <c:axId val="9501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0.76</c:v>
                </c:pt>
                <c:pt idx="2">
                  <c:v>0.8</c:v>
                </c:pt>
                <c:pt idx="3">
                  <c:v>0.72</c:v>
                </c:pt>
                <c:pt idx="4">
                  <c:v>0.67</c:v>
                </c:pt>
              </c:numCache>
            </c:numRef>
          </c:val>
          <c:smooth val="0"/>
          <c:extLst>
            <c:ext xmlns:c16="http://schemas.microsoft.com/office/drawing/2014/chart" uri="{C3380CC4-5D6E-409C-BE32-E72D297353CC}">
              <c16:uniqueId val="{00000001-AEBB-468C-9023-B537B5CA17B7}"/>
            </c:ext>
          </c:extLst>
        </c:ser>
        <c:dLbls>
          <c:showLegendKey val="0"/>
          <c:showVal val="0"/>
          <c:showCatName val="0"/>
          <c:showSerName val="0"/>
          <c:showPercent val="0"/>
          <c:showBubbleSize val="0"/>
        </c:dLbls>
        <c:marker val="1"/>
        <c:smooth val="0"/>
        <c:axId val="95000448"/>
        <c:axId val="95014912"/>
      </c:lineChart>
      <c:dateAx>
        <c:axId val="95000448"/>
        <c:scaling>
          <c:orientation val="minMax"/>
        </c:scaling>
        <c:delete val="1"/>
        <c:axPos val="b"/>
        <c:numFmt formatCode="ge" sourceLinked="1"/>
        <c:majorTickMark val="none"/>
        <c:minorTickMark val="none"/>
        <c:tickLblPos val="none"/>
        <c:crossAx val="95014912"/>
        <c:crosses val="autoZero"/>
        <c:auto val="1"/>
        <c:lblOffset val="100"/>
        <c:baseTimeUnit val="years"/>
      </c:dateAx>
      <c:valAx>
        <c:axId val="9501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0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77.86</c:v>
                </c:pt>
                <c:pt idx="1">
                  <c:v>74.83</c:v>
                </c:pt>
                <c:pt idx="2">
                  <c:v>74.599999999999994</c:v>
                </c:pt>
                <c:pt idx="3">
                  <c:v>75.540000000000006</c:v>
                </c:pt>
                <c:pt idx="4">
                  <c:v>75.349999999999994</c:v>
                </c:pt>
              </c:numCache>
            </c:numRef>
          </c:val>
          <c:extLst>
            <c:ext xmlns:c16="http://schemas.microsoft.com/office/drawing/2014/chart" uri="{C3380CC4-5D6E-409C-BE32-E72D297353CC}">
              <c16:uniqueId val="{00000000-A039-4D16-9C40-A0812AB68267}"/>
            </c:ext>
          </c:extLst>
        </c:ser>
        <c:dLbls>
          <c:showLegendKey val="0"/>
          <c:showVal val="0"/>
          <c:showCatName val="0"/>
          <c:showSerName val="0"/>
          <c:showPercent val="0"/>
          <c:showBubbleSize val="0"/>
        </c:dLbls>
        <c:gapWidth val="150"/>
        <c:axId val="96905472"/>
        <c:axId val="9693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63.07</c:v>
                </c:pt>
                <c:pt idx="1">
                  <c:v>62.71</c:v>
                </c:pt>
                <c:pt idx="2">
                  <c:v>62.15</c:v>
                </c:pt>
                <c:pt idx="3">
                  <c:v>61.61</c:v>
                </c:pt>
                <c:pt idx="4">
                  <c:v>62.34</c:v>
                </c:pt>
              </c:numCache>
            </c:numRef>
          </c:val>
          <c:smooth val="0"/>
          <c:extLst>
            <c:ext xmlns:c16="http://schemas.microsoft.com/office/drawing/2014/chart" uri="{C3380CC4-5D6E-409C-BE32-E72D297353CC}">
              <c16:uniqueId val="{00000001-A039-4D16-9C40-A0812AB68267}"/>
            </c:ext>
          </c:extLst>
        </c:ser>
        <c:dLbls>
          <c:showLegendKey val="0"/>
          <c:showVal val="0"/>
          <c:showCatName val="0"/>
          <c:showSerName val="0"/>
          <c:showPercent val="0"/>
          <c:showBubbleSize val="0"/>
        </c:dLbls>
        <c:marker val="1"/>
        <c:smooth val="0"/>
        <c:axId val="96905472"/>
        <c:axId val="96936320"/>
      </c:lineChart>
      <c:dateAx>
        <c:axId val="96905472"/>
        <c:scaling>
          <c:orientation val="minMax"/>
        </c:scaling>
        <c:delete val="1"/>
        <c:axPos val="b"/>
        <c:numFmt formatCode="ge" sourceLinked="1"/>
        <c:majorTickMark val="none"/>
        <c:minorTickMark val="none"/>
        <c:tickLblPos val="none"/>
        <c:crossAx val="96936320"/>
        <c:crosses val="autoZero"/>
        <c:auto val="1"/>
        <c:lblOffset val="100"/>
        <c:baseTimeUnit val="years"/>
      </c:dateAx>
      <c:valAx>
        <c:axId val="9693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0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95.83</c:v>
                </c:pt>
                <c:pt idx="1">
                  <c:v>97.39</c:v>
                </c:pt>
                <c:pt idx="2">
                  <c:v>97.31</c:v>
                </c:pt>
                <c:pt idx="3">
                  <c:v>95.82</c:v>
                </c:pt>
                <c:pt idx="4">
                  <c:v>95.69</c:v>
                </c:pt>
              </c:numCache>
            </c:numRef>
          </c:val>
          <c:extLst>
            <c:ext xmlns:c16="http://schemas.microsoft.com/office/drawing/2014/chart" uri="{C3380CC4-5D6E-409C-BE32-E72D297353CC}">
              <c16:uniqueId val="{00000000-20EF-495B-8F92-10B6979ADFEA}"/>
            </c:ext>
          </c:extLst>
        </c:ser>
        <c:dLbls>
          <c:showLegendKey val="0"/>
          <c:showVal val="0"/>
          <c:showCatName val="0"/>
          <c:showSerName val="0"/>
          <c:showPercent val="0"/>
          <c:showBubbleSize val="0"/>
        </c:dLbls>
        <c:gapWidth val="150"/>
        <c:axId val="96966528"/>
        <c:axId val="9696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89.96</c:v>
                </c:pt>
                <c:pt idx="1">
                  <c:v>90.54</c:v>
                </c:pt>
                <c:pt idx="2">
                  <c:v>90.64</c:v>
                </c:pt>
                <c:pt idx="3">
                  <c:v>90.23</c:v>
                </c:pt>
                <c:pt idx="4">
                  <c:v>90.15</c:v>
                </c:pt>
              </c:numCache>
            </c:numRef>
          </c:val>
          <c:smooth val="0"/>
          <c:extLst>
            <c:ext xmlns:c16="http://schemas.microsoft.com/office/drawing/2014/chart" uri="{C3380CC4-5D6E-409C-BE32-E72D297353CC}">
              <c16:uniqueId val="{00000001-20EF-495B-8F92-10B6979ADFEA}"/>
            </c:ext>
          </c:extLst>
        </c:ser>
        <c:dLbls>
          <c:showLegendKey val="0"/>
          <c:showVal val="0"/>
          <c:showCatName val="0"/>
          <c:showSerName val="0"/>
          <c:showPercent val="0"/>
          <c:showBubbleSize val="0"/>
        </c:dLbls>
        <c:marker val="1"/>
        <c:smooth val="0"/>
        <c:axId val="96966528"/>
        <c:axId val="96968704"/>
      </c:lineChart>
      <c:dateAx>
        <c:axId val="96966528"/>
        <c:scaling>
          <c:orientation val="minMax"/>
        </c:scaling>
        <c:delete val="1"/>
        <c:axPos val="b"/>
        <c:numFmt formatCode="ge" sourceLinked="1"/>
        <c:majorTickMark val="none"/>
        <c:minorTickMark val="none"/>
        <c:tickLblPos val="none"/>
        <c:crossAx val="96968704"/>
        <c:crosses val="autoZero"/>
        <c:auto val="1"/>
        <c:lblOffset val="100"/>
        <c:baseTimeUnit val="years"/>
      </c:dateAx>
      <c:valAx>
        <c:axId val="9696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6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114.9</c:v>
                </c:pt>
                <c:pt idx="1">
                  <c:v>107.5</c:v>
                </c:pt>
                <c:pt idx="2">
                  <c:v>107.25</c:v>
                </c:pt>
                <c:pt idx="3">
                  <c:v>113.6</c:v>
                </c:pt>
                <c:pt idx="4">
                  <c:v>115.11</c:v>
                </c:pt>
              </c:numCache>
            </c:numRef>
          </c:val>
          <c:extLst>
            <c:ext xmlns:c16="http://schemas.microsoft.com/office/drawing/2014/chart" uri="{C3380CC4-5D6E-409C-BE32-E72D297353CC}">
              <c16:uniqueId val="{00000000-7604-47B3-A6A4-127A36A6DD41}"/>
            </c:ext>
          </c:extLst>
        </c:ser>
        <c:dLbls>
          <c:showLegendKey val="0"/>
          <c:showVal val="0"/>
          <c:showCatName val="0"/>
          <c:showSerName val="0"/>
          <c:showPercent val="0"/>
          <c:showBubbleSize val="0"/>
        </c:dLbls>
        <c:gapWidth val="150"/>
        <c:axId val="94782976"/>
        <c:axId val="9478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107.51</c:v>
                </c:pt>
                <c:pt idx="1">
                  <c:v>108.39</c:v>
                </c:pt>
                <c:pt idx="2">
                  <c:v>108.9</c:v>
                </c:pt>
                <c:pt idx="3">
                  <c:v>114.43</c:v>
                </c:pt>
                <c:pt idx="4">
                  <c:v>114.08</c:v>
                </c:pt>
              </c:numCache>
            </c:numRef>
          </c:val>
          <c:smooth val="0"/>
          <c:extLst>
            <c:ext xmlns:c16="http://schemas.microsoft.com/office/drawing/2014/chart" uri="{C3380CC4-5D6E-409C-BE32-E72D297353CC}">
              <c16:uniqueId val="{00000001-7604-47B3-A6A4-127A36A6DD41}"/>
            </c:ext>
          </c:extLst>
        </c:ser>
        <c:dLbls>
          <c:showLegendKey val="0"/>
          <c:showVal val="0"/>
          <c:showCatName val="0"/>
          <c:showSerName val="0"/>
          <c:showPercent val="0"/>
          <c:showBubbleSize val="0"/>
        </c:dLbls>
        <c:marker val="1"/>
        <c:smooth val="0"/>
        <c:axId val="94782976"/>
        <c:axId val="94784896"/>
      </c:lineChart>
      <c:dateAx>
        <c:axId val="94782976"/>
        <c:scaling>
          <c:orientation val="minMax"/>
        </c:scaling>
        <c:delete val="1"/>
        <c:axPos val="b"/>
        <c:numFmt formatCode="ge" sourceLinked="1"/>
        <c:majorTickMark val="none"/>
        <c:minorTickMark val="none"/>
        <c:tickLblPos val="none"/>
        <c:crossAx val="94784896"/>
        <c:crosses val="autoZero"/>
        <c:auto val="1"/>
        <c:lblOffset val="100"/>
        <c:baseTimeUnit val="years"/>
      </c:dateAx>
      <c:valAx>
        <c:axId val="94784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78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39.56</c:v>
                </c:pt>
                <c:pt idx="1">
                  <c:v>41.03</c:v>
                </c:pt>
                <c:pt idx="2">
                  <c:v>42.15</c:v>
                </c:pt>
                <c:pt idx="3">
                  <c:v>43.87</c:v>
                </c:pt>
                <c:pt idx="4">
                  <c:v>45.53</c:v>
                </c:pt>
              </c:numCache>
            </c:numRef>
          </c:val>
          <c:extLst>
            <c:ext xmlns:c16="http://schemas.microsoft.com/office/drawing/2014/chart" uri="{C3380CC4-5D6E-409C-BE32-E72D297353CC}">
              <c16:uniqueId val="{00000000-8390-43B4-8316-DAFB612C937A}"/>
            </c:ext>
          </c:extLst>
        </c:ser>
        <c:dLbls>
          <c:showLegendKey val="0"/>
          <c:showVal val="0"/>
          <c:showCatName val="0"/>
          <c:showSerName val="0"/>
          <c:showPercent val="0"/>
          <c:showBubbleSize val="0"/>
        </c:dLbls>
        <c:gapWidth val="150"/>
        <c:axId val="94823552"/>
        <c:axId val="9482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41.47</c:v>
                </c:pt>
                <c:pt idx="1">
                  <c:v>42.43</c:v>
                </c:pt>
                <c:pt idx="2">
                  <c:v>43.24</c:v>
                </c:pt>
                <c:pt idx="3">
                  <c:v>46.36</c:v>
                </c:pt>
                <c:pt idx="4">
                  <c:v>47.37</c:v>
                </c:pt>
              </c:numCache>
            </c:numRef>
          </c:val>
          <c:smooth val="0"/>
          <c:extLst>
            <c:ext xmlns:c16="http://schemas.microsoft.com/office/drawing/2014/chart" uri="{C3380CC4-5D6E-409C-BE32-E72D297353CC}">
              <c16:uniqueId val="{00000001-8390-43B4-8316-DAFB612C937A}"/>
            </c:ext>
          </c:extLst>
        </c:ser>
        <c:dLbls>
          <c:showLegendKey val="0"/>
          <c:showVal val="0"/>
          <c:showCatName val="0"/>
          <c:showSerName val="0"/>
          <c:showPercent val="0"/>
          <c:showBubbleSize val="0"/>
        </c:dLbls>
        <c:marker val="1"/>
        <c:smooth val="0"/>
        <c:axId val="94823552"/>
        <c:axId val="94825472"/>
      </c:lineChart>
      <c:dateAx>
        <c:axId val="94823552"/>
        <c:scaling>
          <c:orientation val="minMax"/>
        </c:scaling>
        <c:delete val="1"/>
        <c:axPos val="b"/>
        <c:numFmt formatCode="ge" sourceLinked="1"/>
        <c:majorTickMark val="none"/>
        <c:minorTickMark val="none"/>
        <c:tickLblPos val="none"/>
        <c:crossAx val="94825472"/>
        <c:crosses val="autoZero"/>
        <c:auto val="1"/>
        <c:lblOffset val="100"/>
        <c:baseTimeUnit val="years"/>
      </c:dateAx>
      <c:valAx>
        <c:axId val="9482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2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1.8</c:v>
                </c:pt>
                <c:pt idx="1">
                  <c:v>3.2</c:v>
                </c:pt>
                <c:pt idx="2">
                  <c:v>3.87</c:v>
                </c:pt>
                <c:pt idx="3">
                  <c:v>4.91</c:v>
                </c:pt>
                <c:pt idx="4">
                  <c:v>6.06</c:v>
                </c:pt>
              </c:numCache>
            </c:numRef>
          </c:val>
          <c:extLst>
            <c:ext xmlns:c16="http://schemas.microsoft.com/office/drawing/2014/chart" uri="{C3380CC4-5D6E-409C-BE32-E72D297353CC}">
              <c16:uniqueId val="{00000000-00CD-43DC-BACA-66D774456949}"/>
            </c:ext>
          </c:extLst>
        </c:ser>
        <c:dLbls>
          <c:showLegendKey val="0"/>
          <c:showVal val="0"/>
          <c:showCatName val="0"/>
          <c:showSerName val="0"/>
          <c:showPercent val="0"/>
          <c:showBubbleSize val="0"/>
        </c:dLbls>
        <c:gapWidth val="150"/>
        <c:axId val="96637696"/>
        <c:axId val="9663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9.92</c:v>
                </c:pt>
                <c:pt idx="1">
                  <c:v>11.07</c:v>
                </c:pt>
                <c:pt idx="2">
                  <c:v>12.21</c:v>
                </c:pt>
                <c:pt idx="3">
                  <c:v>13.57</c:v>
                </c:pt>
                <c:pt idx="4">
                  <c:v>14.27</c:v>
                </c:pt>
              </c:numCache>
            </c:numRef>
          </c:val>
          <c:smooth val="0"/>
          <c:extLst>
            <c:ext xmlns:c16="http://schemas.microsoft.com/office/drawing/2014/chart" uri="{C3380CC4-5D6E-409C-BE32-E72D297353CC}">
              <c16:uniqueId val="{00000001-00CD-43DC-BACA-66D774456949}"/>
            </c:ext>
          </c:extLst>
        </c:ser>
        <c:dLbls>
          <c:showLegendKey val="0"/>
          <c:showVal val="0"/>
          <c:showCatName val="0"/>
          <c:showSerName val="0"/>
          <c:showPercent val="0"/>
          <c:showBubbleSize val="0"/>
        </c:dLbls>
        <c:marker val="1"/>
        <c:smooth val="0"/>
        <c:axId val="96637696"/>
        <c:axId val="96639616"/>
      </c:lineChart>
      <c:dateAx>
        <c:axId val="96637696"/>
        <c:scaling>
          <c:orientation val="minMax"/>
        </c:scaling>
        <c:delete val="1"/>
        <c:axPos val="b"/>
        <c:numFmt formatCode="ge" sourceLinked="1"/>
        <c:majorTickMark val="none"/>
        <c:minorTickMark val="none"/>
        <c:tickLblPos val="none"/>
        <c:crossAx val="96639616"/>
        <c:crosses val="autoZero"/>
        <c:auto val="1"/>
        <c:lblOffset val="100"/>
        <c:baseTimeUnit val="years"/>
      </c:dateAx>
      <c:valAx>
        <c:axId val="9663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3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C6-4151-B4A6-3C9FC743A8E5}"/>
            </c:ext>
          </c:extLst>
        </c:ser>
        <c:dLbls>
          <c:showLegendKey val="0"/>
          <c:showVal val="0"/>
          <c:showCatName val="0"/>
          <c:showSerName val="0"/>
          <c:showPercent val="0"/>
          <c:showBubbleSize val="0"/>
        </c:dLbls>
        <c:gapWidth val="150"/>
        <c:axId val="97008256"/>
        <c:axId val="9701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2.83</c:v>
                </c:pt>
                <c:pt idx="1">
                  <c:v>3.08</c:v>
                </c:pt>
                <c:pt idx="2">
                  <c:v>3.47</c:v>
                </c:pt>
                <c:pt idx="3">
                  <c:v>0.13</c:v>
                </c:pt>
                <c:pt idx="4" formatCode="#,##0.00;&quot;△&quot;#,##0.00">
                  <c:v>0</c:v>
                </c:pt>
              </c:numCache>
            </c:numRef>
          </c:val>
          <c:smooth val="0"/>
          <c:extLst>
            <c:ext xmlns:c16="http://schemas.microsoft.com/office/drawing/2014/chart" uri="{C3380CC4-5D6E-409C-BE32-E72D297353CC}">
              <c16:uniqueId val="{00000001-0DC6-4151-B4A6-3C9FC743A8E5}"/>
            </c:ext>
          </c:extLst>
        </c:ser>
        <c:dLbls>
          <c:showLegendKey val="0"/>
          <c:showVal val="0"/>
          <c:showCatName val="0"/>
          <c:showSerName val="0"/>
          <c:showPercent val="0"/>
          <c:showBubbleSize val="0"/>
        </c:dLbls>
        <c:marker val="1"/>
        <c:smooth val="0"/>
        <c:axId val="97008256"/>
        <c:axId val="97010432"/>
      </c:lineChart>
      <c:dateAx>
        <c:axId val="97008256"/>
        <c:scaling>
          <c:orientation val="minMax"/>
        </c:scaling>
        <c:delete val="1"/>
        <c:axPos val="b"/>
        <c:numFmt formatCode="ge" sourceLinked="1"/>
        <c:majorTickMark val="none"/>
        <c:minorTickMark val="none"/>
        <c:tickLblPos val="none"/>
        <c:crossAx val="97010432"/>
        <c:crosses val="autoZero"/>
        <c:auto val="1"/>
        <c:lblOffset val="100"/>
        <c:baseTimeUnit val="years"/>
      </c:dateAx>
      <c:valAx>
        <c:axId val="97010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00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1738.14</c:v>
                </c:pt>
                <c:pt idx="1">
                  <c:v>1923.47</c:v>
                </c:pt>
                <c:pt idx="2">
                  <c:v>2062.84</c:v>
                </c:pt>
                <c:pt idx="3">
                  <c:v>1172.69</c:v>
                </c:pt>
                <c:pt idx="4">
                  <c:v>1464.28</c:v>
                </c:pt>
              </c:numCache>
            </c:numRef>
          </c:val>
          <c:extLst>
            <c:ext xmlns:c16="http://schemas.microsoft.com/office/drawing/2014/chart" uri="{C3380CC4-5D6E-409C-BE32-E72D297353CC}">
              <c16:uniqueId val="{00000000-A035-4DCE-871D-343EA1742551}"/>
            </c:ext>
          </c:extLst>
        </c:ser>
        <c:dLbls>
          <c:showLegendKey val="0"/>
          <c:showVal val="0"/>
          <c:showCatName val="0"/>
          <c:showSerName val="0"/>
          <c:showPercent val="0"/>
          <c:showBubbleSize val="0"/>
        </c:dLbls>
        <c:gapWidth val="150"/>
        <c:axId val="97040640"/>
        <c:axId val="9704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602.73</c:v>
                </c:pt>
                <c:pt idx="1">
                  <c:v>590.46</c:v>
                </c:pt>
                <c:pt idx="2">
                  <c:v>628.34</c:v>
                </c:pt>
                <c:pt idx="3">
                  <c:v>289.8</c:v>
                </c:pt>
                <c:pt idx="4">
                  <c:v>299.44</c:v>
                </c:pt>
              </c:numCache>
            </c:numRef>
          </c:val>
          <c:smooth val="0"/>
          <c:extLst>
            <c:ext xmlns:c16="http://schemas.microsoft.com/office/drawing/2014/chart" uri="{C3380CC4-5D6E-409C-BE32-E72D297353CC}">
              <c16:uniqueId val="{00000001-A035-4DCE-871D-343EA1742551}"/>
            </c:ext>
          </c:extLst>
        </c:ser>
        <c:dLbls>
          <c:showLegendKey val="0"/>
          <c:showVal val="0"/>
          <c:showCatName val="0"/>
          <c:showSerName val="0"/>
          <c:showPercent val="0"/>
          <c:showBubbleSize val="0"/>
        </c:dLbls>
        <c:marker val="1"/>
        <c:smooth val="0"/>
        <c:axId val="97040640"/>
        <c:axId val="97046912"/>
      </c:lineChart>
      <c:dateAx>
        <c:axId val="97040640"/>
        <c:scaling>
          <c:orientation val="minMax"/>
        </c:scaling>
        <c:delete val="1"/>
        <c:axPos val="b"/>
        <c:numFmt formatCode="ge" sourceLinked="1"/>
        <c:majorTickMark val="none"/>
        <c:minorTickMark val="none"/>
        <c:tickLblPos val="none"/>
        <c:crossAx val="97046912"/>
        <c:crosses val="autoZero"/>
        <c:auto val="1"/>
        <c:lblOffset val="100"/>
        <c:baseTimeUnit val="years"/>
      </c:dateAx>
      <c:valAx>
        <c:axId val="97046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04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77.489999999999995</c:v>
                </c:pt>
                <c:pt idx="1">
                  <c:v>75.58</c:v>
                </c:pt>
                <c:pt idx="2">
                  <c:v>73.53</c:v>
                </c:pt>
                <c:pt idx="3">
                  <c:v>71.89</c:v>
                </c:pt>
                <c:pt idx="4">
                  <c:v>68.489999999999995</c:v>
                </c:pt>
              </c:numCache>
            </c:numRef>
          </c:val>
          <c:extLst>
            <c:ext xmlns:c16="http://schemas.microsoft.com/office/drawing/2014/chart" uri="{C3380CC4-5D6E-409C-BE32-E72D297353CC}">
              <c16:uniqueId val="{00000000-2A06-4D01-8165-DEBCE8F5F150}"/>
            </c:ext>
          </c:extLst>
        </c:ser>
        <c:dLbls>
          <c:showLegendKey val="0"/>
          <c:showVal val="0"/>
          <c:showCatName val="0"/>
          <c:showSerName val="0"/>
          <c:showPercent val="0"/>
          <c:showBubbleSize val="0"/>
        </c:dLbls>
        <c:gapWidth val="150"/>
        <c:axId val="96757632"/>
        <c:axId val="9676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310.79000000000002</c:v>
                </c:pt>
                <c:pt idx="1">
                  <c:v>299.16000000000003</c:v>
                </c:pt>
                <c:pt idx="2">
                  <c:v>297.13</c:v>
                </c:pt>
                <c:pt idx="3">
                  <c:v>301.99</c:v>
                </c:pt>
                <c:pt idx="4">
                  <c:v>298.08999999999997</c:v>
                </c:pt>
              </c:numCache>
            </c:numRef>
          </c:val>
          <c:smooth val="0"/>
          <c:extLst>
            <c:ext xmlns:c16="http://schemas.microsoft.com/office/drawing/2014/chart" uri="{C3380CC4-5D6E-409C-BE32-E72D297353CC}">
              <c16:uniqueId val="{00000001-2A06-4D01-8165-DEBCE8F5F150}"/>
            </c:ext>
          </c:extLst>
        </c:ser>
        <c:dLbls>
          <c:showLegendKey val="0"/>
          <c:showVal val="0"/>
          <c:showCatName val="0"/>
          <c:showSerName val="0"/>
          <c:showPercent val="0"/>
          <c:showBubbleSize val="0"/>
        </c:dLbls>
        <c:marker val="1"/>
        <c:smooth val="0"/>
        <c:axId val="96757632"/>
        <c:axId val="96768000"/>
      </c:lineChart>
      <c:dateAx>
        <c:axId val="96757632"/>
        <c:scaling>
          <c:orientation val="minMax"/>
        </c:scaling>
        <c:delete val="1"/>
        <c:axPos val="b"/>
        <c:numFmt formatCode="ge" sourceLinked="1"/>
        <c:majorTickMark val="none"/>
        <c:minorTickMark val="none"/>
        <c:tickLblPos val="none"/>
        <c:crossAx val="96768000"/>
        <c:crosses val="autoZero"/>
        <c:auto val="1"/>
        <c:lblOffset val="100"/>
        <c:baseTimeUnit val="years"/>
      </c:dateAx>
      <c:valAx>
        <c:axId val="96768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75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105.42</c:v>
                </c:pt>
                <c:pt idx="1">
                  <c:v>99.55</c:v>
                </c:pt>
                <c:pt idx="2">
                  <c:v>96.08</c:v>
                </c:pt>
                <c:pt idx="3">
                  <c:v>107.1</c:v>
                </c:pt>
                <c:pt idx="4">
                  <c:v>107.82</c:v>
                </c:pt>
              </c:numCache>
            </c:numRef>
          </c:val>
          <c:extLst>
            <c:ext xmlns:c16="http://schemas.microsoft.com/office/drawing/2014/chart" uri="{C3380CC4-5D6E-409C-BE32-E72D297353CC}">
              <c16:uniqueId val="{00000000-2C76-41D1-A880-AC48DA0E7DEE}"/>
            </c:ext>
          </c:extLst>
        </c:ser>
        <c:dLbls>
          <c:showLegendKey val="0"/>
          <c:showVal val="0"/>
          <c:showCatName val="0"/>
          <c:showSerName val="0"/>
          <c:showPercent val="0"/>
          <c:showBubbleSize val="0"/>
        </c:dLbls>
        <c:gapWidth val="150"/>
        <c:axId val="96779648"/>
        <c:axId val="9686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c:v>
                </c:pt>
                <c:pt idx="1">
                  <c:v>99.91</c:v>
                </c:pt>
                <c:pt idx="2">
                  <c:v>99.89</c:v>
                </c:pt>
                <c:pt idx="3">
                  <c:v>107.05</c:v>
                </c:pt>
                <c:pt idx="4">
                  <c:v>106.4</c:v>
                </c:pt>
              </c:numCache>
            </c:numRef>
          </c:val>
          <c:smooth val="0"/>
          <c:extLst>
            <c:ext xmlns:c16="http://schemas.microsoft.com/office/drawing/2014/chart" uri="{C3380CC4-5D6E-409C-BE32-E72D297353CC}">
              <c16:uniqueId val="{00000001-2C76-41D1-A880-AC48DA0E7DEE}"/>
            </c:ext>
          </c:extLst>
        </c:ser>
        <c:dLbls>
          <c:showLegendKey val="0"/>
          <c:showVal val="0"/>
          <c:showCatName val="0"/>
          <c:showSerName val="0"/>
          <c:showPercent val="0"/>
          <c:showBubbleSize val="0"/>
        </c:dLbls>
        <c:marker val="1"/>
        <c:smooth val="0"/>
        <c:axId val="96779648"/>
        <c:axId val="96867840"/>
      </c:lineChart>
      <c:dateAx>
        <c:axId val="96779648"/>
        <c:scaling>
          <c:orientation val="minMax"/>
        </c:scaling>
        <c:delete val="1"/>
        <c:axPos val="b"/>
        <c:numFmt formatCode="ge" sourceLinked="1"/>
        <c:majorTickMark val="none"/>
        <c:minorTickMark val="none"/>
        <c:tickLblPos val="none"/>
        <c:crossAx val="96867840"/>
        <c:crosses val="autoZero"/>
        <c:auto val="1"/>
        <c:lblOffset val="100"/>
        <c:baseTimeUnit val="years"/>
      </c:dateAx>
      <c:valAx>
        <c:axId val="9686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7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178.22</c:v>
                </c:pt>
                <c:pt idx="1">
                  <c:v>189.03</c:v>
                </c:pt>
                <c:pt idx="2">
                  <c:v>195.96</c:v>
                </c:pt>
                <c:pt idx="3">
                  <c:v>175.98</c:v>
                </c:pt>
                <c:pt idx="4">
                  <c:v>174.9</c:v>
                </c:pt>
              </c:numCache>
            </c:numRef>
          </c:val>
          <c:extLst>
            <c:ext xmlns:c16="http://schemas.microsoft.com/office/drawing/2014/chart" uri="{C3380CC4-5D6E-409C-BE32-E72D297353CC}">
              <c16:uniqueId val="{00000000-BD8D-449A-85AA-0892092E1578}"/>
            </c:ext>
          </c:extLst>
        </c:ser>
        <c:dLbls>
          <c:showLegendKey val="0"/>
          <c:showVal val="0"/>
          <c:showCatName val="0"/>
          <c:showSerName val="0"/>
          <c:showPercent val="0"/>
          <c:showBubbleSize val="0"/>
        </c:dLbls>
        <c:gapWidth val="150"/>
        <c:axId val="96889472"/>
        <c:axId val="9689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164.03</c:v>
                </c:pt>
                <c:pt idx="1">
                  <c:v>164.25</c:v>
                </c:pt>
                <c:pt idx="2">
                  <c:v>165.34</c:v>
                </c:pt>
                <c:pt idx="3">
                  <c:v>155.09</c:v>
                </c:pt>
                <c:pt idx="4">
                  <c:v>156.29</c:v>
                </c:pt>
              </c:numCache>
            </c:numRef>
          </c:val>
          <c:smooth val="0"/>
          <c:extLst>
            <c:ext xmlns:c16="http://schemas.microsoft.com/office/drawing/2014/chart" uri="{C3380CC4-5D6E-409C-BE32-E72D297353CC}">
              <c16:uniqueId val="{00000001-BD8D-449A-85AA-0892092E1578}"/>
            </c:ext>
          </c:extLst>
        </c:ser>
        <c:dLbls>
          <c:showLegendKey val="0"/>
          <c:showVal val="0"/>
          <c:showCatName val="0"/>
          <c:showSerName val="0"/>
          <c:showPercent val="0"/>
          <c:showBubbleSize val="0"/>
        </c:dLbls>
        <c:marker val="1"/>
        <c:smooth val="0"/>
        <c:axId val="96889472"/>
        <c:axId val="96891648"/>
      </c:lineChart>
      <c:dateAx>
        <c:axId val="96889472"/>
        <c:scaling>
          <c:orientation val="minMax"/>
        </c:scaling>
        <c:delete val="1"/>
        <c:axPos val="b"/>
        <c:numFmt formatCode="ge" sourceLinked="1"/>
        <c:majorTickMark val="none"/>
        <c:minorTickMark val="none"/>
        <c:tickLblPos val="none"/>
        <c:crossAx val="96891648"/>
        <c:crosses val="autoZero"/>
        <c:auto val="1"/>
        <c:lblOffset val="100"/>
        <c:baseTimeUnit val="years"/>
      </c:dateAx>
      <c:valAx>
        <c:axId val="9689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8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16" zoomScaleNormal="100" workbookViewId="0">
      <selection activeCell="CB19" sqref="CB1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千葉県　佐倉市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x14ac:dyDescent="0.15">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A2</v>
      </c>
      <c r="AA8" s="72"/>
      <c r="AB8" s="72"/>
      <c r="AC8" s="72"/>
      <c r="AD8" s="72"/>
      <c r="AE8" s="72"/>
      <c r="AF8" s="72"/>
      <c r="AG8" s="73"/>
      <c r="AH8" s="3"/>
      <c r="AI8" s="74">
        <f>データ!Q6</f>
        <v>177056</v>
      </c>
      <c r="AJ8" s="75"/>
      <c r="AK8" s="75"/>
      <c r="AL8" s="75"/>
      <c r="AM8" s="75"/>
      <c r="AN8" s="75"/>
      <c r="AO8" s="75"/>
      <c r="AP8" s="76"/>
      <c r="AQ8" s="57">
        <f>データ!R6</f>
        <v>103.69</v>
      </c>
      <c r="AR8" s="57"/>
      <c r="AS8" s="57"/>
      <c r="AT8" s="57"/>
      <c r="AU8" s="57"/>
      <c r="AV8" s="57"/>
      <c r="AW8" s="57"/>
      <c r="AX8" s="57"/>
      <c r="AY8" s="57">
        <f>データ!S6</f>
        <v>1707.55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x14ac:dyDescent="0.15">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91.41</v>
      </c>
      <c r="K10" s="57"/>
      <c r="L10" s="57"/>
      <c r="M10" s="57"/>
      <c r="N10" s="57"/>
      <c r="O10" s="57"/>
      <c r="P10" s="57"/>
      <c r="Q10" s="57"/>
      <c r="R10" s="57">
        <f>データ!O6</f>
        <v>94.2</v>
      </c>
      <c r="S10" s="57"/>
      <c r="T10" s="57"/>
      <c r="U10" s="57"/>
      <c r="V10" s="57"/>
      <c r="W10" s="57"/>
      <c r="X10" s="57"/>
      <c r="Y10" s="57"/>
      <c r="Z10" s="65">
        <f>データ!P6</f>
        <v>2829</v>
      </c>
      <c r="AA10" s="65"/>
      <c r="AB10" s="65"/>
      <c r="AC10" s="65"/>
      <c r="AD10" s="65"/>
      <c r="AE10" s="65"/>
      <c r="AF10" s="65"/>
      <c r="AG10" s="65"/>
      <c r="AH10" s="2"/>
      <c r="AI10" s="65">
        <f>データ!T6</f>
        <v>166713</v>
      </c>
      <c r="AJ10" s="65"/>
      <c r="AK10" s="65"/>
      <c r="AL10" s="65"/>
      <c r="AM10" s="65"/>
      <c r="AN10" s="65"/>
      <c r="AO10" s="65"/>
      <c r="AP10" s="65"/>
      <c r="AQ10" s="57">
        <f>データ!U6</f>
        <v>103.69</v>
      </c>
      <c r="AR10" s="57"/>
      <c r="AS10" s="57"/>
      <c r="AT10" s="57"/>
      <c r="AU10" s="57"/>
      <c r="AV10" s="57"/>
      <c r="AW10" s="57"/>
      <c r="AX10" s="57"/>
      <c r="AY10" s="57">
        <f>データ!V6</f>
        <v>1607.8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90" t="s">
        <v>105</v>
      </c>
      <c r="BM16" s="91"/>
      <c r="BN16" s="91"/>
      <c r="BO16" s="91"/>
      <c r="BP16" s="91"/>
      <c r="BQ16" s="91"/>
      <c r="BR16" s="91"/>
      <c r="BS16" s="91"/>
      <c r="BT16" s="91"/>
      <c r="BU16" s="91"/>
      <c r="BV16" s="91"/>
      <c r="BW16" s="91"/>
      <c r="BX16" s="91"/>
      <c r="BY16" s="91"/>
      <c r="BZ16" s="9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90"/>
      <c r="BM17" s="91"/>
      <c r="BN17" s="91"/>
      <c r="BO17" s="91"/>
      <c r="BP17" s="91"/>
      <c r="BQ17" s="91"/>
      <c r="BR17" s="91"/>
      <c r="BS17" s="91"/>
      <c r="BT17" s="91"/>
      <c r="BU17" s="91"/>
      <c r="BV17" s="91"/>
      <c r="BW17" s="91"/>
      <c r="BX17" s="91"/>
      <c r="BY17" s="91"/>
      <c r="BZ17" s="9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90"/>
      <c r="BM18" s="91"/>
      <c r="BN18" s="91"/>
      <c r="BO18" s="91"/>
      <c r="BP18" s="91"/>
      <c r="BQ18" s="91"/>
      <c r="BR18" s="91"/>
      <c r="BS18" s="91"/>
      <c r="BT18" s="91"/>
      <c r="BU18" s="91"/>
      <c r="BV18" s="91"/>
      <c r="BW18" s="91"/>
      <c r="BX18" s="91"/>
      <c r="BY18" s="91"/>
      <c r="BZ18" s="9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90"/>
      <c r="BM19" s="91"/>
      <c r="BN19" s="91"/>
      <c r="BO19" s="91"/>
      <c r="BP19" s="91"/>
      <c r="BQ19" s="91"/>
      <c r="BR19" s="91"/>
      <c r="BS19" s="91"/>
      <c r="BT19" s="91"/>
      <c r="BU19" s="91"/>
      <c r="BV19" s="91"/>
      <c r="BW19" s="91"/>
      <c r="BX19" s="91"/>
      <c r="BY19" s="91"/>
      <c r="BZ19" s="9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90"/>
      <c r="BM20" s="91"/>
      <c r="BN20" s="91"/>
      <c r="BO20" s="91"/>
      <c r="BP20" s="91"/>
      <c r="BQ20" s="91"/>
      <c r="BR20" s="91"/>
      <c r="BS20" s="91"/>
      <c r="BT20" s="91"/>
      <c r="BU20" s="91"/>
      <c r="BV20" s="91"/>
      <c r="BW20" s="91"/>
      <c r="BX20" s="91"/>
      <c r="BY20" s="91"/>
      <c r="BZ20" s="9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90"/>
      <c r="BM21" s="91"/>
      <c r="BN21" s="91"/>
      <c r="BO21" s="91"/>
      <c r="BP21" s="91"/>
      <c r="BQ21" s="91"/>
      <c r="BR21" s="91"/>
      <c r="BS21" s="91"/>
      <c r="BT21" s="91"/>
      <c r="BU21" s="91"/>
      <c r="BV21" s="91"/>
      <c r="BW21" s="91"/>
      <c r="BX21" s="91"/>
      <c r="BY21" s="91"/>
      <c r="BZ21" s="9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90"/>
      <c r="BM22" s="91"/>
      <c r="BN22" s="91"/>
      <c r="BO22" s="91"/>
      <c r="BP22" s="91"/>
      <c r="BQ22" s="91"/>
      <c r="BR22" s="91"/>
      <c r="BS22" s="91"/>
      <c r="BT22" s="91"/>
      <c r="BU22" s="91"/>
      <c r="BV22" s="91"/>
      <c r="BW22" s="91"/>
      <c r="BX22" s="91"/>
      <c r="BY22" s="91"/>
      <c r="BZ22" s="9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90"/>
      <c r="BM23" s="91"/>
      <c r="BN23" s="91"/>
      <c r="BO23" s="91"/>
      <c r="BP23" s="91"/>
      <c r="BQ23" s="91"/>
      <c r="BR23" s="91"/>
      <c r="BS23" s="91"/>
      <c r="BT23" s="91"/>
      <c r="BU23" s="91"/>
      <c r="BV23" s="91"/>
      <c r="BW23" s="91"/>
      <c r="BX23" s="91"/>
      <c r="BY23" s="91"/>
      <c r="BZ23" s="9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90"/>
      <c r="BM24" s="91"/>
      <c r="BN24" s="91"/>
      <c r="BO24" s="91"/>
      <c r="BP24" s="91"/>
      <c r="BQ24" s="91"/>
      <c r="BR24" s="91"/>
      <c r="BS24" s="91"/>
      <c r="BT24" s="91"/>
      <c r="BU24" s="91"/>
      <c r="BV24" s="91"/>
      <c r="BW24" s="91"/>
      <c r="BX24" s="91"/>
      <c r="BY24" s="91"/>
      <c r="BZ24" s="9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90"/>
      <c r="BM25" s="91"/>
      <c r="BN25" s="91"/>
      <c r="BO25" s="91"/>
      <c r="BP25" s="91"/>
      <c r="BQ25" s="91"/>
      <c r="BR25" s="91"/>
      <c r="BS25" s="91"/>
      <c r="BT25" s="91"/>
      <c r="BU25" s="91"/>
      <c r="BV25" s="91"/>
      <c r="BW25" s="91"/>
      <c r="BX25" s="91"/>
      <c r="BY25" s="91"/>
      <c r="BZ25" s="9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90"/>
      <c r="BM26" s="91"/>
      <c r="BN26" s="91"/>
      <c r="BO26" s="91"/>
      <c r="BP26" s="91"/>
      <c r="BQ26" s="91"/>
      <c r="BR26" s="91"/>
      <c r="BS26" s="91"/>
      <c r="BT26" s="91"/>
      <c r="BU26" s="91"/>
      <c r="BV26" s="91"/>
      <c r="BW26" s="91"/>
      <c r="BX26" s="91"/>
      <c r="BY26" s="91"/>
      <c r="BZ26" s="9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90"/>
      <c r="BM27" s="91"/>
      <c r="BN27" s="91"/>
      <c r="BO27" s="91"/>
      <c r="BP27" s="91"/>
      <c r="BQ27" s="91"/>
      <c r="BR27" s="91"/>
      <c r="BS27" s="91"/>
      <c r="BT27" s="91"/>
      <c r="BU27" s="91"/>
      <c r="BV27" s="91"/>
      <c r="BW27" s="91"/>
      <c r="BX27" s="91"/>
      <c r="BY27" s="91"/>
      <c r="BZ27" s="9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90"/>
      <c r="BM28" s="91"/>
      <c r="BN28" s="91"/>
      <c r="BO28" s="91"/>
      <c r="BP28" s="91"/>
      <c r="BQ28" s="91"/>
      <c r="BR28" s="91"/>
      <c r="BS28" s="91"/>
      <c r="BT28" s="91"/>
      <c r="BU28" s="91"/>
      <c r="BV28" s="91"/>
      <c r="BW28" s="91"/>
      <c r="BX28" s="91"/>
      <c r="BY28" s="91"/>
      <c r="BZ28" s="9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90"/>
      <c r="BM29" s="91"/>
      <c r="BN29" s="91"/>
      <c r="BO29" s="91"/>
      <c r="BP29" s="91"/>
      <c r="BQ29" s="91"/>
      <c r="BR29" s="91"/>
      <c r="BS29" s="91"/>
      <c r="BT29" s="91"/>
      <c r="BU29" s="91"/>
      <c r="BV29" s="91"/>
      <c r="BW29" s="91"/>
      <c r="BX29" s="91"/>
      <c r="BY29" s="91"/>
      <c r="BZ29" s="9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90"/>
      <c r="BM30" s="91"/>
      <c r="BN30" s="91"/>
      <c r="BO30" s="91"/>
      <c r="BP30" s="91"/>
      <c r="BQ30" s="91"/>
      <c r="BR30" s="91"/>
      <c r="BS30" s="91"/>
      <c r="BT30" s="91"/>
      <c r="BU30" s="91"/>
      <c r="BV30" s="91"/>
      <c r="BW30" s="91"/>
      <c r="BX30" s="91"/>
      <c r="BY30" s="91"/>
      <c r="BZ30" s="9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90"/>
      <c r="BM31" s="91"/>
      <c r="BN31" s="91"/>
      <c r="BO31" s="91"/>
      <c r="BP31" s="91"/>
      <c r="BQ31" s="91"/>
      <c r="BR31" s="91"/>
      <c r="BS31" s="91"/>
      <c r="BT31" s="91"/>
      <c r="BU31" s="91"/>
      <c r="BV31" s="91"/>
      <c r="BW31" s="91"/>
      <c r="BX31" s="91"/>
      <c r="BY31" s="91"/>
      <c r="BZ31" s="9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90"/>
      <c r="BM32" s="91"/>
      <c r="BN32" s="91"/>
      <c r="BO32" s="91"/>
      <c r="BP32" s="91"/>
      <c r="BQ32" s="91"/>
      <c r="BR32" s="91"/>
      <c r="BS32" s="91"/>
      <c r="BT32" s="91"/>
      <c r="BU32" s="91"/>
      <c r="BV32" s="91"/>
      <c r="BW32" s="91"/>
      <c r="BX32" s="91"/>
      <c r="BY32" s="91"/>
      <c r="BZ32" s="9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90"/>
      <c r="BM33" s="91"/>
      <c r="BN33" s="91"/>
      <c r="BO33" s="91"/>
      <c r="BP33" s="91"/>
      <c r="BQ33" s="91"/>
      <c r="BR33" s="91"/>
      <c r="BS33" s="91"/>
      <c r="BT33" s="91"/>
      <c r="BU33" s="91"/>
      <c r="BV33" s="91"/>
      <c r="BW33" s="91"/>
      <c r="BX33" s="91"/>
      <c r="BY33" s="91"/>
      <c r="BZ33" s="92"/>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90"/>
      <c r="BM34" s="91"/>
      <c r="BN34" s="91"/>
      <c r="BO34" s="91"/>
      <c r="BP34" s="91"/>
      <c r="BQ34" s="91"/>
      <c r="BR34" s="91"/>
      <c r="BS34" s="91"/>
      <c r="BT34" s="91"/>
      <c r="BU34" s="91"/>
      <c r="BV34" s="91"/>
      <c r="BW34" s="91"/>
      <c r="BX34" s="91"/>
      <c r="BY34" s="91"/>
      <c r="BZ34" s="92"/>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90"/>
      <c r="BM35" s="91"/>
      <c r="BN35" s="91"/>
      <c r="BO35" s="91"/>
      <c r="BP35" s="91"/>
      <c r="BQ35" s="91"/>
      <c r="BR35" s="91"/>
      <c r="BS35" s="91"/>
      <c r="BT35" s="91"/>
      <c r="BU35" s="91"/>
      <c r="BV35" s="91"/>
      <c r="BW35" s="91"/>
      <c r="BX35" s="91"/>
      <c r="BY35" s="91"/>
      <c r="BZ35" s="9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90"/>
      <c r="BM36" s="91"/>
      <c r="BN36" s="91"/>
      <c r="BO36" s="91"/>
      <c r="BP36" s="91"/>
      <c r="BQ36" s="91"/>
      <c r="BR36" s="91"/>
      <c r="BS36" s="91"/>
      <c r="BT36" s="91"/>
      <c r="BU36" s="91"/>
      <c r="BV36" s="91"/>
      <c r="BW36" s="91"/>
      <c r="BX36" s="91"/>
      <c r="BY36" s="91"/>
      <c r="BZ36" s="9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90"/>
      <c r="BM37" s="91"/>
      <c r="BN37" s="91"/>
      <c r="BO37" s="91"/>
      <c r="BP37" s="91"/>
      <c r="BQ37" s="91"/>
      <c r="BR37" s="91"/>
      <c r="BS37" s="91"/>
      <c r="BT37" s="91"/>
      <c r="BU37" s="91"/>
      <c r="BV37" s="91"/>
      <c r="BW37" s="91"/>
      <c r="BX37" s="91"/>
      <c r="BY37" s="91"/>
      <c r="BZ37" s="9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90"/>
      <c r="BM38" s="91"/>
      <c r="BN38" s="91"/>
      <c r="BO38" s="91"/>
      <c r="BP38" s="91"/>
      <c r="BQ38" s="91"/>
      <c r="BR38" s="91"/>
      <c r="BS38" s="91"/>
      <c r="BT38" s="91"/>
      <c r="BU38" s="91"/>
      <c r="BV38" s="91"/>
      <c r="BW38" s="91"/>
      <c r="BX38" s="91"/>
      <c r="BY38" s="91"/>
      <c r="BZ38" s="9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90"/>
      <c r="BM39" s="91"/>
      <c r="BN39" s="91"/>
      <c r="BO39" s="91"/>
      <c r="BP39" s="91"/>
      <c r="BQ39" s="91"/>
      <c r="BR39" s="91"/>
      <c r="BS39" s="91"/>
      <c r="BT39" s="91"/>
      <c r="BU39" s="91"/>
      <c r="BV39" s="91"/>
      <c r="BW39" s="91"/>
      <c r="BX39" s="91"/>
      <c r="BY39" s="91"/>
      <c r="BZ39" s="9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90"/>
      <c r="BM40" s="91"/>
      <c r="BN40" s="91"/>
      <c r="BO40" s="91"/>
      <c r="BP40" s="91"/>
      <c r="BQ40" s="91"/>
      <c r="BR40" s="91"/>
      <c r="BS40" s="91"/>
      <c r="BT40" s="91"/>
      <c r="BU40" s="91"/>
      <c r="BV40" s="91"/>
      <c r="BW40" s="91"/>
      <c r="BX40" s="91"/>
      <c r="BY40" s="91"/>
      <c r="BZ40" s="9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90"/>
      <c r="BM41" s="91"/>
      <c r="BN41" s="91"/>
      <c r="BO41" s="91"/>
      <c r="BP41" s="91"/>
      <c r="BQ41" s="91"/>
      <c r="BR41" s="91"/>
      <c r="BS41" s="91"/>
      <c r="BT41" s="91"/>
      <c r="BU41" s="91"/>
      <c r="BV41" s="91"/>
      <c r="BW41" s="91"/>
      <c r="BX41" s="91"/>
      <c r="BY41" s="91"/>
      <c r="BZ41" s="9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90"/>
      <c r="BM42" s="91"/>
      <c r="BN42" s="91"/>
      <c r="BO42" s="91"/>
      <c r="BP42" s="91"/>
      <c r="BQ42" s="91"/>
      <c r="BR42" s="91"/>
      <c r="BS42" s="91"/>
      <c r="BT42" s="91"/>
      <c r="BU42" s="91"/>
      <c r="BV42" s="91"/>
      <c r="BW42" s="91"/>
      <c r="BX42" s="91"/>
      <c r="BY42" s="91"/>
      <c r="BZ42" s="9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90"/>
      <c r="BM43" s="91"/>
      <c r="BN43" s="91"/>
      <c r="BO43" s="91"/>
      <c r="BP43" s="91"/>
      <c r="BQ43" s="91"/>
      <c r="BR43" s="91"/>
      <c r="BS43" s="91"/>
      <c r="BT43" s="91"/>
      <c r="BU43" s="91"/>
      <c r="BV43" s="91"/>
      <c r="BW43" s="91"/>
      <c r="BX43" s="91"/>
      <c r="BY43" s="91"/>
      <c r="BZ43" s="9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90"/>
      <c r="BM44" s="91"/>
      <c r="BN44" s="91"/>
      <c r="BO44" s="91"/>
      <c r="BP44" s="91"/>
      <c r="BQ44" s="91"/>
      <c r="BR44" s="91"/>
      <c r="BS44" s="91"/>
      <c r="BT44" s="91"/>
      <c r="BU44" s="91"/>
      <c r="BV44" s="91"/>
      <c r="BW44" s="91"/>
      <c r="BX44" s="91"/>
      <c r="BY44" s="91"/>
      <c r="BZ44" s="9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x14ac:dyDescent="0.15">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x14ac:dyDescent="0.15">
      <c r="A6" s="26" t="s">
        <v>91</v>
      </c>
      <c r="B6" s="31">
        <f>B7</f>
        <v>2015</v>
      </c>
      <c r="C6" s="31">
        <f t="shared" ref="C6:V6" si="3">C7</f>
        <v>122122</v>
      </c>
      <c r="D6" s="31">
        <f t="shared" si="3"/>
        <v>46</v>
      </c>
      <c r="E6" s="31">
        <f t="shared" si="3"/>
        <v>1</v>
      </c>
      <c r="F6" s="31">
        <f t="shared" si="3"/>
        <v>0</v>
      </c>
      <c r="G6" s="31">
        <f t="shared" si="3"/>
        <v>1</v>
      </c>
      <c r="H6" s="31" t="str">
        <f t="shared" si="3"/>
        <v>千葉県　佐倉市</v>
      </c>
      <c r="I6" s="31" t="str">
        <f t="shared" si="3"/>
        <v>法適用</v>
      </c>
      <c r="J6" s="31" t="str">
        <f t="shared" si="3"/>
        <v>水道事業</v>
      </c>
      <c r="K6" s="31" t="str">
        <f t="shared" si="3"/>
        <v>末端給水事業</v>
      </c>
      <c r="L6" s="31" t="str">
        <f t="shared" si="3"/>
        <v>A2</v>
      </c>
      <c r="M6" s="32" t="str">
        <f t="shared" si="3"/>
        <v>-</v>
      </c>
      <c r="N6" s="32">
        <f t="shared" si="3"/>
        <v>91.41</v>
      </c>
      <c r="O6" s="32">
        <f t="shared" si="3"/>
        <v>94.2</v>
      </c>
      <c r="P6" s="32">
        <f t="shared" si="3"/>
        <v>2829</v>
      </c>
      <c r="Q6" s="32">
        <f t="shared" si="3"/>
        <v>177056</v>
      </c>
      <c r="R6" s="32">
        <f t="shared" si="3"/>
        <v>103.69</v>
      </c>
      <c r="S6" s="32">
        <f t="shared" si="3"/>
        <v>1707.55</v>
      </c>
      <c r="T6" s="32">
        <f t="shared" si="3"/>
        <v>166713</v>
      </c>
      <c r="U6" s="32">
        <f t="shared" si="3"/>
        <v>103.69</v>
      </c>
      <c r="V6" s="32">
        <f t="shared" si="3"/>
        <v>1607.8</v>
      </c>
      <c r="W6" s="33">
        <f>IF(W7="",NA(),W7)</f>
        <v>114.9</v>
      </c>
      <c r="X6" s="33">
        <f t="shared" ref="X6:AF6" si="4">IF(X7="",NA(),X7)</f>
        <v>107.5</v>
      </c>
      <c r="Y6" s="33">
        <f t="shared" si="4"/>
        <v>107.25</v>
      </c>
      <c r="Z6" s="33">
        <f t="shared" si="4"/>
        <v>113.6</v>
      </c>
      <c r="AA6" s="33">
        <f t="shared" si="4"/>
        <v>115.11</v>
      </c>
      <c r="AB6" s="33">
        <f t="shared" si="4"/>
        <v>107.51</v>
      </c>
      <c r="AC6" s="33">
        <f t="shared" si="4"/>
        <v>108.39</v>
      </c>
      <c r="AD6" s="33">
        <f t="shared" si="4"/>
        <v>108.9</v>
      </c>
      <c r="AE6" s="33">
        <f t="shared" si="4"/>
        <v>114.43</v>
      </c>
      <c r="AF6" s="33">
        <f t="shared" si="4"/>
        <v>114.08</v>
      </c>
      <c r="AG6" s="32" t="str">
        <f>IF(AG7="","",IF(AG7="-","【-】","【"&amp;SUBSTITUTE(TEXT(AG7,"#,##0.00"),"-","△")&amp;"】"))</f>
        <v>【113.56】</v>
      </c>
      <c r="AH6" s="32">
        <f>IF(AH7="",NA(),AH7)</f>
        <v>0</v>
      </c>
      <c r="AI6" s="32">
        <f t="shared" ref="AI6:AQ6" si="5">IF(AI7="",NA(),AI7)</f>
        <v>0</v>
      </c>
      <c r="AJ6" s="32">
        <f t="shared" si="5"/>
        <v>0</v>
      </c>
      <c r="AK6" s="32">
        <f t="shared" si="5"/>
        <v>0</v>
      </c>
      <c r="AL6" s="32">
        <f t="shared" si="5"/>
        <v>0</v>
      </c>
      <c r="AM6" s="33">
        <f t="shared" si="5"/>
        <v>2.83</v>
      </c>
      <c r="AN6" s="33">
        <f t="shared" si="5"/>
        <v>3.08</v>
      </c>
      <c r="AO6" s="33">
        <f t="shared" si="5"/>
        <v>3.47</v>
      </c>
      <c r="AP6" s="33">
        <f t="shared" si="5"/>
        <v>0.13</v>
      </c>
      <c r="AQ6" s="32">
        <f t="shared" si="5"/>
        <v>0</v>
      </c>
      <c r="AR6" s="32" t="str">
        <f>IF(AR7="","",IF(AR7="-","【-】","【"&amp;SUBSTITUTE(TEXT(AR7,"#,##0.00"),"-","△")&amp;"】"))</f>
        <v>【0.87】</v>
      </c>
      <c r="AS6" s="33">
        <f>IF(AS7="",NA(),AS7)</f>
        <v>1738.14</v>
      </c>
      <c r="AT6" s="33">
        <f t="shared" ref="AT6:BB6" si="6">IF(AT7="",NA(),AT7)</f>
        <v>1923.47</v>
      </c>
      <c r="AU6" s="33">
        <f t="shared" si="6"/>
        <v>2062.84</v>
      </c>
      <c r="AV6" s="33">
        <f t="shared" si="6"/>
        <v>1172.69</v>
      </c>
      <c r="AW6" s="33">
        <f t="shared" si="6"/>
        <v>1464.28</v>
      </c>
      <c r="AX6" s="33">
        <f t="shared" si="6"/>
        <v>602.73</v>
      </c>
      <c r="AY6" s="33">
        <f t="shared" si="6"/>
        <v>590.46</v>
      </c>
      <c r="AZ6" s="33">
        <f t="shared" si="6"/>
        <v>628.34</v>
      </c>
      <c r="BA6" s="33">
        <f t="shared" si="6"/>
        <v>289.8</v>
      </c>
      <c r="BB6" s="33">
        <f t="shared" si="6"/>
        <v>299.44</v>
      </c>
      <c r="BC6" s="32" t="str">
        <f>IF(BC7="","",IF(BC7="-","【-】","【"&amp;SUBSTITUTE(TEXT(BC7,"#,##0.00"),"-","△")&amp;"】"))</f>
        <v>【262.74】</v>
      </c>
      <c r="BD6" s="33">
        <f>IF(BD7="",NA(),BD7)</f>
        <v>77.489999999999995</v>
      </c>
      <c r="BE6" s="33">
        <f t="shared" ref="BE6:BM6" si="7">IF(BE7="",NA(),BE7)</f>
        <v>75.58</v>
      </c>
      <c r="BF6" s="33">
        <f t="shared" si="7"/>
        <v>73.53</v>
      </c>
      <c r="BG6" s="33">
        <f t="shared" si="7"/>
        <v>71.89</v>
      </c>
      <c r="BH6" s="33">
        <f t="shared" si="7"/>
        <v>68.489999999999995</v>
      </c>
      <c r="BI6" s="33">
        <f t="shared" si="7"/>
        <v>310.79000000000002</v>
      </c>
      <c r="BJ6" s="33">
        <f t="shared" si="7"/>
        <v>299.16000000000003</v>
      </c>
      <c r="BK6" s="33">
        <f t="shared" si="7"/>
        <v>297.13</v>
      </c>
      <c r="BL6" s="33">
        <f t="shared" si="7"/>
        <v>301.99</v>
      </c>
      <c r="BM6" s="33">
        <f t="shared" si="7"/>
        <v>298.08999999999997</v>
      </c>
      <c r="BN6" s="32" t="str">
        <f>IF(BN7="","",IF(BN7="-","【-】","【"&amp;SUBSTITUTE(TEXT(BN7,"#,##0.00"),"-","△")&amp;"】"))</f>
        <v>【276.38】</v>
      </c>
      <c r="BO6" s="33">
        <f>IF(BO7="",NA(),BO7)</f>
        <v>105.42</v>
      </c>
      <c r="BP6" s="33">
        <f t="shared" ref="BP6:BX6" si="8">IF(BP7="",NA(),BP7)</f>
        <v>99.55</v>
      </c>
      <c r="BQ6" s="33">
        <f t="shared" si="8"/>
        <v>96.08</v>
      </c>
      <c r="BR6" s="33">
        <f t="shared" si="8"/>
        <v>107.1</v>
      </c>
      <c r="BS6" s="33">
        <f t="shared" si="8"/>
        <v>107.82</v>
      </c>
      <c r="BT6" s="33">
        <f t="shared" si="8"/>
        <v>99</v>
      </c>
      <c r="BU6" s="33">
        <f t="shared" si="8"/>
        <v>99.91</v>
      </c>
      <c r="BV6" s="33">
        <f t="shared" si="8"/>
        <v>99.89</v>
      </c>
      <c r="BW6" s="33">
        <f t="shared" si="8"/>
        <v>107.05</v>
      </c>
      <c r="BX6" s="33">
        <f t="shared" si="8"/>
        <v>106.4</v>
      </c>
      <c r="BY6" s="32" t="str">
        <f>IF(BY7="","",IF(BY7="-","【-】","【"&amp;SUBSTITUTE(TEXT(BY7,"#,##0.00"),"-","△")&amp;"】"))</f>
        <v>【104.99】</v>
      </c>
      <c r="BZ6" s="33">
        <f>IF(BZ7="",NA(),BZ7)</f>
        <v>178.22</v>
      </c>
      <c r="CA6" s="33">
        <f t="shared" ref="CA6:CI6" si="9">IF(CA7="",NA(),CA7)</f>
        <v>189.03</v>
      </c>
      <c r="CB6" s="33">
        <f t="shared" si="9"/>
        <v>195.96</v>
      </c>
      <c r="CC6" s="33">
        <f t="shared" si="9"/>
        <v>175.98</v>
      </c>
      <c r="CD6" s="33">
        <f t="shared" si="9"/>
        <v>174.9</v>
      </c>
      <c r="CE6" s="33">
        <f t="shared" si="9"/>
        <v>164.03</v>
      </c>
      <c r="CF6" s="33">
        <f t="shared" si="9"/>
        <v>164.25</v>
      </c>
      <c r="CG6" s="33">
        <f t="shared" si="9"/>
        <v>165.34</v>
      </c>
      <c r="CH6" s="33">
        <f t="shared" si="9"/>
        <v>155.09</v>
      </c>
      <c r="CI6" s="33">
        <f t="shared" si="9"/>
        <v>156.29</v>
      </c>
      <c r="CJ6" s="32" t="str">
        <f>IF(CJ7="","",IF(CJ7="-","【-】","【"&amp;SUBSTITUTE(TEXT(CJ7,"#,##0.00"),"-","△")&amp;"】"))</f>
        <v>【163.72】</v>
      </c>
      <c r="CK6" s="33">
        <f>IF(CK7="",NA(),CK7)</f>
        <v>77.86</v>
      </c>
      <c r="CL6" s="33">
        <f t="shared" ref="CL6:CT6" si="10">IF(CL7="",NA(),CL7)</f>
        <v>74.83</v>
      </c>
      <c r="CM6" s="33">
        <f t="shared" si="10"/>
        <v>74.599999999999994</v>
      </c>
      <c r="CN6" s="33">
        <f t="shared" si="10"/>
        <v>75.540000000000006</v>
      </c>
      <c r="CO6" s="33">
        <f t="shared" si="10"/>
        <v>75.349999999999994</v>
      </c>
      <c r="CP6" s="33">
        <f t="shared" si="10"/>
        <v>63.07</v>
      </c>
      <c r="CQ6" s="33">
        <f t="shared" si="10"/>
        <v>62.71</v>
      </c>
      <c r="CR6" s="33">
        <f t="shared" si="10"/>
        <v>62.15</v>
      </c>
      <c r="CS6" s="33">
        <f t="shared" si="10"/>
        <v>61.61</v>
      </c>
      <c r="CT6" s="33">
        <f t="shared" si="10"/>
        <v>62.34</v>
      </c>
      <c r="CU6" s="32" t="str">
        <f>IF(CU7="","",IF(CU7="-","【-】","【"&amp;SUBSTITUTE(TEXT(CU7,"#,##0.00"),"-","△")&amp;"】"))</f>
        <v>【59.76】</v>
      </c>
      <c r="CV6" s="33">
        <f>IF(CV7="",NA(),CV7)</f>
        <v>95.83</v>
      </c>
      <c r="CW6" s="33">
        <f t="shared" ref="CW6:DE6" si="11">IF(CW7="",NA(),CW7)</f>
        <v>97.39</v>
      </c>
      <c r="CX6" s="33">
        <f t="shared" si="11"/>
        <v>97.31</v>
      </c>
      <c r="CY6" s="33">
        <f t="shared" si="11"/>
        <v>95.82</v>
      </c>
      <c r="CZ6" s="33">
        <f t="shared" si="11"/>
        <v>95.69</v>
      </c>
      <c r="DA6" s="33">
        <f t="shared" si="11"/>
        <v>89.96</v>
      </c>
      <c r="DB6" s="33">
        <f t="shared" si="11"/>
        <v>90.54</v>
      </c>
      <c r="DC6" s="33">
        <f t="shared" si="11"/>
        <v>90.64</v>
      </c>
      <c r="DD6" s="33">
        <f t="shared" si="11"/>
        <v>90.23</v>
      </c>
      <c r="DE6" s="33">
        <f t="shared" si="11"/>
        <v>90.15</v>
      </c>
      <c r="DF6" s="32" t="str">
        <f>IF(DF7="","",IF(DF7="-","【-】","【"&amp;SUBSTITUTE(TEXT(DF7,"#,##0.00"),"-","△")&amp;"】"))</f>
        <v>【89.95】</v>
      </c>
      <c r="DG6" s="33">
        <f>IF(DG7="",NA(),DG7)</f>
        <v>39.56</v>
      </c>
      <c r="DH6" s="33">
        <f t="shared" ref="DH6:DP6" si="12">IF(DH7="",NA(),DH7)</f>
        <v>41.03</v>
      </c>
      <c r="DI6" s="33">
        <f t="shared" si="12"/>
        <v>42.15</v>
      </c>
      <c r="DJ6" s="33">
        <f t="shared" si="12"/>
        <v>43.87</v>
      </c>
      <c r="DK6" s="33">
        <f t="shared" si="12"/>
        <v>45.53</v>
      </c>
      <c r="DL6" s="33">
        <f t="shared" si="12"/>
        <v>41.47</v>
      </c>
      <c r="DM6" s="33">
        <f t="shared" si="12"/>
        <v>42.43</v>
      </c>
      <c r="DN6" s="33">
        <f t="shared" si="12"/>
        <v>43.24</v>
      </c>
      <c r="DO6" s="33">
        <f t="shared" si="12"/>
        <v>46.36</v>
      </c>
      <c r="DP6" s="33">
        <f t="shared" si="12"/>
        <v>47.37</v>
      </c>
      <c r="DQ6" s="32" t="str">
        <f>IF(DQ7="","",IF(DQ7="-","【-】","【"&amp;SUBSTITUTE(TEXT(DQ7,"#,##0.00"),"-","△")&amp;"】"))</f>
        <v>【47.18】</v>
      </c>
      <c r="DR6" s="33">
        <f>IF(DR7="",NA(),DR7)</f>
        <v>1.8</v>
      </c>
      <c r="DS6" s="33">
        <f t="shared" ref="DS6:EA6" si="13">IF(DS7="",NA(),DS7)</f>
        <v>3.2</v>
      </c>
      <c r="DT6" s="33">
        <f t="shared" si="13"/>
        <v>3.87</v>
      </c>
      <c r="DU6" s="33">
        <f t="shared" si="13"/>
        <v>4.91</v>
      </c>
      <c r="DV6" s="33">
        <f t="shared" si="13"/>
        <v>6.06</v>
      </c>
      <c r="DW6" s="33">
        <f t="shared" si="13"/>
        <v>9.92</v>
      </c>
      <c r="DX6" s="33">
        <f t="shared" si="13"/>
        <v>11.07</v>
      </c>
      <c r="DY6" s="33">
        <f t="shared" si="13"/>
        <v>12.21</v>
      </c>
      <c r="DZ6" s="33">
        <f t="shared" si="13"/>
        <v>13.57</v>
      </c>
      <c r="EA6" s="33">
        <f t="shared" si="13"/>
        <v>14.27</v>
      </c>
      <c r="EB6" s="32" t="str">
        <f>IF(EB7="","",IF(EB7="-","【-】","【"&amp;SUBSTITUTE(TEXT(EB7,"#,##0.00"),"-","△")&amp;"】"))</f>
        <v>【13.18】</v>
      </c>
      <c r="EC6" s="33">
        <f>IF(EC7="",NA(),EC7)</f>
        <v>1.1399999999999999</v>
      </c>
      <c r="ED6" s="33">
        <f t="shared" ref="ED6:EL6" si="14">IF(ED7="",NA(),ED7)</f>
        <v>0.69</v>
      </c>
      <c r="EE6" s="33">
        <f t="shared" si="14"/>
        <v>0.96</v>
      </c>
      <c r="EF6" s="33">
        <f t="shared" si="14"/>
        <v>0.66</v>
      </c>
      <c r="EG6" s="33">
        <f t="shared" si="14"/>
        <v>0.99</v>
      </c>
      <c r="EH6" s="33">
        <f t="shared" si="14"/>
        <v>0.82</v>
      </c>
      <c r="EI6" s="33">
        <f t="shared" si="14"/>
        <v>0.76</v>
      </c>
      <c r="EJ6" s="33">
        <f t="shared" si="14"/>
        <v>0.8</v>
      </c>
      <c r="EK6" s="33">
        <f t="shared" si="14"/>
        <v>0.72</v>
      </c>
      <c r="EL6" s="33">
        <f t="shared" si="14"/>
        <v>0.67</v>
      </c>
      <c r="EM6" s="32" t="str">
        <f>IF(EM7="","",IF(EM7="-","【-】","【"&amp;SUBSTITUTE(TEXT(EM7,"#,##0.00"),"-","△")&amp;"】"))</f>
        <v>【0.85】</v>
      </c>
    </row>
    <row r="7" spans="1:143" s="34" customFormat="1" x14ac:dyDescent="0.15">
      <c r="A7" s="26"/>
      <c r="B7" s="35">
        <v>2015</v>
      </c>
      <c r="C7" s="35">
        <v>122122</v>
      </c>
      <c r="D7" s="35">
        <v>46</v>
      </c>
      <c r="E7" s="35">
        <v>1</v>
      </c>
      <c r="F7" s="35">
        <v>0</v>
      </c>
      <c r="G7" s="35">
        <v>1</v>
      </c>
      <c r="H7" s="35" t="s">
        <v>92</v>
      </c>
      <c r="I7" s="35" t="s">
        <v>93</v>
      </c>
      <c r="J7" s="35" t="s">
        <v>94</v>
      </c>
      <c r="K7" s="35" t="s">
        <v>95</v>
      </c>
      <c r="L7" s="35" t="s">
        <v>96</v>
      </c>
      <c r="M7" s="36" t="s">
        <v>97</v>
      </c>
      <c r="N7" s="36">
        <v>91.41</v>
      </c>
      <c r="O7" s="36">
        <v>94.2</v>
      </c>
      <c r="P7" s="36">
        <v>2829</v>
      </c>
      <c r="Q7" s="36">
        <v>177056</v>
      </c>
      <c r="R7" s="36">
        <v>103.69</v>
      </c>
      <c r="S7" s="36">
        <v>1707.55</v>
      </c>
      <c r="T7" s="36">
        <v>166713</v>
      </c>
      <c r="U7" s="36">
        <v>103.69</v>
      </c>
      <c r="V7" s="36">
        <v>1607.8</v>
      </c>
      <c r="W7" s="36">
        <v>114.9</v>
      </c>
      <c r="X7" s="36">
        <v>107.5</v>
      </c>
      <c r="Y7" s="36">
        <v>107.25</v>
      </c>
      <c r="Z7" s="36">
        <v>113.6</v>
      </c>
      <c r="AA7" s="36">
        <v>115.11</v>
      </c>
      <c r="AB7" s="36">
        <v>107.51</v>
      </c>
      <c r="AC7" s="36">
        <v>108.39</v>
      </c>
      <c r="AD7" s="36">
        <v>108.9</v>
      </c>
      <c r="AE7" s="36">
        <v>114.43</v>
      </c>
      <c r="AF7" s="36">
        <v>114.08</v>
      </c>
      <c r="AG7" s="36">
        <v>113.56</v>
      </c>
      <c r="AH7" s="36">
        <v>0</v>
      </c>
      <c r="AI7" s="36">
        <v>0</v>
      </c>
      <c r="AJ7" s="36">
        <v>0</v>
      </c>
      <c r="AK7" s="36">
        <v>0</v>
      </c>
      <c r="AL7" s="36">
        <v>0</v>
      </c>
      <c r="AM7" s="36">
        <v>2.83</v>
      </c>
      <c r="AN7" s="36">
        <v>3.08</v>
      </c>
      <c r="AO7" s="36">
        <v>3.47</v>
      </c>
      <c r="AP7" s="36">
        <v>0.13</v>
      </c>
      <c r="AQ7" s="36">
        <v>0</v>
      </c>
      <c r="AR7" s="36">
        <v>0.87</v>
      </c>
      <c r="AS7" s="36">
        <v>1738.14</v>
      </c>
      <c r="AT7" s="36">
        <v>1923.47</v>
      </c>
      <c r="AU7" s="36">
        <v>2062.84</v>
      </c>
      <c r="AV7" s="36">
        <v>1172.69</v>
      </c>
      <c r="AW7" s="36">
        <v>1464.28</v>
      </c>
      <c r="AX7" s="36">
        <v>602.73</v>
      </c>
      <c r="AY7" s="36">
        <v>590.46</v>
      </c>
      <c r="AZ7" s="36">
        <v>628.34</v>
      </c>
      <c r="BA7" s="36">
        <v>289.8</v>
      </c>
      <c r="BB7" s="36">
        <v>299.44</v>
      </c>
      <c r="BC7" s="36">
        <v>262.74</v>
      </c>
      <c r="BD7" s="36">
        <v>77.489999999999995</v>
      </c>
      <c r="BE7" s="36">
        <v>75.58</v>
      </c>
      <c r="BF7" s="36">
        <v>73.53</v>
      </c>
      <c r="BG7" s="36">
        <v>71.89</v>
      </c>
      <c r="BH7" s="36">
        <v>68.489999999999995</v>
      </c>
      <c r="BI7" s="36">
        <v>310.79000000000002</v>
      </c>
      <c r="BJ7" s="36">
        <v>299.16000000000003</v>
      </c>
      <c r="BK7" s="36">
        <v>297.13</v>
      </c>
      <c r="BL7" s="36">
        <v>301.99</v>
      </c>
      <c r="BM7" s="36">
        <v>298.08999999999997</v>
      </c>
      <c r="BN7" s="36">
        <v>276.38</v>
      </c>
      <c r="BO7" s="36">
        <v>105.42</v>
      </c>
      <c r="BP7" s="36">
        <v>99.55</v>
      </c>
      <c r="BQ7" s="36">
        <v>96.08</v>
      </c>
      <c r="BR7" s="36">
        <v>107.1</v>
      </c>
      <c r="BS7" s="36">
        <v>107.82</v>
      </c>
      <c r="BT7" s="36">
        <v>99</v>
      </c>
      <c r="BU7" s="36">
        <v>99.91</v>
      </c>
      <c r="BV7" s="36">
        <v>99.89</v>
      </c>
      <c r="BW7" s="36">
        <v>107.05</v>
      </c>
      <c r="BX7" s="36">
        <v>106.4</v>
      </c>
      <c r="BY7" s="36">
        <v>104.99</v>
      </c>
      <c r="BZ7" s="36">
        <v>178.22</v>
      </c>
      <c r="CA7" s="36">
        <v>189.03</v>
      </c>
      <c r="CB7" s="36">
        <v>195.96</v>
      </c>
      <c r="CC7" s="36">
        <v>175.98</v>
      </c>
      <c r="CD7" s="36">
        <v>174.9</v>
      </c>
      <c r="CE7" s="36">
        <v>164.03</v>
      </c>
      <c r="CF7" s="36">
        <v>164.25</v>
      </c>
      <c r="CG7" s="36">
        <v>165.34</v>
      </c>
      <c r="CH7" s="36">
        <v>155.09</v>
      </c>
      <c r="CI7" s="36">
        <v>156.29</v>
      </c>
      <c r="CJ7" s="36">
        <v>163.72</v>
      </c>
      <c r="CK7" s="36">
        <v>77.86</v>
      </c>
      <c r="CL7" s="36">
        <v>74.83</v>
      </c>
      <c r="CM7" s="36">
        <v>74.599999999999994</v>
      </c>
      <c r="CN7" s="36">
        <v>75.540000000000006</v>
      </c>
      <c r="CO7" s="36">
        <v>75.349999999999994</v>
      </c>
      <c r="CP7" s="36">
        <v>63.07</v>
      </c>
      <c r="CQ7" s="36">
        <v>62.71</v>
      </c>
      <c r="CR7" s="36">
        <v>62.15</v>
      </c>
      <c r="CS7" s="36">
        <v>61.61</v>
      </c>
      <c r="CT7" s="36">
        <v>62.34</v>
      </c>
      <c r="CU7" s="36">
        <v>59.76</v>
      </c>
      <c r="CV7" s="36">
        <v>95.83</v>
      </c>
      <c r="CW7" s="36">
        <v>97.39</v>
      </c>
      <c r="CX7" s="36">
        <v>97.31</v>
      </c>
      <c r="CY7" s="36">
        <v>95.82</v>
      </c>
      <c r="CZ7" s="36">
        <v>95.69</v>
      </c>
      <c r="DA7" s="36">
        <v>89.96</v>
      </c>
      <c r="DB7" s="36">
        <v>90.54</v>
      </c>
      <c r="DC7" s="36">
        <v>90.64</v>
      </c>
      <c r="DD7" s="36">
        <v>90.23</v>
      </c>
      <c r="DE7" s="36">
        <v>90.15</v>
      </c>
      <c r="DF7" s="36">
        <v>89.95</v>
      </c>
      <c r="DG7" s="36">
        <v>39.56</v>
      </c>
      <c r="DH7" s="36">
        <v>41.03</v>
      </c>
      <c r="DI7" s="36">
        <v>42.15</v>
      </c>
      <c r="DJ7" s="36">
        <v>43.87</v>
      </c>
      <c r="DK7" s="36">
        <v>45.53</v>
      </c>
      <c r="DL7" s="36">
        <v>41.47</v>
      </c>
      <c r="DM7" s="36">
        <v>42.43</v>
      </c>
      <c r="DN7" s="36">
        <v>43.24</v>
      </c>
      <c r="DO7" s="36">
        <v>46.36</v>
      </c>
      <c r="DP7" s="36">
        <v>47.37</v>
      </c>
      <c r="DQ7" s="36">
        <v>47.18</v>
      </c>
      <c r="DR7" s="36">
        <v>1.8</v>
      </c>
      <c r="DS7" s="36">
        <v>3.2</v>
      </c>
      <c r="DT7" s="36">
        <v>3.87</v>
      </c>
      <c r="DU7" s="36">
        <v>4.91</v>
      </c>
      <c r="DV7" s="36">
        <v>6.06</v>
      </c>
      <c r="DW7" s="36">
        <v>9.92</v>
      </c>
      <c r="DX7" s="36">
        <v>11.07</v>
      </c>
      <c r="DY7" s="36">
        <v>12.21</v>
      </c>
      <c r="DZ7" s="36">
        <v>13.57</v>
      </c>
      <c r="EA7" s="36">
        <v>14.27</v>
      </c>
      <c r="EB7" s="36">
        <v>13.18</v>
      </c>
      <c r="EC7" s="36">
        <v>1.1399999999999999</v>
      </c>
      <c r="ED7" s="36">
        <v>0.69</v>
      </c>
      <c r="EE7" s="36">
        <v>0.96</v>
      </c>
      <c r="EF7" s="36">
        <v>0.66</v>
      </c>
      <c r="EG7" s="36">
        <v>0.99</v>
      </c>
      <c r="EH7" s="36">
        <v>0.82</v>
      </c>
      <c r="EI7" s="36">
        <v>0.76</v>
      </c>
      <c r="EJ7" s="36">
        <v>0.8</v>
      </c>
      <c r="EK7" s="36">
        <v>0.72</v>
      </c>
      <c r="EL7" s="36">
        <v>0.67</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cp:lastPrinted>2017-02-08T06:23:27Z</cp:lastPrinted>
  <dcterms:created xsi:type="dcterms:W3CDTF">2017-02-01T08:38:31Z</dcterms:created>
  <dcterms:modified xsi:type="dcterms:W3CDTF">2017-02-08T23:38:30Z</dcterms:modified>
</cp:coreProperties>
</file>