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ction\section$\gesui\管理係\08_経営比較分析表\08_H27決算　再配布\"/>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<sst xmlns="http://schemas.openxmlformats.org/spreadsheetml/2006/main" count="221" uniqueCount="111">
  <si>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</si>
  <si>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</si>
  <si>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</si>
  <si>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</si>
  <si>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</si>
  <si>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</si>
  <si>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</si>
  <si>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</si>
  <si>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</si>
  <si>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</si>
  <si>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</si>
  <si>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</si>
  <si>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</si>
  <si>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</si>
  <si>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</si>
  <si>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</si>
  <si>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</si>
  <si>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</si>
  <si>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</si>
  <si>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</si>
  <si>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</si>
  <si>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</si>
  <si>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</si>
  <si>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</si>
  <si>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</si>
  <si>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</si>
  <si>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</si>
  <si>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</si>
  <si>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</si>
  <si>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</si>
  <si>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</si>
  <si>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</si>
  <si>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</si>
  <si>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</si>
  <si>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</si>
  <si>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</si>
  <si>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</si>
  <si>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</si>
  <si>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</si>
  <si>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</si>
  <si>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</si>
  <si>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</si>
  <si>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</si>
  <si>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</si>
  <si>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</si>
  <si>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</si>
  <si>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</si>
  <si>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</si>
  <si>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</si>
  <si>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</si>
  <si>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</si>
  <si>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</si>
  <si>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</si>
  <si>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</si>
  <si>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</si>
  <si>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</si>
  <si>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</si>
  <si>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</si>
  <si>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</si>
  <si>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</si>
  <si>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</si>
  <si>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</si>
  <si>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</si>
  <si>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</si>
  <si>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</si>
  <si>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</si>
  <si>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</si>
  <si>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</si>
  <si>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</si>
  <si>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</si>
  <si>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</si>
  <si>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</si>
  <si>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</si>
  <si>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</si>
  <si>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</si>
  <si>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</si>
  <si>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</si>
  <si>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</si>
  <si>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</si>
  <si>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</si>
  <si>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</si>
  <si>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</si>
  <si>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</si>
  <si>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</si>
  <si>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</si>
  <si>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</si>
  <si>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</si>
  <si>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</si>
  <si>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</si>
  <si>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</si>
  <si>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</si>
  <si>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</si>
  <si>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</si>
  <si>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</si>
  <si>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</si>
  <si>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</si>
  <si>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東金市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</si>
  <si>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</si>
  <si>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</si>
  <si>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</si>
  <si>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</si>
  <si>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</si>
  <si>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</si>
  <si>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</si>
  <si>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</si>
  <si>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</si>
  <si>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</si>
  <si>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</si>
  <si>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管渠の大規模な修繕は発生していないため、計画的な管渠の改修は行っていない状況である。しかし、平成１０年に供用を開始した地区では老朽化が進んでいることから、今後管渠に限らず全ての施設に対して、計画的な改修工事を行っていく必要がある。</t>
    <rPh sb="0" eb="2">
      <t>ゲンザイ</t>
    </rPh>
    <rPh sb="3" eb="4">
      <t>カン</t>
    </rPh>
    <rPh sb="4" eb="5">
      <t>キョ</t>
    </rPh>
    <rPh sb="6" eb="9">
      <t>ダイキボ</t>
    </rPh>
    <rPh sb="10" eb="12">
      <t>シュウゼン</t>
    </rPh>
    <rPh sb="13" eb="15">
      <t>ハッセイ</t>
    </rPh>
    <rPh sb="23" eb="26">
      <t>ケイカクテキ</t>
    </rPh>
    <rPh sb="27" eb="28">
      <t>カン</t>
    </rPh>
    <rPh sb="28" eb="29">
      <t>キョ</t>
    </rPh>
    <rPh sb="30" eb="32">
      <t>カイシュウ</t>
    </rPh>
    <rPh sb="33" eb="34">
      <t>オコナ</t>
    </rPh>
    <rPh sb="39" eb="41">
      <t>ジョウキョウ</t>
    </rPh>
    <rPh sb="49" eb="51">
      <t>ヘイセイ</t>
    </rPh>
    <rPh sb="53" eb="54">
      <t>ネン</t>
    </rPh>
    <rPh sb="55" eb="57">
      <t>キョウヨウ</t>
    </rPh>
    <rPh sb="58" eb="60">
      <t>カイシ</t>
    </rPh>
    <rPh sb="62" eb="64">
      <t>チク</t>
    </rPh>
    <rPh sb="66" eb="69">
      <t>ロウキュウカ</t>
    </rPh>
    <rPh sb="70" eb="71">
      <t>スス</t>
    </rPh>
    <rPh sb="80" eb="82">
      <t>コンゴ</t>
    </rPh>
    <rPh sb="82" eb="83">
      <t>カン</t>
    </rPh>
    <rPh sb="83" eb="84">
      <t>キョ</t>
    </rPh>
    <rPh sb="85" eb="86">
      <t>カギ</t>
    </rPh>
    <rPh sb="88" eb="89">
      <t>スベ</t>
    </rPh>
    <rPh sb="91" eb="93">
      <t>シセツ</t>
    </rPh>
    <rPh sb="94" eb="95">
      <t>タイ</t>
    </rPh>
    <rPh sb="98" eb="101">
      <t>ケイカクテキ</t>
    </rPh>
    <rPh sb="102" eb="104">
      <t>カイシュウ</t>
    </rPh>
    <rPh sb="104" eb="106">
      <t>コウジ</t>
    </rPh>
    <rPh sb="107" eb="108">
      <t>オコナ</t>
    </rPh>
    <rPh sb="112" eb="114">
      <t>ヒツヨウ</t>
    </rPh>
    <phoneticPr fontId="4"/>
  </si>
  <si>
    <t xml:space="preserve"> 収益的収支比率は、地方債の元利償還金のピークが平成２７年度から平成３５年度までであり、その後は減少していくことから、改善することが見込まれる。しかし、施設の老朽化により大規模な修繕が発生してきていることから、大幅な改善は難しいと考えられる。
　企業債残高対事業規模比率は、当会計では企業債残高の全額が一般会計から繰り入れられており、０．００％になっている。
　経費回収率については、前年度より数値が減少している。主な原因は、処理場の施設改修工事である。今後は施設の老朽化の影響により、同程度の数値で推移していくことが予想される。
　汚水処理原価については、維持管理費の増加によって、数値が増加している。維持管理費を抑制する手法として、汚泥の処分を公共下水道の処理場へ搬入することを平成２９年度から実施予定である。
　施設利用率については、例年行ってきた算定に誤りがあり平成２７年度に修正した。しかし、依然低い数値であることには変わりはない。物理的に公共下水道へ接続可能な処理場については、公共下水道へ接続後、施設を廃止することも含めて検討中である。
　水洗化率については、水洗化率の悪い地区に対して、地元の維持管理組合と合同で接続普及を求める臨戸訪問を行っている。</t>
    <rPh sb="1" eb="4">
      <t>シュウエキテキ</t>
    </rPh>
    <rPh sb="4" eb="6">
      <t>シュウシ</t>
    </rPh>
    <rPh sb="6" eb="8">
      <t>ヒリツ</t>
    </rPh>
    <rPh sb="10" eb="12">
      <t>チホウ</t>
    </rPh>
    <rPh sb="12" eb="13">
      <t>サイ</t>
    </rPh>
    <rPh sb="14" eb="16">
      <t>ガンリ</t>
    </rPh>
    <rPh sb="16" eb="19">
      <t>ショウカンキン</t>
    </rPh>
    <rPh sb="24" eb="26">
      <t>ヘイセイ</t>
    </rPh>
    <rPh sb="28" eb="29">
      <t>ネン</t>
    </rPh>
    <rPh sb="29" eb="30">
      <t>ド</t>
    </rPh>
    <rPh sb="32" eb="34">
      <t>ヘイセイ</t>
    </rPh>
    <rPh sb="36" eb="38">
      <t>ネンド</t>
    </rPh>
    <rPh sb="46" eb="47">
      <t>ゴ</t>
    </rPh>
    <rPh sb="48" eb="50">
      <t>ゲンショウ</t>
    </rPh>
    <rPh sb="59" eb="61">
      <t>カイゼン</t>
    </rPh>
    <rPh sb="66" eb="68">
      <t>ミコ</t>
    </rPh>
    <rPh sb="76" eb="78">
      <t>シセツ</t>
    </rPh>
    <rPh sb="79" eb="82">
      <t>ロウキュウカ</t>
    </rPh>
    <rPh sb="85" eb="88">
      <t>ダイキボ</t>
    </rPh>
    <rPh sb="89" eb="91">
      <t>シュウゼン</t>
    </rPh>
    <rPh sb="92" eb="94">
      <t>ハッセイ</t>
    </rPh>
    <rPh sb="105" eb="107">
      <t>オオハバ</t>
    </rPh>
    <rPh sb="108" eb="110">
      <t>カイゼン</t>
    </rPh>
    <rPh sb="111" eb="112">
      <t>ムズカ</t>
    </rPh>
    <rPh sb="115" eb="116">
      <t>カンガ</t>
    </rPh>
    <rPh sb="123" eb="125">
      <t>キギョウ</t>
    </rPh>
    <rPh sb="125" eb="126">
      <t>サイ</t>
    </rPh>
    <rPh sb="126" eb="128">
      <t>ザンダカ</t>
    </rPh>
    <rPh sb="128" eb="129">
      <t>タイ</t>
    </rPh>
    <rPh sb="129" eb="131">
      <t>ジギョウ</t>
    </rPh>
    <rPh sb="131" eb="133">
      <t>キボ</t>
    </rPh>
    <rPh sb="133" eb="135">
      <t>ヒリツ</t>
    </rPh>
    <rPh sb="137" eb="138">
      <t>トウ</t>
    </rPh>
    <rPh sb="138" eb="140">
      <t>カイケイ</t>
    </rPh>
    <rPh sb="142" eb="144">
      <t>キギョウ</t>
    </rPh>
    <rPh sb="144" eb="145">
      <t>サイ</t>
    </rPh>
    <rPh sb="145" eb="147">
      <t>ザンダカ</t>
    </rPh>
    <rPh sb="148" eb="150">
      <t>ゼンガク</t>
    </rPh>
    <rPh sb="151" eb="153">
      <t>イッパン</t>
    </rPh>
    <rPh sb="153" eb="155">
      <t>カイケイ</t>
    </rPh>
    <rPh sb="157" eb="158">
      <t>ク</t>
    </rPh>
    <rPh sb="159" eb="160">
      <t>イ</t>
    </rPh>
    <rPh sb="181" eb="183">
      <t>ケイヒ</t>
    </rPh>
    <rPh sb="183" eb="185">
      <t>カイシュウ</t>
    </rPh>
    <rPh sb="185" eb="186">
      <t>リツ</t>
    </rPh>
    <rPh sb="192" eb="195">
      <t>ゼンネンド</t>
    </rPh>
    <rPh sb="197" eb="199">
      <t>スウチ</t>
    </rPh>
    <rPh sb="200" eb="202">
      <t>ゲンショウ</t>
    </rPh>
    <rPh sb="207" eb="208">
      <t>オモ</t>
    </rPh>
    <rPh sb="209" eb="211">
      <t>ゲンイン</t>
    </rPh>
    <rPh sb="213" eb="216">
      <t>ショリジョウ</t>
    </rPh>
    <rPh sb="217" eb="219">
      <t>シセツ</t>
    </rPh>
    <rPh sb="219" eb="221">
      <t>カイシュウ</t>
    </rPh>
    <rPh sb="221" eb="223">
      <t>コウジ</t>
    </rPh>
    <rPh sb="227" eb="229">
      <t>コンゴ</t>
    </rPh>
    <rPh sb="230" eb="232">
      <t>シセツ</t>
    </rPh>
    <rPh sb="233" eb="236">
      <t>ロウキュウカ</t>
    </rPh>
    <rPh sb="237" eb="239">
      <t>エイキョウ</t>
    </rPh>
    <rPh sb="243" eb="246">
      <t>ドウテイド</t>
    </rPh>
    <rPh sb="247" eb="249">
      <t>スウチ</t>
    </rPh>
    <rPh sb="250" eb="252">
      <t>スイイ</t>
    </rPh>
    <rPh sb="259" eb="261">
      <t>ヨソウ</t>
    </rPh>
    <rPh sb="267" eb="269">
      <t>オスイ</t>
    </rPh>
    <rPh sb="269" eb="271">
      <t>ショリ</t>
    </rPh>
    <rPh sb="271" eb="273">
      <t>ゲンカ</t>
    </rPh>
    <rPh sb="279" eb="281">
      <t>イジ</t>
    </rPh>
    <rPh sb="281" eb="283">
      <t>カンリ</t>
    </rPh>
    <rPh sb="283" eb="284">
      <t>ヒ</t>
    </rPh>
    <rPh sb="285" eb="287">
      <t>ゾウカ</t>
    </rPh>
    <rPh sb="292" eb="294">
      <t>スウチ</t>
    </rPh>
    <rPh sb="295" eb="297">
      <t>ゾウカ</t>
    </rPh>
    <rPh sb="302" eb="304">
      <t>イジ</t>
    </rPh>
    <rPh sb="304" eb="306">
      <t>カンリ</t>
    </rPh>
    <rPh sb="306" eb="307">
      <t>ヒ</t>
    </rPh>
    <rPh sb="308" eb="310">
      <t>ヨクセイ</t>
    </rPh>
    <rPh sb="312" eb="314">
      <t>シュホウ</t>
    </rPh>
    <rPh sb="318" eb="320">
      <t>オデイ</t>
    </rPh>
    <rPh sb="321" eb="323">
      <t>ショブン</t>
    </rPh>
    <rPh sb="324" eb="326">
      <t>コウキョウ</t>
    </rPh>
    <rPh sb="326" eb="329">
      <t>ゲスイドウ</t>
    </rPh>
    <rPh sb="330" eb="333">
      <t>ショリジョウ</t>
    </rPh>
    <rPh sb="334" eb="336">
      <t>ハンニュウ</t>
    </rPh>
    <rPh sb="341" eb="343">
      <t>ヘイセイ</t>
    </rPh>
    <rPh sb="345" eb="347">
      <t>ネンド</t>
    </rPh>
    <rPh sb="349" eb="351">
      <t>ジッシ</t>
    </rPh>
    <rPh sb="351" eb="353">
      <t>ヨテイ</t>
    </rPh>
    <rPh sb="359" eb="361">
      <t>シセツ</t>
    </rPh>
    <rPh sb="361" eb="364">
      <t>リヨウリツ</t>
    </rPh>
    <rPh sb="370" eb="372">
      <t>レイネン</t>
    </rPh>
    <rPh sb="372" eb="373">
      <t>オコナ</t>
    </rPh>
    <rPh sb="377" eb="379">
      <t>サンテイ</t>
    </rPh>
    <rPh sb="380" eb="381">
      <t>アヤマ</t>
    </rPh>
    <rPh sb="385" eb="387">
      <t>ヘイセイ</t>
    </rPh>
    <rPh sb="389" eb="390">
      <t>ネン</t>
    </rPh>
    <rPh sb="390" eb="391">
      <t>ド</t>
    </rPh>
    <rPh sb="392" eb="394">
      <t>シュウセイ</t>
    </rPh>
    <rPh sb="401" eb="403">
      <t>イゼン</t>
    </rPh>
    <rPh sb="403" eb="404">
      <t>ヒク</t>
    </rPh>
    <rPh sb="405" eb="407">
      <t>スウチ</t>
    </rPh>
    <rPh sb="414" eb="415">
      <t>カ</t>
    </rPh>
    <rPh sb="421" eb="424">
      <t>ブツリテキ</t>
    </rPh>
    <rPh sb="425" eb="427">
      <t>コウキョウ</t>
    </rPh>
    <rPh sb="427" eb="430">
      <t>ゲスイドウ</t>
    </rPh>
    <rPh sb="431" eb="433">
      <t>セツゾク</t>
    </rPh>
    <rPh sb="433" eb="435">
      <t>カノウ</t>
    </rPh>
    <rPh sb="436" eb="439">
      <t>ショリジョウ</t>
    </rPh>
    <rPh sb="445" eb="447">
      <t>コウキョウ</t>
    </rPh>
    <rPh sb="447" eb="450">
      <t>ゲスイドウ</t>
    </rPh>
    <rPh sb="451" eb="453">
      <t>セツゾク</t>
    </rPh>
    <rPh sb="453" eb="454">
      <t>ゴ</t>
    </rPh>
    <rPh sb="455" eb="457">
      <t>シセツ</t>
    </rPh>
    <rPh sb="458" eb="460">
      <t>ハイシ</t>
    </rPh>
    <rPh sb="465" eb="466">
      <t>フク</t>
    </rPh>
    <rPh sb="468" eb="471">
      <t>ケントウチュウ</t>
    </rPh>
    <rPh sb="477" eb="480">
      <t>スイセンカ</t>
    </rPh>
    <rPh sb="480" eb="481">
      <t>リツ</t>
    </rPh>
    <rPh sb="487" eb="490">
      <t>スイセンカ</t>
    </rPh>
    <rPh sb="490" eb="491">
      <t>リツ</t>
    </rPh>
    <rPh sb="492" eb="493">
      <t>ワル</t>
    </rPh>
    <rPh sb="494" eb="496">
      <t>チク</t>
    </rPh>
    <rPh sb="497" eb="498">
      <t>タイ</t>
    </rPh>
    <rPh sb="501" eb="503">
      <t>ジモト</t>
    </rPh>
    <rPh sb="504" eb="506">
      <t>イジ</t>
    </rPh>
    <rPh sb="506" eb="508">
      <t>カンリ</t>
    </rPh>
    <rPh sb="508" eb="510">
      <t>クミアイ</t>
    </rPh>
    <rPh sb="511" eb="513">
      <t>ゴウドウ</t>
    </rPh>
    <rPh sb="514" eb="516">
      <t>セツゾク</t>
    </rPh>
    <rPh sb="516" eb="518">
      <t>フキュウ</t>
    </rPh>
    <rPh sb="519" eb="520">
      <t>モト</t>
    </rPh>
    <rPh sb="522" eb="523">
      <t>リン</t>
    </rPh>
    <rPh sb="523" eb="524">
      <t>コ</t>
    </rPh>
    <rPh sb="524" eb="526">
      <t>ホウモン</t>
    </rPh>
    <rPh sb="527" eb="528">
      <t>オコナ</t>
    </rPh>
    <phoneticPr fontId="4"/>
  </si>
  <si>
    <t>　地方債の元利償還金を一般会計からの繰り入れで賄っていることから、経営状況は良好とは言えない。
　汚水処理原価が高く、経費回収率が低い数値である上に、使用者の大幅な増加が期待できないため、現在の数値が大きく改善することは考えにくい。また、老朽化の対応は計画ができていないため、随時対応の修繕になっている。
　対策として、平成２８年度から料金改定を行った。また、平成３２年４月から地方公営企業法の適用を予定しており、資産評価などに伴いより詳細で正確なデータを得ることで持続可能な農業集落排水事業を運営する契機となることが期待される。</t>
    <rPh sb="1" eb="3">
      <t>チホウ</t>
    </rPh>
    <rPh sb="3" eb="4">
      <t>サイ</t>
    </rPh>
    <rPh sb="5" eb="7">
      <t>ガンリ</t>
    </rPh>
    <rPh sb="7" eb="10">
      <t>ショウカンキン</t>
    </rPh>
    <rPh sb="11" eb="13">
      <t>イッパン</t>
    </rPh>
    <rPh sb="13" eb="15">
      <t>カイケイ</t>
    </rPh>
    <rPh sb="18" eb="19">
      <t>ク</t>
    </rPh>
    <rPh sb="20" eb="21">
      <t>イ</t>
    </rPh>
    <rPh sb="23" eb="24">
      <t>マカナ</t>
    </rPh>
    <rPh sb="33" eb="35">
      <t>ケイエイ</t>
    </rPh>
    <rPh sb="35" eb="37">
      <t>ジョウキョウ</t>
    </rPh>
    <rPh sb="38" eb="40">
      <t>リョウコウ</t>
    </rPh>
    <rPh sb="42" eb="43">
      <t>イ</t>
    </rPh>
    <rPh sb="49" eb="51">
      <t>オスイ</t>
    </rPh>
    <rPh sb="51" eb="53">
      <t>ショリ</t>
    </rPh>
    <rPh sb="53" eb="55">
      <t>ゲンカ</t>
    </rPh>
    <rPh sb="56" eb="57">
      <t>タカ</t>
    </rPh>
    <rPh sb="59" eb="61">
      <t>ケイヒ</t>
    </rPh>
    <rPh sb="61" eb="63">
      <t>カイシュウ</t>
    </rPh>
    <rPh sb="63" eb="64">
      <t>リツ</t>
    </rPh>
    <rPh sb="65" eb="66">
      <t>ヒク</t>
    </rPh>
    <rPh sb="67" eb="69">
      <t>スウチ</t>
    </rPh>
    <rPh sb="72" eb="73">
      <t>ウエ</t>
    </rPh>
    <rPh sb="75" eb="78">
      <t>シヨウシャ</t>
    </rPh>
    <rPh sb="79" eb="81">
      <t>オオハバ</t>
    </rPh>
    <rPh sb="82" eb="84">
      <t>ゾウカ</t>
    </rPh>
    <rPh sb="85" eb="87">
      <t>キタイ</t>
    </rPh>
    <rPh sb="94" eb="96">
      <t>ゲンザイ</t>
    </rPh>
    <rPh sb="97" eb="99">
      <t>スウチ</t>
    </rPh>
    <rPh sb="100" eb="101">
      <t>オオ</t>
    </rPh>
    <rPh sb="103" eb="105">
      <t>カイゼン</t>
    </rPh>
    <rPh sb="110" eb="111">
      <t>カンガ</t>
    </rPh>
    <rPh sb="119" eb="122">
      <t>ロウキュウカ</t>
    </rPh>
    <rPh sb="123" eb="125">
      <t>タイオウ</t>
    </rPh>
    <rPh sb="126" eb="128">
      <t>ケイカク</t>
    </rPh>
    <rPh sb="138" eb="140">
      <t>ズイジ</t>
    </rPh>
    <rPh sb="140" eb="142">
      <t>タイオウ</t>
    </rPh>
    <rPh sb="143" eb="145">
      <t>シュウゼン</t>
    </rPh>
    <rPh sb="154" eb="156">
      <t>タイサク</t>
    </rPh>
    <rPh sb="160" eb="162">
      <t>ヘイセイ</t>
    </rPh>
    <rPh sb="164" eb="166">
      <t>ネンド</t>
    </rPh>
    <rPh sb="168" eb="170">
      <t>リョウキン</t>
    </rPh>
    <rPh sb="170" eb="172">
      <t>カイテイ</t>
    </rPh>
    <rPh sb="173" eb="17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</si>
</sst>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5933264"/>
        <c:axId val="23632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235933264"/>
        <c:axId val="236329032"/>
      </c:lineChart>
      <c:dateAx>
        <c:axId val="235933264"/>
        <c:scaling>
          <c:orientation val="minMax"/>
        </c:scaling>
        <c:delete val="1"/>
        <c:axPos val="b"/>
        <c:numFmt formatCode="ge" sourceLinked="1"/>
        <c:majorTickMark val="none"/>
        <c:minorTickMark val="none"/>
        <c:tickLblPos val="none"/>
        <c:crossAx val="236329032"/>
        <c:crosses val="autoZero"/>
        <c:auto val="1"/>
        <c:lblOffset val="100"/>
        <c:baseTimeUnit val="years"/>
      </c:dateAx>
      <c:valAx>
        <c:axId val="23632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3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11.21</c:v>
                </c:pt>
                <c:pt idx="1">
                  <c:v>11.26</c:v>
                </c:pt>
                <c:pt idx="2">
                  <c:v>11.73</c:v>
                </c:pt>
                <c:pt idx="3">
                  <c:v>12.14</c:v>
                </c:pt>
                <c:pt idx="4">
                  <c:v>50.54</c:v>
                </c:pt>
              </c:numCache>
            </c:numRef>
          </c:val>
        </c:ser>
        <c:dLbls>
          <c:showLegendKey val="0"/>
          <c:showVal val="0"/>
          <c:showCatName val="0"/>
          <c:showSerName val="0"/>
          <c:showPercent val="0"/>
          <c:showBubbleSize val="0"/>
        </c:dLbls>
        <c:gapWidth val="150"/>
        <c:axId val="237354904"/>
        <c:axId val="23735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237354904"/>
        <c:axId val="237355296"/>
      </c:lineChart>
      <c:dateAx>
        <c:axId val="237354904"/>
        <c:scaling>
          <c:orientation val="minMax"/>
        </c:scaling>
        <c:delete val="1"/>
        <c:axPos val="b"/>
        <c:numFmt formatCode="ge" sourceLinked="1"/>
        <c:majorTickMark val="none"/>
        <c:minorTickMark val="none"/>
        <c:tickLblPos val="none"/>
        <c:crossAx val="237355296"/>
        <c:crosses val="autoZero"/>
        <c:auto val="1"/>
        <c:lblOffset val="100"/>
        <c:baseTimeUnit val="years"/>
      </c:dateAx>
      <c:valAx>
        <c:axId val="2373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5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68.010000000000005</c:v>
                </c:pt>
                <c:pt idx="1">
                  <c:v>72.540000000000006</c:v>
                </c:pt>
                <c:pt idx="2">
                  <c:v>74.11</c:v>
                </c:pt>
                <c:pt idx="3">
                  <c:v>75.790000000000006</c:v>
                </c:pt>
                <c:pt idx="4">
                  <c:v>76.59</c:v>
                </c:pt>
              </c:numCache>
            </c:numRef>
          </c:val>
        </c:ser>
        <c:dLbls>
          <c:showLegendKey val="0"/>
          <c:showVal val="0"/>
          <c:showCatName val="0"/>
          <c:showSerName val="0"/>
          <c:showPercent val="0"/>
          <c:showBubbleSize val="0"/>
        </c:dLbls>
        <c:gapWidth val="150"/>
        <c:axId val="237356472"/>
        <c:axId val="23751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237356472"/>
        <c:axId val="237510632"/>
      </c:lineChart>
      <c:dateAx>
        <c:axId val="237356472"/>
        <c:scaling>
          <c:orientation val="minMax"/>
        </c:scaling>
        <c:delete val="1"/>
        <c:axPos val="b"/>
        <c:numFmt formatCode="ge" sourceLinked="1"/>
        <c:majorTickMark val="none"/>
        <c:minorTickMark val="none"/>
        <c:tickLblPos val="none"/>
        <c:crossAx val="237510632"/>
        <c:crosses val="autoZero"/>
        <c:auto val="1"/>
        <c:lblOffset val="100"/>
        <c:baseTimeUnit val="years"/>
      </c:dateAx>
      <c:valAx>
        <c:axId val="23751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5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91.59</c:v>
                </c:pt>
                <c:pt idx="1">
                  <c:v>92.53</c:v>
                </c:pt>
                <c:pt idx="2">
                  <c:v>91.45</c:v>
                </c:pt>
                <c:pt idx="3">
                  <c:v>92.14</c:v>
                </c:pt>
                <c:pt idx="4">
                  <c:v>93.04</c:v>
                </c:pt>
              </c:numCache>
            </c:numRef>
          </c:val>
        </c:ser>
        <c:dLbls>
          <c:showLegendKey val="0"/>
          <c:showVal val="0"/>
          <c:showCatName val="0"/>
          <c:showSerName val="0"/>
          <c:showPercent val="0"/>
          <c:showBubbleSize val="0"/>
        </c:dLbls>
        <c:gapWidth val="150"/>
        <c:axId val="236481504"/>
        <c:axId val="23657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481504"/>
        <c:axId val="236576360"/>
      </c:lineChart>
      <c:dateAx>
        <c:axId val="236481504"/>
        <c:scaling>
          <c:orientation val="minMax"/>
        </c:scaling>
        <c:delete val="1"/>
        <c:axPos val="b"/>
        <c:numFmt formatCode="ge" sourceLinked="1"/>
        <c:majorTickMark val="none"/>
        <c:minorTickMark val="none"/>
        <c:tickLblPos val="none"/>
        <c:crossAx val="236576360"/>
        <c:crosses val="autoZero"/>
        <c:auto val="1"/>
        <c:lblOffset val="100"/>
        <c:baseTimeUnit val="years"/>
      </c:dateAx>
      <c:valAx>
        <c:axId val="23657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4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6644888"/>
        <c:axId val="23664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644888"/>
        <c:axId val="236649368"/>
      </c:lineChart>
      <c:dateAx>
        <c:axId val="236644888"/>
        <c:scaling>
          <c:orientation val="minMax"/>
        </c:scaling>
        <c:delete val="1"/>
        <c:axPos val="b"/>
        <c:numFmt formatCode="ge" sourceLinked="1"/>
        <c:majorTickMark val="none"/>
        <c:minorTickMark val="none"/>
        <c:tickLblPos val="none"/>
        <c:crossAx val="236649368"/>
        <c:crosses val="autoZero"/>
        <c:auto val="1"/>
        <c:lblOffset val="100"/>
        <c:baseTimeUnit val="years"/>
      </c:dateAx>
      <c:valAx>
        <c:axId val="23664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4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6562944"/>
        <c:axId val="23656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562944"/>
        <c:axId val="236563336"/>
      </c:lineChart>
      <c:dateAx>
        <c:axId val="236562944"/>
        <c:scaling>
          <c:orientation val="minMax"/>
        </c:scaling>
        <c:delete val="1"/>
        <c:axPos val="b"/>
        <c:numFmt formatCode="ge" sourceLinked="1"/>
        <c:majorTickMark val="none"/>
        <c:minorTickMark val="none"/>
        <c:tickLblPos val="none"/>
        <c:crossAx val="236563336"/>
        <c:crosses val="autoZero"/>
        <c:auto val="1"/>
        <c:lblOffset val="100"/>
        <c:baseTimeUnit val="years"/>
      </c:dateAx>
      <c:valAx>
        <c:axId val="23656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6564512"/>
        <c:axId val="236564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564512"/>
        <c:axId val="236564904"/>
      </c:lineChart>
      <c:dateAx>
        <c:axId val="236564512"/>
        <c:scaling>
          <c:orientation val="minMax"/>
        </c:scaling>
        <c:delete val="1"/>
        <c:axPos val="b"/>
        <c:numFmt formatCode="ge" sourceLinked="1"/>
        <c:majorTickMark val="none"/>
        <c:minorTickMark val="none"/>
        <c:tickLblPos val="none"/>
        <c:crossAx val="236564904"/>
        <c:crosses val="autoZero"/>
        <c:auto val="1"/>
        <c:lblOffset val="100"/>
        <c:baseTimeUnit val="years"/>
      </c:dateAx>
      <c:valAx>
        <c:axId val="23656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6566080"/>
        <c:axId val="23719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566080"/>
        <c:axId val="237198320"/>
      </c:lineChart>
      <c:dateAx>
        <c:axId val="236566080"/>
        <c:scaling>
          <c:orientation val="minMax"/>
        </c:scaling>
        <c:delete val="1"/>
        <c:axPos val="b"/>
        <c:numFmt formatCode="ge" sourceLinked="1"/>
        <c:majorTickMark val="none"/>
        <c:minorTickMark val="none"/>
        <c:tickLblPos val="none"/>
        <c:crossAx val="237198320"/>
        <c:crosses val="autoZero"/>
        <c:auto val="1"/>
        <c:lblOffset val="100"/>
        <c:baseTimeUnit val="years"/>
      </c:dateAx>
      <c:valAx>
        <c:axId val="23719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6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7199496"/>
        <c:axId val="23719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237199496"/>
        <c:axId val="237199888"/>
      </c:lineChart>
      <c:dateAx>
        <c:axId val="237199496"/>
        <c:scaling>
          <c:orientation val="minMax"/>
        </c:scaling>
        <c:delete val="1"/>
        <c:axPos val="b"/>
        <c:numFmt formatCode="ge" sourceLinked="1"/>
        <c:majorTickMark val="none"/>
        <c:minorTickMark val="none"/>
        <c:tickLblPos val="none"/>
        <c:crossAx val="237199888"/>
        <c:crosses val="autoZero"/>
        <c:auto val="1"/>
        <c:lblOffset val="100"/>
        <c:baseTimeUnit val="years"/>
      </c:dateAx>
      <c:valAx>
        <c:axId val="23719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9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65.8</c:v>
                </c:pt>
                <c:pt idx="1">
                  <c:v>54.02</c:v>
                </c:pt>
                <c:pt idx="2">
                  <c:v>55.89</c:v>
                </c:pt>
                <c:pt idx="3">
                  <c:v>55.81</c:v>
                </c:pt>
                <c:pt idx="4">
                  <c:v>47.2</c:v>
                </c:pt>
              </c:numCache>
            </c:numRef>
          </c:val>
        </c:ser>
        <c:dLbls>
          <c:showLegendKey val="0"/>
          <c:showVal val="0"/>
          <c:showCatName val="0"/>
          <c:showSerName val="0"/>
          <c:showPercent val="0"/>
          <c:showBubbleSize val="0"/>
        </c:dLbls>
        <c:gapWidth val="150"/>
        <c:axId val="237201064"/>
        <c:axId val="23720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237201064"/>
        <c:axId val="237201456"/>
      </c:lineChart>
      <c:dateAx>
        <c:axId val="237201064"/>
        <c:scaling>
          <c:orientation val="minMax"/>
        </c:scaling>
        <c:delete val="1"/>
        <c:axPos val="b"/>
        <c:numFmt formatCode="ge" sourceLinked="1"/>
        <c:majorTickMark val="none"/>
        <c:minorTickMark val="none"/>
        <c:tickLblPos val="none"/>
        <c:crossAx val="237201456"/>
        <c:crosses val="autoZero"/>
        <c:auto val="1"/>
        <c:lblOffset val="100"/>
        <c:baseTimeUnit val="years"/>
      </c:dateAx>
      <c:valAx>
        <c:axId val="23720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20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212.65</c:v>
                </c:pt>
                <c:pt idx="1">
                  <c:v>257.68</c:v>
                </c:pt>
                <c:pt idx="2">
                  <c:v>248.88</c:v>
                </c:pt>
                <c:pt idx="3">
                  <c:v>253.93</c:v>
                </c:pt>
                <c:pt idx="4">
                  <c:v>303.36</c:v>
                </c:pt>
              </c:numCache>
            </c:numRef>
          </c:val>
        </c:ser>
        <c:dLbls>
          <c:showLegendKey val="0"/>
          <c:showVal val="0"/>
          <c:showCatName val="0"/>
          <c:showSerName val="0"/>
          <c:showPercent val="0"/>
          <c:showBubbleSize val="0"/>
        </c:dLbls>
        <c:gapWidth val="150"/>
        <c:axId val="237353336"/>
        <c:axId val="2373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237353336"/>
        <c:axId val="237353728"/>
      </c:lineChart>
      <c:dateAx>
        <c:axId val="237353336"/>
        <c:scaling>
          <c:orientation val="minMax"/>
        </c:scaling>
        <c:delete val="1"/>
        <c:axPos val="b"/>
        <c:numFmt formatCode="ge" sourceLinked="1"/>
        <c:majorTickMark val="none"/>
        <c:minorTickMark val="none"/>
        <c:tickLblPos val="none"/>
        <c:crossAx val="237353728"/>
        <c:crosses val="autoZero"/>
        <c:auto val="1"/>
        <c:lblOffset val="100"/>
        <c:baseTimeUnit val="years"/>
      </c:dateAx>
      <c:valAx>
        <c:axId val="2373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5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東金市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60335</v>
      </c>
      <c r="AM8" s="64"/>
      <c r="AN8" s="64"/>
      <c r="AO8" s="64"/>
      <c r="AP8" s="64"/>
      <c r="AQ8" s="64"/>
      <c r="AR8" s="64"/>
      <c r="AS8" s="64"/>
      <c r="AT8" s="63">
        <f>データ!S6</f>
        <v>89.12</v>
      </c>
      <c r="AU8" s="63"/>
      <c r="AV8" s="63"/>
      <c r="AW8" s="63"/>
      <c r="AX8" s="63"/>
      <c r="AY8" s="63"/>
      <c r="AZ8" s="63"/>
      <c r="BA8" s="63"/>
      <c r="BB8" s="63">
        <f>データ!T6</f>
        <v>677.01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7.29</v>
      </c>
      <c r="Q10" s="63"/>
      <c r="R10" s="63"/>
      <c r="S10" s="63"/>
      <c r="T10" s="63"/>
      <c r="U10" s="63"/>
      <c r="V10" s="63"/>
      <c r="W10" s="63">
        <f>データ!P6</f>
        <v>83.12</v>
      </c>
      <c r="X10" s="63"/>
      <c r="Y10" s="63"/>
      <c r="Z10" s="63"/>
      <c r="AA10" s="63"/>
      <c r="AB10" s="63"/>
      <c r="AC10" s="63"/>
      <c r="AD10" s="64">
        <f>データ!Q6</f>
        <v>2538</v>
      </c>
      <c r="AE10" s="64"/>
      <c r="AF10" s="64"/>
      <c r="AG10" s="64"/>
      <c r="AH10" s="64"/>
      <c r="AI10" s="64"/>
      <c r="AJ10" s="64"/>
      <c r="AK10" s="2"/>
      <c r="AL10" s="64">
        <f>データ!U6</f>
        <v>4370</v>
      </c>
      <c r="AM10" s="64"/>
      <c r="AN10" s="64"/>
      <c r="AO10" s="64"/>
      <c r="AP10" s="64"/>
      <c r="AQ10" s="64"/>
      <c r="AR10" s="64"/>
      <c r="AS10" s="64"/>
      <c r="AT10" s="63">
        <f>データ!V6</f>
        <v>2.34</v>
      </c>
      <c r="AU10" s="63"/>
      <c r="AV10" s="63"/>
      <c r="AW10" s="63"/>
      <c r="AX10" s="63"/>
      <c r="AY10" s="63"/>
      <c r="AZ10" s="63"/>
      <c r="BA10" s="63"/>
      <c r="BB10" s="63">
        <f>データ!W6</f>
        <v>1867.52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122131</v>
      </c>
      <c r="D6" s="31">
        <f t="shared" si="3"/>
        <v>47</v>
      </c>
      <c r="E6" s="31">
        <f t="shared" si="3"/>
        <v>17</v>
      </c>
      <c r="F6" s="31">
        <f t="shared" si="3"/>
        <v>5</v>
      </c>
      <c r="G6" s="31">
        <f t="shared" si="3"/>
        <v>0</v>
      </c>
      <c r="H6" s="31" t="str">
        <f t="shared" si="3"/>
        <v>千葉県　東金市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7.29</v>
      </c>
      <c r="P6" s="32">
        <f t="shared" si="3"/>
        <v>83.12</v>
      </c>
      <c r="Q6" s="32">
        <f t="shared" si="3"/>
        <v>2538</v>
      </c>
      <c r="R6" s="32">
        <f t="shared" si="3"/>
        <v>60335</v>
      </c>
      <c r="S6" s="32">
        <f t="shared" si="3"/>
        <v>89.12</v>
      </c>
      <c r="T6" s="32">
        <f t="shared" si="3"/>
        <v>677.01</v>
      </c>
      <c r="U6" s="32">
        <f t="shared" si="3"/>
        <v>4370</v>
      </c>
      <c r="V6" s="32">
        <f t="shared" si="3"/>
        <v>2.34</v>
      </c>
      <c r="W6" s="32">
        <f t="shared" si="3"/>
        <v>1867.52</v>
      </c>
      <c r="X6" s="33">
        <f>IF(X7="",NA(),X7)</f>
        <v>91.59</v>
      </c>
      <c r="Y6" s="33">
        <f t="shared" ref="Y6:AG6" si="4">IF(Y7="",NA(),Y7)</f>
        <v>92.53</v>
      </c>
      <c r="Z6" s="33">
        <f t="shared" si="4"/>
        <v>91.45</v>
      </c>
      <c r="AA6" s="33">
        <f t="shared" si="4"/>
        <v>92.14</v>
      </c>
      <c r="AB6" s="33">
        <f t="shared" si="4"/>
        <v>93.04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1126.77</v>
      </c>
      <c r="BM6" s="33">
        <f t="shared" si="7"/>
        <v>1044.8</v>
      </c>
      <c r="BN6" s="33">
        <f t="shared" si="7"/>
        <v>1081.8</v>
      </c>
      <c r="BO6" s="32" t="str">
        <f>IF(BO7="","",IF(BO7="-","【-】","【"&amp;SUBSTITUTE(TEXT(BO7,"#,##0.00"),"-","△")&amp;"】"))</f>
        <v>【1,015.77】</v>
      </c>
      <c r="BP6" s="33">
        <f>IF(BP7="",NA(),BP7)</f>
        <v>65.8</v>
      </c>
      <c r="BQ6" s="33">
        <f t="shared" ref="BQ6:BY6" si="8">IF(BQ7="",NA(),BQ7)</f>
        <v>54.02</v>
      </c>
      <c r="BR6" s="33">
        <f t="shared" si="8"/>
        <v>55.89</v>
      </c>
      <c r="BS6" s="33">
        <f t="shared" si="8"/>
        <v>55.81</v>
      </c>
      <c r="BT6" s="33">
        <f t="shared" si="8"/>
        <v>47.2</v>
      </c>
      <c r="BU6" s="33">
        <f t="shared" si="8"/>
        <v>42.13</v>
      </c>
      <c r="BV6" s="33">
        <f t="shared" si="8"/>
        <v>42.48</v>
      </c>
      <c r="BW6" s="33">
        <f t="shared" si="8"/>
        <v>50.9</v>
      </c>
      <c r="BX6" s="33">
        <f t="shared" si="8"/>
        <v>50.82</v>
      </c>
      <c r="BY6" s="33">
        <f t="shared" si="8"/>
        <v>52.19</v>
      </c>
      <c r="BZ6" s="32" t="str">
        <f>IF(BZ7="","",IF(BZ7="-","【-】","【"&amp;SUBSTITUTE(TEXT(BZ7,"#,##0.00"),"-","△")&amp;"】"))</f>
        <v>【52.78】</v>
      </c>
      <c r="CA6" s="33">
        <f>IF(CA7="",NA(),CA7)</f>
        <v>212.65</v>
      </c>
      <c r="CB6" s="33">
        <f t="shared" ref="CB6:CJ6" si="9">IF(CB7="",NA(),CB7)</f>
        <v>257.68</v>
      </c>
      <c r="CC6" s="33">
        <f t="shared" si="9"/>
        <v>248.88</v>
      </c>
      <c r="CD6" s="33">
        <f t="shared" si="9"/>
        <v>253.93</v>
      </c>
      <c r="CE6" s="33">
        <f t="shared" si="9"/>
        <v>303.36</v>
      </c>
      <c r="CF6" s="33">
        <f t="shared" si="9"/>
        <v>348.41</v>
      </c>
      <c r="CG6" s="33">
        <f t="shared" si="9"/>
        <v>343.8</v>
      </c>
      <c r="CH6" s="33">
        <f t="shared" si="9"/>
        <v>293.27</v>
      </c>
      <c r="CI6" s="33">
        <f t="shared" si="9"/>
        <v>300.52</v>
      </c>
      <c r="CJ6" s="33">
        <f t="shared" si="9"/>
        <v>296.14</v>
      </c>
      <c r="CK6" s="32" t="str">
        <f>IF(CK7="","",IF(CK7="-","【-】","【"&amp;SUBSTITUTE(TEXT(CK7,"#,##0.00"),"-","△")&amp;"】"))</f>
        <v>【289.81】</v>
      </c>
      <c r="CL6" s="33">
        <f>IF(CL7="",NA(),CL7)</f>
        <v>11.21</v>
      </c>
      <c r="CM6" s="33">
        <f t="shared" ref="CM6:CU6" si="10">IF(CM7="",NA(),CM7)</f>
        <v>11.26</v>
      </c>
      <c r="CN6" s="33">
        <f t="shared" si="10"/>
        <v>11.73</v>
      </c>
      <c r="CO6" s="33">
        <f t="shared" si="10"/>
        <v>12.14</v>
      </c>
      <c r="CP6" s="33">
        <f t="shared" si="10"/>
        <v>50.54</v>
      </c>
      <c r="CQ6" s="33">
        <f t="shared" si="10"/>
        <v>46.85</v>
      </c>
      <c r="CR6" s="33">
        <f t="shared" si="10"/>
        <v>46.06</v>
      </c>
      <c r="CS6" s="33">
        <f t="shared" si="10"/>
        <v>53.78</v>
      </c>
      <c r="CT6" s="33">
        <f t="shared" si="10"/>
        <v>53.24</v>
      </c>
      <c r="CU6" s="33">
        <f t="shared" si="10"/>
        <v>52.31</v>
      </c>
      <c r="CV6" s="32" t="str">
        <f>IF(CV7="","",IF(CV7="-","【-】","【"&amp;SUBSTITUTE(TEXT(CV7,"#,##0.00"),"-","△")&amp;"】"))</f>
        <v>【52.74】</v>
      </c>
      <c r="CW6" s="33">
        <f>IF(CW7="",NA(),CW7)</f>
        <v>68.010000000000005</v>
      </c>
      <c r="CX6" s="33">
        <f t="shared" ref="CX6:DF6" si="11">IF(CX7="",NA(),CX7)</f>
        <v>72.540000000000006</v>
      </c>
      <c r="CY6" s="33">
        <f t="shared" si="11"/>
        <v>74.11</v>
      </c>
      <c r="CZ6" s="33">
        <f t="shared" si="11"/>
        <v>75.790000000000006</v>
      </c>
      <c r="DA6" s="33">
        <f t="shared" si="11"/>
        <v>76.59</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122131</v>
      </c>
      <c r="D7" s="35">
        <v>47</v>
      </c>
      <c r="E7" s="35">
        <v>17</v>
      </c>
      <c r="F7" s="35">
        <v>5</v>
      </c>
      <c r="G7" s="35">
        <v>0</v>
      </c>
      <c r="H7" s="35" t="s">
        <v>96</v>
      </c>
      <c r="I7" s="35" t="s">
        <v>97</v>
      </c>
      <c r="J7" s="35" t="s">
        <v>98</v>
      </c>
      <c r="K7" s="35" t="s">
        <v>99</v>
      </c>
      <c r="L7" s="35" t="s">
        <v>100</v>
      </c>
      <c r="M7" s="36" t="s">
        <v>101</v>
      </c>
      <c r="N7" s="36" t="s">
        <v>102</v>
      </c>
      <c r="O7" s="36">
        <v>7.29</v>
      </c>
      <c r="P7" s="36">
        <v>83.12</v>
      </c>
      <c r="Q7" s="36">
        <v>2538</v>
      </c>
      <c r="R7" s="36">
        <v>60335</v>
      </c>
      <c r="S7" s="36">
        <v>89.12</v>
      </c>
      <c r="T7" s="36">
        <v>677.01</v>
      </c>
      <c r="U7" s="36">
        <v>4370</v>
      </c>
      <c r="V7" s="36">
        <v>2.34</v>
      </c>
      <c r="W7" s="36">
        <v>1867.52</v>
      </c>
      <c r="X7" s="36">
        <v>91.59</v>
      </c>
      <c r="Y7" s="36">
        <v>92.53</v>
      </c>
      <c r="Z7" s="36">
        <v>91.45</v>
      </c>
      <c r="AA7" s="36">
        <v>92.14</v>
      </c>
      <c r="AB7" s="36">
        <v>93.04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1126.77</v>
      </c>
      <c r="BM7" s="36">
        <v>1044.8</v>
      </c>
      <c r="BN7" s="36">
        <v>1081.8</v>
      </c>
      <c r="BO7" s="36">
        <v>1015.77</v>
      </c>
      <c r="BP7" s="36">
        <v>65.8</v>
      </c>
      <c r="BQ7" s="36">
        <v>54.02</v>
      </c>
      <c r="BR7" s="36">
        <v>55.89</v>
      </c>
      <c r="BS7" s="36">
        <v>55.81</v>
      </c>
      <c r="BT7" s="36">
        <v>47.2</v>
      </c>
      <c r="BU7" s="36">
        <v>42.13</v>
      </c>
      <c r="BV7" s="36">
        <v>42.48</v>
      </c>
      <c r="BW7" s="36">
        <v>50.9</v>
      </c>
      <c r="BX7" s="36">
        <v>50.82</v>
      </c>
      <c r="BY7" s="36">
        <v>52.19</v>
      </c>
      <c r="BZ7" s="36">
        <v>52.78</v>
      </c>
      <c r="CA7" s="36">
        <v>212.65</v>
      </c>
      <c r="CB7" s="36">
        <v>257.68</v>
      </c>
      <c r="CC7" s="36">
        <v>248.88</v>
      </c>
      <c r="CD7" s="36">
        <v>253.93</v>
      </c>
      <c r="CE7" s="36">
        <v>303.36</v>
      </c>
      <c r="CF7" s="36">
        <v>348.41</v>
      </c>
      <c r="CG7" s="36">
        <v>343.8</v>
      </c>
      <c r="CH7" s="36">
        <v>293.27</v>
      </c>
      <c r="CI7" s="36">
        <v>300.52</v>
      </c>
      <c r="CJ7" s="36">
        <v>296.14</v>
      </c>
      <c r="CK7" s="36">
        <v>289.81</v>
      </c>
      <c r="CL7" s="36">
        <v>11.21</v>
      </c>
      <c r="CM7" s="36">
        <v>11.26</v>
      </c>
      <c r="CN7" s="36">
        <v>11.73</v>
      </c>
      <c r="CO7" s="36">
        <v>12.14</v>
      </c>
      <c r="CP7" s="36">
        <v>50.54</v>
      </c>
      <c r="CQ7" s="36">
        <v>46.85</v>
      </c>
      <c r="CR7" s="36">
        <v>46.06</v>
      </c>
      <c r="CS7" s="36">
        <v>53.78</v>
      </c>
      <c r="CT7" s="36">
        <v>53.24</v>
      </c>
      <c r="CU7" s="36">
        <v>52.31</v>
      </c>
      <c r="CV7" s="36">
        <v>52.74</v>
      </c>
      <c r="CW7" s="36">
        <v>68.010000000000005</v>
      </c>
      <c r="CX7" s="36">
        <v>72.540000000000006</v>
      </c>
      <c r="CY7" s="36">
        <v>74.11</v>
      </c>
      <c r="CZ7" s="36">
        <v>75.790000000000006</v>
      </c>
      <c r="DA7" s="36">
        <v>76.59</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蕨 俊宏</cp:lastModifiedBy>
  <dcterms:created xsi:type="dcterms:W3CDTF">2017-02-08T03:09:33Z</dcterms:created>
  <dcterms:modified xsi:type="dcterms:W3CDTF">2017-02-14T07:06:10Z</dcterms:modified>
  <cp:category/>
</cp:coreProperties>
</file>