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<sst xmlns="http://schemas.openxmlformats.org/spreadsheetml/2006/main" count="221" uniqueCount="111">
  <si>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</si>
  <si>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</si>
  <si>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</si>
  <si>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</si>
  <si>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</si>
  <si>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</si>
  <si>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</si>
  <si>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</si>
  <si>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</si>
  <si>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</si>
  <si>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</si>
  <si>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</si>
  <si>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</si>
  <si>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</si>
  <si>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</si>
  <si>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</si>
  <si>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</si>
  <si>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</si>
  <si>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</si>
  <si>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</si>
  <si>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</si>
  <si>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</si>
  <si>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</si>
  <si>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</si>
  <si>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</si>
  <si>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</si>
  <si>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</si>
  <si>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</si>
  <si>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</si>
  <si>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</si>
  <si>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</si>
  <si>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</si>
  <si>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</si>
  <si>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</si>
  <si>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</si>
  <si>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</si>
  <si>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</si>
  <si>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</si>
  <si>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</si>
  <si>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</si>
  <si>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</si>
  <si>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</si>
  <si>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</si>
  <si>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</si>
  <si>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</si>
  <si>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</si>
  <si>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</si>
  <si>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</si>
  <si>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</si>
  <si>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</si>
  <si>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</si>
  <si>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</si>
  <si>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</si>
  <si>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</si>
  <si>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</si>
  <si>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</si>
  <si>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</si>
  <si>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</si>
  <si>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</si>
  <si>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</si>
  <si>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</si>
  <si>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</si>
  <si>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</si>
  <si>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</si>
  <si>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</si>
  <si>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</si>
  <si>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</si>
  <si>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</si>
  <si>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</si>
  <si>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</si>
  <si>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</si>
  <si>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</si>
  <si>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</si>
  <si>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</si>
  <si>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</si>
  <si>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</si>
  <si>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</si>
  <si>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</si>
  <si>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</si>
  <si>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</si>
  <si>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</si>
  <si>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</si>
  <si>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</si>
  <si>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</si>
  <si>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</si>
  <si>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</si>
  <si>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</si>
  <si>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</si>
  <si>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</si>
  <si>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</si>
  <si>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</si>
  <si>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</si>
  <si>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</si>
  <si>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</si>
  <si>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</si>
  <si>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</si>
  <si>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旭市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</si>
  <si>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</si>
  <si>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</si>
  <si>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</si>
  <si>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</si>
  <si>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</si>
  <si>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</si>
  <si>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</si>
  <si>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</si>
  <si>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</si>
  <si>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</si>
  <si>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</si>
  <si>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本市の下水道施設は平成6年度より建設を開始し、平成11年度末から供用を開始している。建設時からの期間が短いため、一部の施設では修繕や更新を行っているものの、大規模な改築費用等は少ない状態となっている。今後も下水道事業が安定的に持続できるよう、計画的・効率的な点検整備に取り組んでいく。</t>
    <rPh sb="0" eb="1">
      <t>ホン</t>
    </rPh>
    <rPh sb="1" eb="2">
      <t>シ</t>
    </rPh>
    <rPh sb="3" eb="6">
      <t>ゲスイドウ</t>
    </rPh>
    <rPh sb="6" eb="8">
      <t>シセツ</t>
    </rPh>
    <rPh sb="9" eb="11">
      <t>ヘイセイ</t>
    </rPh>
    <rPh sb="12" eb="14">
      <t>ネンド</t>
    </rPh>
    <rPh sb="16" eb="18">
      <t>ケンセツ</t>
    </rPh>
    <rPh sb="19" eb="21">
      <t>カイシ</t>
    </rPh>
    <rPh sb="23" eb="25">
      <t>ヘイセイ</t>
    </rPh>
    <rPh sb="27" eb="29">
      <t>ネンド</t>
    </rPh>
    <rPh sb="29" eb="30">
      <t>マツ</t>
    </rPh>
    <rPh sb="32" eb="34">
      <t>キョウヨウ</t>
    </rPh>
    <rPh sb="35" eb="37">
      <t>カイシ</t>
    </rPh>
    <rPh sb="42" eb="44">
      <t>ケンセツ</t>
    </rPh>
    <rPh sb="44" eb="45">
      <t>ジ</t>
    </rPh>
    <rPh sb="48" eb="50">
      <t>キカン</t>
    </rPh>
    <rPh sb="51" eb="52">
      <t>ミジカ</t>
    </rPh>
    <rPh sb="56" eb="58">
      <t>イチブ</t>
    </rPh>
    <rPh sb="59" eb="61">
      <t>シセツ</t>
    </rPh>
    <rPh sb="63" eb="65">
      <t>シュウゼン</t>
    </rPh>
    <rPh sb="66" eb="68">
      <t>コウシン</t>
    </rPh>
    <rPh sb="69" eb="70">
      <t>オコナ</t>
    </rPh>
    <rPh sb="78" eb="81">
      <t>ダイキボ</t>
    </rPh>
    <rPh sb="82" eb="84">
      <t>カイチク</t>
    </rPh>
    <rPh sb="84" eb="87">
      <t>ヒヨウトウ</t>
    </rPh>
    <rPh sb="88" eb="89">
      <t>スク</t>
    </rPh>
    <rPh sb="91" eb="93">
      <t>ジョウタイ</t>
    </rPh>
    <rPh sb="100" eb="102">
      <t>コンゴ</t>
    </rPh>
    <rPh sb="103" eb="106">
      <t>ゲスイドウ</t>
    </rPh>
    <rPh sb="106" eb="108">
      <t>ジギョウ</t>
    </rPh>
    <rPh sb="109" eb="112">
      <t>アンテイテキ</t>
    </rPh>
    <rPh sb="113" eb="115">
      <t>ジゾク</t>
    </rPh>
    <rPh sb="121" eb="124">
      <t>ケイカクテキ</t>
    </rPh>
    <rPh sb="125" eb="128">
      <t>コウリツテキ</t>
    </rPh>
    <rPh sb="129" eb="131">
      <t>テンケン</t>
    </rPh>
    <rPh sb="131" eb="133">
      <t>セイビ</t>
    </rPh>
    <rPh sb="134" eb="135">
      <t>ト</t>
    </rPh>
    <rPh sb="136" eb="137">
      <t>ク</t>
    </rPh>
    <phoneticPr fontId="4"/>
  </si>
  <si>
    <t>　経営については、一般会計からの繰入金等に依存している状態であるが、未接続世帯等への普及を促進し収入の増加を図る。また下水道使用料の改定についても必要に応じて検討し、経営の健全化に取り組む。
　施設の老朽化対策については、持続可能な下水道事業の実現を目的に、施設を計画的かつ効率的に管理・点検・改築等を行うストックマネジメントを策定し、維持管理を行っていく。</t>
    <rPh sb="1" eb="3">
      <t>ケイエイ</t>
    </rPh>
    <rPh sb="9" eb="11">
      <t>イッパン</t>
    </rPh>
    <rPh sb="11" eb="13">
      <t>カイケイ</t>
    </rPh>
    <rPh sb="16" eb="18">
      <t>クリイレ</t>
    </rPh>
    <rPh sb="18" eb="19">
      <t>キン</t>
    </rPh>
    <rPh sb="19" eb="20">
      <t>トウ</t>
    </rPh>
    <rPh sb="21" eb="23">
      <t>イゾン</t>
    </rPh>
    <rPh sb="27" eb="29">
      <t>ジョウタイ</t>
    </rPh>
    <rPh sb="34" eb="37">
      <t>ミセツゾク</t>
    </rPh>
    <rPh sb="37" eb="39">
      <t>セタイ</t>
    </rPh>
    <rPh sb="39" eb="40">
      <t>トウ</t>
    </rPh>
    <rPh sb="42" eb="44">
      <t>フキュウ</t>
    </rPh>
    <rPh sb="45" eb="47">
      <t>ソクシン</t>
    </rPh>
    <rPh sb="48" eb="50">
      <t>シュウニュウ</t>
    </rPh>
    <rPh sb="51" eb="53">
      <t>ゾウカ</t>
    </rPh>
    <rPh sb="54" eb="55">
      <t>ハカ</t>
    </rPh>
    <rPh sb="59" eb="62">
      <t>ゲスイドウ</t>
    </rPh>
    <rPh sb="100" eb="103">
      <t>ロウキュウカ</t>
    </rPh>
    <rPh sb="103" eb="105">
      <t>タイサク</t>
    </rPh>
    <phoneticPr fontId="4"/>
  </si>
  <si>
    <t>　①収益的収支比率、⑤経費回収率は100％を下回っており、不足分を一般会計繰入金等により補っている状況にある。
　⑥汚水処理原価が類似団体平均値より高額であること及び⑦の施設利用率が低くなっている要因は、⑧の水洗化率が低い水準に留まっていることが原因となっている。
　④の企業債残高対事業規模比率については、類似団体と比較して低い状態であり、概ね全国平均と同じ水準となっている。
　まとめとして、水洗化率が低い水準であり、収入が少ない状態となっている。また施設建設等の投資に係る起債償還もあることから、不足分については一般会計繰入金等に依存した状態になっている。この状態を改善していくため、未接続世帯、事業所などへの普及を促進し、水洗化率の向上を目指し、収入の増加を図る必要がある。</t>
    <rPh sb="2" eb="5">
      <t>シュウエキテキ</t>
    </rPh>
    <rPh sb="5" eb="7">
      <t>シュウシ</t>
    </rPh>
    <rPh sb="7" eb="9">
      <t>ヒリツ</t>
    </rPh>
    <rPh sb="11" eb="13">
      <t>ケイヒ</t>
    </rPh>
    <rPh sb="13" eb="15">
      <t>カイシュウ</t>
    </rPh>
    <rPh sb="15" eb="16">
      <t>リツ</t>
    </rPh>
    <rPh sb="22" eb="24">
      <t>シタマワ</t>
    </rPh>
    <rPh sb="29" eb="32">
      <t>フソクブン</t>
    </rPh>
    <rPh sb="33" eb="35">
      <t>イッパン</t>
    </rPh>
    <rPh sb="35" eb="37">
      <t>カイケイ</t>
    </rPh>
    <rPh sb="37" eb="39">
      <t>クリイレ</t>
    </rPh>
    <rPh sb="39" eb="40">
      <t>キン</t>
    </rPh>
    <rPh sb="40" eb="41">
      <t>トウ</t>
    </rPh>
    <rPh sb="44" eb="45">
      <t>オギナ</t>
    </rPh>
    <rPh sb="49" eb="51">
      <t>ジョウキョウ</t>
    </rPh>
    <rPh sb="58" eb="60">
      <t>オスイ</t>
    </rPh>
    <rPh sb="60" eb="62">
      <t>ショリ</t>
    </rPh>
    <rPh sb="62" eb="64">
      <t>ゲンカ</t>
    </rPh>
    <rPh sb="65" eb="67">
      <t>ルイジ</t>
    </rPh>
    <rPh sb="67" eb="69">
      <t>ダンタイ</t>
    </rPh>
    <rPh sb="69" eb="72">
      <t>ヘイキンチ</t>
    </rPh>
    <rPh sb="74" eb="76">
      <t>コウガク</t>
    </rPh>
    <rPh sb="81" eb="82">
      <t>オヨ</t>
    </rPh>
    <rPh sb="85" eb="87">
      <t>シセツ</t>
    </rPh>
    <rPh sb="87" eb="90">
      <t>リヨウリツ</t>
    </rPh>
    <rPh sb="91" eb="92">
      <t>ヒク</t>
    </rPh>
    <rPh sb="98" eb="100">
      <t>ヨウイン</t>
    </rPh>
    <rPh sb="104" eb="107">
      <t>スイセンカ</t>
    </rPh>
    <rPh sb="107" eb="108">
      <t>リツ</t>
    </rPh>
    <rPh sb="109" eb="110">
      <t>ヒク</t>
    </rPh>
    <rPh sb="111" eb="113">
      <t>スイジュン</t>
    </rPh>
    <rPh sb="114" eb="115">
      <t>トド</t>
    </rPh>
    <rPh sb="123" eb="125">
      <t>ゲンイン</t>
    </rPh>
    <rPh sb="136" eb="138">
      <t>キギョウ</t>
    </rPh>
    <rPh sb="138" eb="139">
      <t>サイ</t>
    </rPh>
    <rPh sb="139" eb="140">
      <t>ザン</t>
    </rPh>
    <rPh sb="140" eb="141">
      <t>タカ</t>
    </rPh>
    <rPh sb="141" eb="142">
      <t>タイ</t>
    </rPh>
    <rPh sb="142" eb="144">
      <t>ジギョウ</t>
    </rPh>
    <rPh sb="144" eb="146">
      <t>キボ</t>
    </rPh>
    <rPh sb="146" eb="148">
      <t>ヒリツ</t>
    </rPh>
    <rPh sb="154" eb="156">
      <t>ルイジ</t>
    </rPh>
    <rPh sb="156" eb="158">
      <t>ダンタイ</t>
    </rPh>
    <rPh sb="159" eb="161">
      <t>ヒカク</t>
    </rPh>
    <rPh sb="163" eb="164">
      <t>ヒク</t>
    </rPh>
    <rPh sb="165" eb="167">
      <t>ジョウタイ</t>
    </rPh>
    <rPh sb="171" eb="172">
      <t>オオム</t>
    </rPh>
    <rPh sb="173" eb="175">
      <t>ゼンコク</t>
    </rPh>
    <rPh sb="175" eb="177">
      <t>ヘイキン</t>
    </rPh>
    <rPh sb="178" eb="179">
      <t>オナ</t>
    </rPh>
    <rPh sb="180" eb="182">
      <t>スイジュン</t>
    </rPh>
    <rPh sb="198" eb="201">
      <t>スイセンカ</t>
    </rPh>
    <rPh sb="201" eb="202">
      <t>リツ</t>
    </rPh>
    <rPh sb="203" eb="204">
      <t>ヒク</t>
    </rPh>
    <rPh sb="205" eb="207">
      <t>スイジュン</t>
    </rPh>
    <rPh sb="211" eb="213">
      <t>シュウニュウ</t>
    </rPh>
    <rPh sb="214" eb="215">
      <t>スク</t>
    </rPh>
    <rPh sb="217" eb="219">
      <t>ジョウタイ</t>
    </rPh>
    <rPh sb="228" eb="230">
      <t>シセツ</t>
    </rPh>
    <rPh sb="230" eb="232">
      <t>ケンセツ</t>
    </rPh>
    <rPh sb="232" eb="233">
      <t>トウ</t>
    </rPh>
    <rPh sb="234" eb="236">
      <t>トウシ</t>
    </rPh>
    <rPh sb="237" eb="238">
      <t>カカワ</t>
    </rPh>
    <rPh sb="239" eb="241">
      <t>キサイ</t>
    </rPh>
    <rPh sb="241" eb="243">
      <t>ショウカン</t>
    </rPh>
    <rPh sb="251" eb="254">
      <t>フソクブン</t>
    </rPh>
    <rPh sb="259" eb="261">
      <t>イッパン</t>
    </rPh>
    <rPh sb="261" eb="263">
      <t>カイケイ</t>
    </rPh>
    <rPh sb="263" eb="265">
      <t>クリイレ</t>
    </rPh>
    <rPh sb="265" eb="266">
      <t>キン</t>
    </rPh>
    <rPh sb="266" eb="267">
      <t>トウ</t>
    </rPh>
    <rPh sb="268" eb="270">
      <t>イゾン</t>
    </rPh>
    <rPh sb="272" eb="274">
      <t>ジョウタイ</t>
    </rPh>
    <rPh sb="283" eb="285">
      <t>ジョウタイ</t>
    </rPh>
    <rPh sb="286" eb="288">
      <t>カイゼン</t>
    </rPh>
    <rPh sb="295" eb="298">
      <t>ミセツゾク</t>
    </rPh>
    <rPh sb="298" eb="300">
      <t>セタイ</t>
    </rPh>
    <rPh sb="301" eb="304">
      <t>ジギョウショ</t>
    </rPh>
    <rPh sb="308" eb="310">
      <t>フキュウ</t>
    </rPh>
    <rPh sb="311" eb="313">
      <t>ソクシン</t>
    </rPh>
    <rPh sb="315" eb="318">
      <t>スイセンカ</t>
    </rPh>
    <rPh sb="318" eb="319">
      <t>リツ</t>
    </rPh>
    <rPh sb="320" eb="322">
      <t>コウジョウ</t>
    </rPh>
    <rPh sb="323" eb="325">
      <t>メザ</t>
    </rPh>
    <rPh sb="327" eb="329">
      <t>シュウニュウ</t>
    </rPh>
    <rPh sb="330" eb="332">
      <t>ゾウカ</t>
    </rPh>
    <rPh sb="333" eb="334">
      <t>ハカ</t>
    </rPh>
    <rPh sb="335" eb="337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</si>
</sst>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57440"/>
        <c:axId val="7319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0.19</c:v>
                </c:pt>
                <c:pt idx="3">
                  <c:v>0.04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7440"/>
        <c:axId val="73195520"/>
      </c:lineChart>
      <c:dateAx>
        <c:axId val="10335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95520"/>
        <c:crosses val="autoZero"/>
        <c:auto val="1"/>
        <c:lblOffset val="100"/>
        <c:baseTimeUnit val="years"/>
      </c:dateAx>
      <c:valAx>
        <c:axId val="7319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35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21.24</c:v>
                </c:pt>
                <c:pt idx="1">
                  <c:v>22.73</c:v>
                </c:pt>
                <c:pt idx="2">
                  <c:v>27.89</c:v>
                </c:pt>
                <c:pt idx="3">
                  <c:v>28.02</c:v>
                </c:pt>
                <c:pt idx="4">
                  <c:v>28.29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33920"/>
        <c:axId val="11603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40.07</c:v>
                </c:pt>
                <c:pt idx="2">
                  <c:v>39.92</c:v>
                </c:pt>
                <c:pt idx="3">
                  <c:v>54.44</c:v>
                </c:pt>
                <c:pt idx="4">
                  <c:v>54.67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3920"/>
        <c:axId val="116038976"/>
      </c:lineChart>
      <c:dateAx>
        <c:axId val="11643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038976"/>
        <c:crosses val="autoZero"/>
        <c:auto val="1"/>
        <c:lblOffset val="100"/>
        <c:baseTimeUnit val="years"/>
      </c:dateAx>
      <c:valAx>
        <c:axId val="11603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43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56.03</c:v>
                </c:pt>
                <c:pt idx="1">
                  <c:v>57.41</c:v>
                </c:pt>
                <c:pt idx="2">
                  <c:v>57.74</c:v>
                </c:pt>
                <c:pt idx="3">
                  <c:v>60.18</c:v>
                </c:pt>
                <c:pt idx="4">
                  <c:v>62.42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34432"/>
        <c:axId val="12003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66</c:v>
                </c:pt>
                <c:pt idx="2">
                  <c:v>65.86</c:v>
                </c:pt>
                <c:pt idx="3">
                  <c:v>84.2</c:v>
                </c:pt>
                <c:pt idx="4">
                  <c:v>83.8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4432"/>
        <c:axId val="120038528"/>
      </c:lineChart>
      <c:dateAx>
        <c:axId val="11643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0038528"/>
        <c:crosses val="autoZero"/>
        <c:auto val="1"/>
        <c:lblOffset val="100"/>
        <c:baseTimeUnit val="years"/>
      </c:dateAx>
      <c:valAx>
        <c:axId val="12003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43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94.23</c:v>
                </c:pt>
                <c:pt idx="1">
                  <c:v>91.65</c:v>
                </c:pt>
                <c:pt idx="2">
                  <c:v>86.34</c:v>
                </c:pt>
                <c:pt idx="3">
                  <c:v>91.96</c:v>
                </c:pt>
                <c:pt idx="4">
                  <c:v>85.6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5888"/>
        <c:axId val="7319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5888"/>
        <c:axId val="73197248"/>
      </c:lineChart>
      <c:dateAx>
        <c:axId val="112485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97248"/>
        <c:crosses val="autoZero"/>
        <c:auto val="1"/>
        <c:lblOffset val="100"/>
        <c:baseTimeUnit val="years"/>
      </c:dateAx>
      <c:valAx>
        <c:axId val="7319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85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7424"/>
        <c:axId val="7319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24"/>
        <c:axId val="73198976"/>
      </c:lineChart>
      <c:dateAx>
        <c:axId val="11248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98976"/>
        <c:crosses val="autoZero"/>
        <c:auto val="1"/>
        <c:lblOffset val="100"/>
        <c:baseTimeUnit val="years"/>
      </c:dateAx>
      <c:valAx>
        <c:axId val="7319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8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87936"/>
        <c:axId val="7320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936"/>
        <c:axId val="73200704"/>
      </c:lineChart>
      <c:dateAx>
        <c:axId val="112487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00704"/>
        <c:crosses val="autoZero"/>
        <c:auto val="1"/>
        <c:lblOffset val="100"/>
        <c:baseTimeUnit val="years"/>
      </c:dateAx>
      <c:valAx>
        <c:axId val="7320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87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24288"/>
        <c:axId val="73202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24288"/>
        <c:axId val="73202432"/>
      </c:lineChart>
      <c:dateAx>
        <c:axId val="11412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02432"/>
        <c:crosses val="autoZero"/>
        <c:auto val="1"/>
        <c:lblOffset val="100"/>
        <c:baseTimeUnit val="years"/>
      </c:dateAx>
      <c:valAx>
        <c:axId val="73202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2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26336"/>
        <c:axId val="11603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26336"/>
        <c:axId val="116032064"/>
      </c:lineChart>
      <c:dateAx>
        <c:axId val="11412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032064"/>
        <c:crosses val="autoZero"/>
        <c:auto val="1"/>
        <c:lblOffset val="100"/>
        <c:baseTimeUnit val="years"/>
      </c:dateAx>
      <c:valAx>
        <c:axId val="11603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26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691.96</c:v>
                </c:pt>
                <c:pt idx="1">
                  <c:v>701.66</c:v>
                </c:pt>
                <c:pt idx="2">
                  <c:v>416.24</c:v>
                </c:pt>
                <c:pt idx="3">
                  <c:v>728.82</c:v>
                </c:pt>
                <c:pt idx="4">
                  <c:v>802.24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43104"/>
        <c:axId val="11603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1574.53</c:v>
                </c:pt>
                <c:pt idx="2">
                  <c:v>1506.51</c:v>
                </c:pt>
                <c:pt idx="3">
                  <c:v>1136.5</c:v>
                </c:pt>
                <c:pt idx="4">
                  <c:v>1118.56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43104"/>
        <c:axId val="116033792"/>
      </c:lineChart>
      <c:dateAx>
        <c:axId val="116143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033792"/>
        <c:crosses val="autoZero"/>
        <c:auto val="1"/>
        <c:lblOffset val="100"/>
        <c:baseTimeUnit val="years"/>
      </c:dateAx>
      <c:valAx>
        <c:axId val="11603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143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33.43</c:v>
                </c:pt>
                <c:pt idx="1">
                  <c:v>37.18</c:v>
                </c:pt>
                <c:pt idx="2">
                  <c:v>48.53</c:v>
                </c:pt>
                <c:pt idx="3">
                  <c:v>44.35</c:v>
                </c:pt>
                <c:pt idx="4">
                  <c:v>44.41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43616"/>
        <c:axId val="11603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57.36</c:v>
                </c:pt>
                <c:pt idx="2">
                  <c:v>57.33</c:v>
                </c:pt>
                <c:pt idx="3">
                  <c:v>71.650000000000006</c:v>
                </c:pt>
                <c:pt idx="4">
                  <c:v>72.33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43616"/>
        <c:axId val="116035520"/>
      </c:lineChart>
      <c:dateAx>
        <c:axId val="11614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035520"/>
        <c:crosses val="autoZero"/>
        <c:auto val="1"/>
        <c:lblOffset val="100"/>
        <c:baseTimeUnit val="years"/>
      </c:dateAx>
      <c:valAx>
        <c:axId val="11603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143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470.75</c:v>
                </c:pt>
                <c:pt idx="1">
                  <c:v>441.77</c:v>
                </c:pt>
                <c:pt idx="2">
                  <c:v>371.15</c:v>
                </c:pt>
                <c:pt idx="3">
                  <c:v>403.37</c:v>
                </c:pt>
                <c:pt idx="4">
                  <c:v>399.56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45664"/>
        <c:axId val="11603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279.91000000000003</c:v>
                </c:pt>
                <c:pt idx="2">
                  <c:v>284.52999999999997</c:v>
                </c:pt>
                <c:pt idx="3">
                  <c:v>217.82</c:v>
                </c:pt>
                <c:pt idx="4">
                  <c:v>215.28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45664"/>
        <c:axId val="116037248"/>
      </c:lineChart>
      <c:dateAx>
        <c:axId val="116145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037248"/>
        <c:crosses val="autoZero"/>
        <c:auto val="1"/>
        <c:lblOffset val="100"/>
        <c:baseTimeUnit val="years"/>
      </c:dateAx>
      <c:valAx>
        <c:axId val="11603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145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>
      <selection activeCell="W8" sqref="W8:AC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旭市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67598</v>
      </c>
      <c r="AM8" s="64"/>
      <c r="AN8" s="64"/>
      <c r="AO8" s="64"/>
      <c r="AP8" s="64"/>
      <c r="AQ8" s="64"/>
      <c r="AR8" s="64"/>
      <c r="AS8" s="64"/>
      <c r="AT8" s="63">
        <f>データ!S6</f>
        <v>130.44999999999999</v>
      </c>
      <c r="AU8" s="63"/>
      <c r="AV8" s="63"/>
      <c r="AW8" s="63"/>
      <c r="AX8" s="63"/>
      <c r="AY8" s="63"/>
      <c r="AZ8" s="63"/>
      <c r="BA8" s="63"/>
      <c r="BB8" s="63">
        <f>データ!T6</f>
        <v>518.19000000000005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9.7899999999999991</v>
      </c>
      <c r="Q10" s="63"/>
      <c r="R10" s="63"/>
      <c r="S10" s="63"/>
      <c r="T10" s="63"/>
      <c r="U10" s="63"/>
      <c r="V10" s="63"/>
      <c r="W10" s="63">
        <f>データ!P6</f>
        <v>80.989999999999995</v>
      </c>
      <c r="X10" s="63"/>
      <c r="Y10" s="63"/>
      <c r="Z10" s="63"/>
      <c r="AA10" s="63"/>
      <c r="AB10" s="63"/>
      <c r="AC10" s="63"/>
      <c r="AD10" s="64">
        <f>データ!Q6</f>
        <v>2700</v>
      </c>
      <c r="AE10" s="64"/>
      <c r="AF10" s="64"/>
      <c r="AG10" s="64"/>
      <c r="AH10" s="64"/>
      <c r="AI10" s="64"/>
      <c r="AJ10" s="64"/>
      <c r="AK10" s="2"/>
      <c r="AL10" s="64">
        <f>データ!U6</f>
        <v>6602</v>
      </c>
      <c r="AM10" s="64"/>
      <c r="AN10" s="64"/>
      <c r="AO10" s="64"/>
      <c r="AP10" s="64"/>
      <c r="AQ10" s="64"/>
      <c r="AR10" s="64"/>
      <c r="AS10" s="64"/>
      <c r="AT10" s="63">
        <f>データ!V6</f>
        <v>2.02</v>
      </c>
      <c r="AU10" s="63"/>
      <c r="AV10" s="63"/>
      <c r="AW10" s="63"/>
      <c r="AX10" s="63"/>
      <c r="AY10" s="63"/>
      <c r="AZ10" s="63"/>
      <c r="BA10" s="63"/>
      <c r="BB10" s="63">
        <f>データ!W6</f>
        <v>3268.32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122157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旭市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9.7899999999999991</v>
      </c>
      <c r="P6" s="32">
        <f t="shared" si="3"/>
        <v>80.989999999999995</v>
      </c>
      <c r="Q6" s="32">
        <f t="shared" si="3"/>
        <v>2700</v>
      </c>
      <c r="R6" s="32">
        <f t="shared" si="3"/>
        <v>67598</v>
      </c>
      <c r="S6" s="32">
        <f t="shared" si="3"/>
        <v>130.44999999999999</v>
      </c>
      <c r="T6" s="32">
        <f t="shared" si="3"/>
        <v>518.19000000000005</v>
      </c>
      <c r="U6" s="32">
        <f t="shared" si="3"/>
        <v>6602</v>
      </c>
      <c r="V6" s="32">
        <f t="shared" si="3"/>
        <v>2.02</v>
      </c>
      <c r="W6" s="32">
        <f t="shared" si="3"/>
        <v>3268.32</v>
      </c>
      <c r="X6" s="33">
        <f>IF(X7="",NA(),X7)</f>
        <v>94.23</v>
      </c>
      <c r="Y6" s="33">
        <f t="shared" ref="Y6:AG6" si="4">IF(Y7="",NA(),Y7)</f>
        <v>91.65</v>
      </c>
      <c r="Z6" s="33">
        <f t="shared" si="4"/>
        <v>86.34</v>
      </c>
      <c r="AA6" s="33">
        <f t="shared" si="4"/>
        <v>91.96</v>
      </c>
      <c r="AB6" s="33">
        <f t="shared" si="4"/>
        <v>85.6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691.96</v>
      </c>
      <c r="BF6" s="33">
        <f t="shared" ref="BF6:BN6" si="7">IF(BF7="",NA(),BF7)</f>
        <v>701.66</v>
      </c>
      <c r="BG6" s="33">
        <f t="shared" si="7"/>
        <v>416.24</v>
      </c>
      <c r="BH6" s="33">
        <f t="shared" si="7"/>
        <v>728.82</v>
      </c>
      <c r="BI6" s="33">
        <f t="shared" si="7"/>
        <v>802.24</v>
      </c>
      <c r="BJ6" s="33">
        <f t="shared" si="7"/>
        <v>1749.66</v>
      </c>
      <c r="BK6" s="33">
        <f t="shared" si="7"/>
        <v>1574.53</v>
      </c>
      <c r="BL6" s="33">
        <f t="shared" si="7"/>
        <v>1506.51</v>
      </c>
      <c r="BM6" s="33">
        <f t="shared" si="7"/>
        <v>1136.5</v>
      </c>
      <c r="BN6" s="33">
        <f t="shared" si="7"/>
        <v>1118.56</v>
      </c>
      <c r="BO6" s="32" t="str">
        <f>IF(BO7="","",IF(BO7="-","【-】","【"&amp;SUBSTITUTE(TEXT(BO7,"#,##0.00"),"-","△")&amp;"】"))</f>
        <v>【763.62】</v>
      </c>
      <c r="BP6" s="33">
        <f>IF(BP7="",NA(),BP7)</f>
        <v>33.43</v>
      </c>
      <c r="BQ6" s="33">
        <f t="shared" ref="BQ6:BY6" si="8">IF(BQ7="",NA(),BQ7)</f>
        <v>37.18</v>
      </c>
      <c r="BR6" s="33">
        <f t="shared" si="8"/>
        <v>48.53</v>
      </c>
      <c r="BS6" s="33">
        <f t="shared" si="8"/>
        <v>44.35</v>
      </c>
      <c r="BT6" s="33">
        <f t="shared" si="8"/>
        <v>44.41</v>
      </c>
      <c r="BU6" s="33">
        <f t="shared" si="8"/>
        <v>54.46</v>
      </c>
      <c r="BV6" s="33">
        <f t="shared" si="8"/>
        <v>57.36</v>
      </c>
      <c r="BW6" s="33">
        <f t="shared" si="8"/>
        <v>57.33</v>
      </c>
      <c r="BX6" s="33">
        <f t="shared" si="8"/>
        <v>71.650000000000006</v>
      </c>
      <c r="BY6" s="33">
        <f t="shared" si="8"/>
        <v>72.33</v>
      </c>
      <c r="BZ6" s="32" t="str">
        <f>IF(BZ7="","",IF(BZ7="-","【-】","【"&amp;SUBSTITUTE(TEXT(BZ7,"#,##0.00"),"-","△")&amp;"】"))</f>
        <v>【98.53】</v>
      </c>
      <c r="CA6" s="33">
        <f>IF(CA7="",NA(),CA7)</f>
        <v>470.75</v>
      </c>
      <c r="CB6" s="33">
        <f t="shared" ref="CB6:CJ6" si="9">IF(CB7="",NA(),CB7)</f>
        <v>441.77</v>
      </c>
      <c r="CC6" s="33">
        <f t="shared" si="9"/>
        <v>371.15</v>
      </c>
      <c r="CD6" s="33">
        <f t="shared" si="9"/>
        <v>403.37</v>
      </c>
      <c r="CE6" s="33">
        <f t="shared" si="9"/>
        <v>399.56</v>
      </c>
      <c r="CF6" s="33">
        <f t="shared" si="9"/>
        <v>293.08999999999997</v>
      </c>
      <c r="CG6" s="33">
        <f t="shared" si="9"/>
        <v>279.91000000000003</v>
      </c>
      <c r="CH6" s="33">
        <f t="shared" si="9"/>
        <v>284.52999999999997</v>
      </c>
      <c r="CI6" s="33">
        <f t="shared" si="9"/>
        <v>217.82</v>
      </c>
      <c r="CJ6" s="33">
        <f t="shared" si="9"/>
        <v>215.28</v>
      </c>
      <c r="CK6" s="32" t="str">
        <f>IF(CK7="","",IF(CK7="-","【-】","【"&amp;SUBSTITUTE(TEXT(CK7,"#,##0.00"),"-","△")&amp;"】"))</f>
        <v>【139.70】</v>
      </c>
      <c r="CL6" s="33">
        <f>IF(CL7="",NA(),CL7)</f>
        <v>21.24</v>
      </c>
      <c r="CM6" s="33">
        <f t="shared" ref="CM6:CU6" si="10">IF(CM7="",NA(),CM7)</f>
        <v>22.73</v>
      </c>
      <c r="CN6" s="33">
        <f t="shared" si="10"/>
        <v>27.89</v>
      </c>
      <c r="CO6" s="33">
        <f t="shared" si="10"/>
        <v>28.02</v>
      </c>
      <c r="CP6" s="33">
        <f t="shared" si="10"/>
        <v>28.29</v>
      </c>
      <c r="CQ6" s="33">
        <f t="shared" si="10"/>
        <v>38.950000000000003</v>
      </c>
      <c r="CR6" s="33">
        <f t="shared" si="10"/>
        <v>40.07</v>
      </c>
      <c r="CS6" s="33">
        <f t="shared" si="10"/>
        <v>39.92</v>
      </c>
      <c r="CT6" s="33">
        <f t="shared" si="10"/>
        <v>54.44</v>
      </c>
      <c r="CU6" s="33">
        <f t="shared" si="10"/>
        <v>54.67</v>
      </c>
      <c r="CV6" s="32" t="str">
        <f>IF(CV7="","",IF(CV7="-","【-】","【"&amp;SUBSTITUTE(TEXT(CV7,"#,##0.00"),"-","△")&amp;"】"))</f>
        <v>【60.01】</v>
      </c>
      <c r="CW6" s="33">
        <f>IF(CW7="",NA(),CW7)</f>
        <v>56.03</v>
      </c>
      <c r="CX6" s="33">
        <f t="shared" ref="CX6:DF6" si="11">IF(CX7="",NA(),CX7)</f>
        <v>57.41</v>
      </c>
      <c r="CY6" s="33">
        <f t="shared" si="11"/>
        <v>57.74</v>
      </c>
      <c r="CZ6" s="33">
        <f t="shared" si="11"/>
        <v>60.18</v>
      </c>
      <c r="DA6" s="33">
        <f t="shared" si="11"/>
        <v>62.42</v>
      </c>
      <c r="DB6" s="33">
        <f t="shared" si="11"/>
        <v>65.599999999999994</v>
      </c>
      <c r="DC6" s="33">
        <f t="shared" si="11"/>
        <v>66</v>
      </c>
      <c r="DD6" s="33">
        <f t="shared" si="11"/>
        <v>65.86</v>
      </c>
      <c r="DE6" s="33">
        <f t="shared" si="11"/>
        <v>84.2</v>
      </c>
      <c r="DF6" s="33">
        <f t="shared" si="11"/>
        <v>83.8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0.18</v>
      </c>
      <c r="EJ6" s="33">
        <f t="shared" si="14"/>
        <v>0.18</v>
      </c>
      <c r="EK6" s="33">
        <f t="shared" si="14"/>
        <v>0.19</v>
      </c>
      <c r="EL6" s="33">
        <f t="shared" si="14"/>
        <v>0.04</v>
      </c>
      <c r="EM6" s="33">
        <f t="shared" si="14"/>
        <v>0.11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122157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9.7899999999999991</v>
      </c>
      <c r="P7" s="36">
        <v>80.989999999999995</v>
      </c>
      <c r="Q7" s="36">
        <v>2700</v>
      </c>
      <c r="R7" s="36">
        <v>67598</v>
      </c>
      <c r="S7" s="36">
        <v>130.44999999999999</v>
      </c>
      <c r="T7" s="36">
        <v>518.19000000000005</v>
      </c>
      <c r="U7" s="36">
        <v>6602</v>
      </c>
      <c r="V7" s="36">
        <v>2.02</v>
      </c>
      <c r="W7" s="36">
        <v>3268.32</v>
      </c>
      <c r="X7" s="36">
        <v>94.23</v>
      </c>
      <c r="Y7" s="36">
        <v>91.65</v>
      </c>
      <c r="Z7" s="36">
        <v>86.34</v>
      </c>
      <c r="AA7" s="36">
        <v>91.96</v>
      </c>
      <c r="AB7" s="36">
        <v>85.6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691.96</v>
      </c>
      <c r="BF7" s="36">
        <v>701.66</v>
      </c>
      <c r="BG7" s="36">
        <v>416.24</v>
      </c>
      <c r="BH7" s="36">
        <v>728.82</v>
      </c>
      <c r="BI7" s="36">
        <v>802.24</v>
      </c>
      <c r="BJ7" s="36">
        <v>1749.66</v>
      </c>
      <c r="BK7" s="36">
        <v>1574.53</v>
      </c>
      <c r="BL7" s="36">
        <v>1506.51</v>
      </c>
      <c r="BM7" s="36">
        <v>1136.5</v>
      </c>
      <c r="BN7" s="36">
        <v>1118.56</v>
      </c>
      <c r="BO7" s="36">
        <v>763.62</v>
      </c>
      <c r="BP7" s="36">
        <v>33.43</v>
      </c>
      <c r="BQ7" s="36">
        <v>37.18</v>
      </c>
      <c r="BR7" s="36">
        <v>48.53</v>
      </c>
      <c r="BS7" s="36">
        <v>44.35</v>
      </c>
      <c r="BT7" s="36">
        <v>44.41</v>
      </c>
      <c r="BU7" s="36">
        <v>54.46</v>
      </c>
      <c r="BV7" s="36">
        <v>57.36</v>
      </c>
      <c r="BW7" s="36">
        <v>57.33</v>
      </c>
      <c r="BX7" s="36">
        <v>71.650000000000006</v>
      </c>
      <c r="BY7" s="36">
        <v>72.33</v>
      </c>
      <c r="BZ7" s="36">
        <v>98.53</v>
      </c>
      <c r="CA7" s="36">
        <v>470.75</v>
      </c>
      <c r="CB7" s="36">
        <v>441.77</v>
      </c>
      <c r="CC7" s="36">
        <v>371.15</v>
      </c>
      <c r="CD7" s="36">
        <v>403.37</v>
      </c>
      <c r="CE7" s="36">
        <v>399.56</v>
      </c>
      <c r="CF7" s="36">
        <v>293.08999999999997</v>
      </c>
      <c r="CG7" s="36">
        <v>279.91000000000003</v>
      </c>
      <c r="CH7" s="36">
        <v>284.52999999999997</v>
      </c>
      <c r="CI7" s="36">
        <v>217.82</v>
      </c>
      <c r="CJ7" s="36">
        <v>215.28</v>
      </c>
      <c r="CK7" s="36">
        <v>139.69999999999999</v>
      </c>
      <c r="CL7" s="36">
        <v>21.24</v>
      </c>
      <c r="CM7" s="36">
        <v>22.73</v>
      </c>
      <c r="CN7" s="36">
        <v>27.89</v>
      </c>
      <c r="CO7" s="36">
        <v>28.02</v>
      </c>
      <c r="CP7" s="36">
        <v>28.29</v>
      </c>
      <c r="CQ7" s="36">
        <v>38.950000000000003</v>
      </c>
      <c r="CR7" s="36">
        <v>40.07</v>
      </c>
      <c r="CS7" s="36">
        <v>39.92</v>
      </c>
      <c r="CT7" s="36">
        <v>54.44</v>
      </c>
      <c r="CU7" s="36">
        <v>54.67</v>
      </c>
      <c r="CV7" s="36">
        <v>60.01</v>
      </c>
      <c r="CW7" s="36">
        <v>56.03</v>
      </c>
      <c r="CX7" s="36">
        <v>57.41</v>
      </c>
      <c r="CY7" s="36">
        <v>57.74</v>
      </c>
      <c r="CZ7" s="36">
        <v>60.18</v>
      </c>
      <c r="DA7" s="36">
        <v>62.42</v>
      </c>
      <c r="DB7" s="36">
        <v>65.599999999999994</v>
      </c>
      <c r="DC7" s="36">
        <v>66</v>
      </c>
      <c r="DD7" s="36">
        <v>65.86</v>
      </c>
      <c r="DE7" s="36">
        <v>84.2</v>
      </c>
      <c r="DF7" s="36">
        <v>83.8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0.18</v>
      </c>
      <c r="EJ7" s="36">
        <v>0.18</v>
      </c>
      <c r="EK7" s="36">
        <v>0.19</v>
      </c>
      <c r="EL7" s="36">
        <v>0.04</v>
      </c>
      <c r="EM7" s="36">
        <v>0.11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林 正晴</cp:lastModifiedBy>
  <cp:lastPrinted>2017-02-13T02:21:17Z</cp:lastPrinted>
  <dcterms:created xsi:type="dcterms:W3CDTF">2017-02-08T02:47:49Z</dcterms:created>
  <dcterms:modified xsi:type="dcterms:W3CDTF">2017-02-13T07:36:32Z</dcterms:modified>
  <cp:category/>
</cp:coreProperties>
</file>