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workbookProtection workbookPassword="8649" lockStructure="1"/>
  <bookViews>
    <workbookView xWindow="240" yWindow="60" windowWidth="14940" windowHeight="7875"/>
  </bookViews>
  <sheets>
    <sheet name="法非適用_下水道事業" sheetId="4" r:id="rId1"/>
    <sheet name="データ" sheetId="5" state="hidden" r:id="rId2"/>
  </sheets>
  <calcPr calcId="145621"/>
</workbook>
</file>

<file path=xl/calcChain.xml><?xml version="1.0" encoding="utf-8"?>
<calcChain xmlns="http://schemas.openxmlformats.org/spreadsheetml/2006/main">
  <c r="EN6" i="5" l="1"/>
  <c r="EM6" i="5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BB10" i="4" s="1"/>
  <c r="V6" i="5"/>
  <c r="U6" i="5"/>
  <c r="T6" i="5"/>
  <c r="BB8" i="4" s="1"/>
  <c r="S6" i="5"/>
  <c r="AT8" i="4" s="1"/>
  <c r="R6" i="5"/>
  <c r="Q6" i="5"/>
  <c r="P6" i="5"/>
  <c r="W10" i="4" s="1"/>
  <c r="O6" i="5"/>
  <c r="P10" i="4" s="1"/>
  <c r="N6" i="5"/>
  <c r="I10" i="4" s="1"/>
  <c r="M6" i="5"/>
  <c r="L6" i="5"/>
  <c r="K6" i="5"/>
  <c r="P8" i="4" s="1"/>
  <c r="J6" i="5"/>
  <c r="I6" i="5"/>
  <c r="B8" i="4" s="1"/>
  <c r="H6" i="5"/>
  <c r="B6" i="4" s="1"/>
  <c r="G6" i="5"/>
  <c r="F6" i="5"/>
  <c r="E6" i="5"/>
  <c r="D6" i="5"/>
  <c r="C6" i="5"/>
  <c r="B6" i="5"/>
  <c r="F10" i="5" s="1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T10" i="4"/>
  <c r="AL10" i="4"/>
  <c r="AD10" i="4"/>
  <c r="B10" i="4"/>
  <c r="AL8" i="4"/>
  <c r="W8" i="4"/>
  <c r="I8" i="4"/>
  <c r="C10" i="5" l="1"/>
  <c r="D10" i="5"/>
  <c r="E10" i="5"/>
  <c r="B10" i="5"/>
</calcChain>
</file>

<file path=xl/sharedStrings.xml><?xml version="1.0" encoding="utf-8"?>
<sst xmlns="http://schemas.openxmlformats.org/spreadsheetml/2006/main" count="221" uniqueCount="111">
  <si>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</si>
  <si>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</si>
  <si>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</si>
  <si>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</si>
  <si>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</si>
  <si>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</si>
  <si>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</si>
  <si>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</si>
  <si>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</si>
  <si>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</si>
  <si>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</si>
  <si>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</si>
  <si>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</si>
  <si>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</si>
  <si>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t>有収率(％)</t>
    <rPh sb="0" eb="1">
      <t>ユウ</t>
    </rPh>
    <rPh sb="1" eb="3">
      <t>シュウリツ</t>
    </rPh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</si>
  <si>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</si>
  <si>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処理区域内人口(人)</t>
    <rPh sb="0" eb="2">
      <t>ショリ</t>
    </rPh>
    <rPh sb="2" eb="5">
      <t>クイキナイ</t>
    </rPh>
    <phoneticPr fontId="4"/>
  </si>
  <si>
    <r>
      <t>処理区域面積(km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4">
      <t>クイキ</t>
    </rPh>
    <phoneticPr fontId="4"/>
  </si>
  <si>
    <r>
      <t>処理区域内人口密度(人/km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ショリ</t>
    </rPh>
    <rPh sb="2" eb="5">
      <t>クイキナイ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</si>
  <si>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</si>
  <si>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</si>
  <si>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</si>
  <si>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</si>
  <si>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</si>
  <si>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</si>
  <si>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</si>
  <si>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</si>
  <si>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</si>
  <si>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</si>
  <si>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</si>
  <si>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</si>
  <si>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</si>
  <si>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</si>
  <si>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</si>
  <si>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「使用料対象の捕捉」</t>
    <rPh sb="1" eb="4">
      <t>シヨウリョウ</t>
    </rPh>
    <rPh sb="4" eb="6">
      <t>タイショウ</t>
    </rPh>
    <rPh sb="7" eb="9">
      <t>ホソク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</si>
  <si>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</si>
  <si>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</si>
  <si>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</si>
  <si>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「管渠の経年化の状況」</t>
    <rPh sb="4" eb="7">
      <t>ケイネンカ</t>
    </rPh>
    <rPh sb="8" eb="10">
      <t>ジョウキョウ</t>
    </rPh>
    <phoneticPr fontId="4"/>
  </si>
  <si>
    <t>「管渠の更新投資・老朽化対策の実施状況」</t>
    <rPh sb="4" eb="6">
      <t>コウシン</t>
    </rPh>
    <rPh sb="6" eb="8">
      <t>トウシ</t>
    </rPh>
    <rPh sb="9" eb="12">
      <t>ロウキュウカ</t>
    </rPh>
    <rPh sb="12" eb="14">
      <t>タイサク</t>
    </rPh>
    <rPh sb="15" eb="17">
      <t>ジッシ</t>
    </rPh>
    <rPh sb="17" eb="19">
      <t>ジョウキョウ</t>
    </rPh>
    <phoneticPr fontId="4"/>
  </si>
  <si>
    <t>※　法適用企業と類似団体区分が同じため、収益的収支比率の類似団体平均等を表示していません。</t>
    <rPh sb="2" eb="5">
      <t>ホウテキヨウ</t>
    </rPh>
    <rPh sb="5" eb="7">
      <t>キギョウ</t>
    </rPh>
    <rPh sb="8" eb="10">
      <t>ルイジ</t>
    </rPh>
    <rPh sb="10" eb="12">
      <t>ダンタイ</t>
    </rPh>
    <rPh sb="12" eb="14">
      <t>クブン</t>
    </rPh>
    <rPh sb="15" eb="16">
      <t>オナ</t>
    </rPh>
    <rPh sb="20" eb="23">
      <t>シュウエキテキ</t>
    </rPh>
    <rPh sb="23" eb="25">
      <t>シュウシ</t>
    </rPh>
    <rPh sb="25" eb="27">
      <t>ヒリツ</t>
    </rPh>
    <rPh sb="28" eb="30">
      <t>ルイジ</t>
    </rPh>
    <rPh sb="30" eb="32">
      <t>ダンタイ</t>
    </rPh>
    <rPh sb="32" eb="34">
      <t>ヘイキン</t>
    </rPh>
    <rPh sb="34" eb="35">
      <t>ナド</t>
    </rPh>
    <rPh sb="36" eb="38">
      <t>ヒョウジ</t>
    </rPh>
    <phoneticPr fontId="4"/>
  </si>
  <si>
    <t>※　平成23年度から平成25年度における各指標の類似団体平均値は、当時の事業数を基に算出していますが、企業債残高対事業規模比率及び管渠改善率については、平成26年度の事業数を基に類似団体平均値を算出しています。</t>
    <rPh sb="2" eb="4">
      <t>ヘイセイ</t>
    </rPh>
    <rPh sb="6" eb="8">
      <t>ネンド</t>
    </rPh>
    <rPh sb="10" eb="12">
      <t>ヘイセイ</t>
    </rPh>
    <rPh sb="14" eb="16">
      <t>ネンド</t>
    </rPh>
    <rPh sb="20" eb="23">
      <t>カクシヒョウ</t>
    </rPh>
    <rPh sb="24" eb="26">
      <t>ルイジ</t>
    </rPh>
    <rPh sb="26" eb="28">
      <t>ダンタイ</t>
    </rPh>
    <rPh sb="28" eb="30">
      <t>ヘイキン</t>
    </rPh>
    <rPh sb="30" eb="31">
      <t>アタイ</t>
    </rPh>
    <rPh sb="33" eb="35">
      <t>トウジ</t>
    </rPh>
    <rPh sb="36" eb="39">
      <t>ジギョウスウ</t>
    </rPh>
    <rPh sb="40" eb="41">
      <t>モト</t>
    </rPh>
    <rPh sb="42" eb="44">
      <t>サンシュツ</t>
    </rPh>
    <rPh sb="51" eb="53">
      <t>キギョウ</t>
    </rPh>
    <rPh sb="76" eb="78">
      <t>ヘイセイ</t>
    </rPh>
    <rPh sb="80" eb="82">
      <t>ネンド</t>
    </rPh>
    <rPh sb="83" eb="85">
      <t>ジギョウ</t>
    </rPh>
    <rPh sb="85" eb="86">
      <t>スウ</t>
    </rPh>
    <rPh sb="87" eb="88">
      <t>モト</t>
    </rPh>
    <rPh sb="89" eb="91">
      <t>ルイジ</t>
    </rPh>
    <rPh sb="91" eb="93">
      <t>ダンタイ</t>
    </rPh>
    <rPh sb="93" eb="95">
      <t>ヘイキン</t>
    </rPh>
    <rPh sb="95" eb="96">
      <t>アタイ</t>
    </rPh>
    <rPh sb="97" eb="99">
      <t>サンシュツ</t>
    </rPh>
    <phoneticPr fontId="4"/>
  </si>
  <si>
    <t>下水道事業(法非適用)</t>
    <rPh sb="3" eb="5">
      <t>ジギョウ</t>
    </rPh>
    <rPh sb="6" eb="7">
      <t>ホウ</t>
    </rPh>
    <rPh sb="7" eb="8">
      <t>ヒ</t>
    </rPh>
    <rPh sb="8" eb="10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</si>
  <si>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</si>
  <si>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</si>
  <si>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</si>
  <si>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</si>
  <si>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</si>
  <si>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</si>
  <si>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</si>
  <si>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</si>
  <si>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</si>
  <si>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</si>
  <si>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</si>
  <si>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</si>
  <si>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</si>
  <si>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</si>
  <si>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</si>
  <si>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④企業債残高対事業規模比率(％)</t>
    <phoneticPr fontId="4"/>
  </si>
  <si>
    <t>⑤経費回収率(％)</t>
    <phoneticPr fontId="4"/>
  </si>
  <si>
    <t>⑥汚水処理原価(円)</t>
    <rPh sb="1" eb="3">
      <t>オスイ</t>
    </rPh>
    <rPh sb="3" eb="5">
      <t>ショリ</t>
    </rPh>
    <rPh sb="5" eb="7">
      <t>ゲンカ</t>
    </rPh>
    <rPh sb="8" eb="9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</si>
  <si>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</si>
  <si>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⑧水洗化率(％)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</si>
  <si>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</si>
  <si>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②管渠老朽化率(％)</t>
    <phoneticPr fontId="4"/>
  </si>
  <si>
    <t>③管渠改善率(％)</t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</si>
  <si>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</si>
  <si>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</si>
  <si>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</si>
  <si>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</si>
  <si>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</si>
  <si>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</si>
  <si>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</si>
  <si>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</si>
  <si>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</si>
  <si>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有収率</t>
    <rPh sb="0" eb="1">
      <t>ユウ</t>
    </rPh>
    <rPh sb="1" eb="3">
      <t>シュウリツ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</si>
  <si>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</si>
  <si>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</si>
  <si>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</si>
  <si>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</si>
  <si>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処理区域内人口</t>
  </si>
  <si>
    <t>処理区域面積</t>
  </si>
  <si>
    <t>処理区域内人口密度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</si>
  <si>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</si>
  <si>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</si>
  <si>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</si>
  <si>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</si>
  <si>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</si>
  <si>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</si>
  <si>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</si>
  <si>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</si>
  <si>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</si>
  <si>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</si>
  <si>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</si>
  <si>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</si>
  <si>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</si>
  <si>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千葉県　旭市</t>
  </si>
  <si>
    <t>法非適用</t>
  </si>
  <si>
    <t>下水道事業</t>
  </si>
  <si>
    <t>公共下水道</t>
  </si>
  <si>
    <t>Cc2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</si>
  <si>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</si>
  <si>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</si>
  <si>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</si>
  <si>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</si>
  <si>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</si>
  <si>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</si>
  <si>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</si>
  <si>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本市の下水道施設は平成6年度より建設を開始し、平成11年度末から供用を開始している。建設時からの期間が短いため、一部の施設では修繕や更新を行っているものの、大規模な改築費用等は少ない状態となっている。今後も下水道事業が安定的に持続できるよう、計画的・効率的な点検整備に取り組んでいく。</t>
    <rPh sb="0" eb="1">
      <t>ホン</t>
    </rPh>
    <rPh sb="1" eb="2">
      <t>シ</t>
    </rPh>
    <rPh sb="3" eb="6">
      <t>ゲスイドウ</t>
    </rPh>
    <rPh sb="6" eb="8">
      <t>シセツ</t>
    </rPh>
    <rPh sb="9" eb="11">
      <t>ヘイセイ</t>
    </rPh>
    <rPh sb="12" eb="14">
      <t>ネンド</t>
    </rPh>
    <rPh sb="16" eb="18">
      <t>ケンセツ</t>
    </rPh>
    <rPh sb="19" eb="21">
      <t>カイシ</t>
    </rPh>
    <rPh sb="23" eb="25">
      <t>ヘイセイ</t>
    </rPh>
    <rPh sb="27" eb="29">
      <t>ネンド</t>
    </rPh>
    <rPh sb="29" eb="30">
      <t>マツ</t>
    </rPh>
    <rPh sb="32" eb="34">
      <t>キョウヨウ</t>
    </rPh>
    <rPh sb="35" eb="37">
      <t>カイシ</t>
    </rPh>
    <rPh sb="42" eb="44">
      <t>ケンセツ</t>
    </rPh>
    <rPh sb="44" eb="45">
      <t>ジ</t>
    </rPh>
    <rPh sb="48" eb="50">
      <t>キカン</t>
    </rPh>
    <rPh sb="51" eb="52">
      <t>ミジカ</t>
    </rPh>
    <rPh sb="56" eb="58">
      <t>イチブ</t>
    </rPh>
    <rPh sb="59" eb="61">
      <t>シセツ</t>
    </rPh>
    <rPh sb="63" eb="65">
      <t>シュウゼン</t>
    </rPh>
    <rPh sb="66" eb="68">
      <t>コウシン</t>
    </rPh>
    <rPh sb="69" eb="70">
      <t>オコナ</t>
    </rPh>
    <rPh sb="78" eb="81">
      <t>ダイキボ</t>
    </rPh>
    <rPh sb="82" eb="84">
      <t>カイチク</t>
    </rPh>
    <rPh sb="84" eb="87">
      <t>ヒヨウトウ</t>
    </rPh>
    <rPh sb="88" eb="89">
      <t>スク</t>
    </rPh>
    <rPh sb="91" eb="93">
      <t>ジョウタイ</t>
    </rPh>
    <rPh sb="100" eb="102">
      <t>コンゴ</t>
    </rPh>
    <rPh sb="103" eb="106">
      <t>ゲスイドウ</t>
    </rPh>
    <rPh sb="106" eb="108">
      <t>ジギョウ</t>
    </rPh>
    <rPh sb="109" eb="112">
      <t>アンテイテキ</t>
    </rPh>
    <rPh sb="113" eb="115">
      <t>ジゾク</t>
    </rPh>
    <rPh sb="121" eb="124">
      <t>ケイカクテキ</t>
    </rPh>
    <rPh sb="125" eb="128">
      <t>コウリツテキ</t>
    </rPh>
    <rPh sb="129" eb="131">
      <t>テンケン</t>
    </rPh>
    <rPh sb="131" eb="133">
      <t>セイビ</t>
    </rPh>
    <rPh sb="134" eb="135">
      <t>ト</t>
    </rPh>
    <rPh sb="136" eb="137">
      <t>ク</t>
    </rPh>
    <phoneticPr fontId="4"/>
  </si>
  <si>
    <t>　経営については、一般会計からの繰入金等に依存している状態であるが、未接続世帯等への普及を促進し収入の増加を図る。また下水道使用料の改定についても必要に応じて検討し、経営の健全化に取り組む。
　施設の老朽化対策については、持続可能な下水道事業の実現を目的に、施設を計画的かつ効率的に管理・点検・改築等を行うストックマネジメントを策定し、維持管理を行っていく。</t>
    <rPh sb="1" eb="3">
      <t>ケイエイ</t>
    </rPh>
    <rPh sb="9" eb="11">
      <t>イッパン</t>
    </rPh>
    <rPh sb="11" eb="13">
      <t>カイケイ</t>
    </rPh>
    <rPh sb="16" eb="18">
      <t>クリイレ</t>
    </rPh>
    <rPh sb="18" eb="19">
      <t>キン</t>
    </rPh>
    <rPh sb="19" eb="20">
      <t>トウ</t>
    </rPh>
    <rPh sb="21" eb="23">
      <t>イゾン</t>
    </rPh>
    <rPh sb="27" eb="29">
      <t>ジョウタイ</t>
    </rPh>
    <rPh sb="34" eb="37">
      <t>ミセツゾク</t>
    </rPh>
    <rPh sb="37" eb="39">
      <t>セタイ</t>
    </rPh>
    <rPh sb="39" eb="40">
      <t>トウ</t>
    </rPh>
    <rPh sb="42" eb="44">
      <t>フキュウ</t>
    </rPh>
    <rPh sb="45" eb="47">
      <t>ソクシン</t>
    </rPh>
    <rPh sb="48" eb="50">
      <t>シュウニュウ</t>
    </rPh>
    <rPh sb="51" eb="53">
      <t>ゾウカ</t>
    </rPh>
    <rPh sb="54" eb="55">
      <t>ハカ</t>
    </rPh>
    <rPh sb="59" eb="62">
      <t>ゲスイドウ</t>
    </rPh>
    <rPh sb="100" eb="103">
      <t>ロウキュウカ</t>
    </rPh>
    <rPh sb="103" eb="105">
      <t>タイサク</t>
    </rPh>
    <phoneticPr fontId="4"/>
  </si>
  <si>
    <t>　①収益的収支比率、⑤経費回収率は100％を下回っており、不足分を一般会計繰入金等により補っている状況にある。
　⑥汚水処理原価が類似団体平均値より高額であること及び⑦の施設利用率が低くなっている要因は、⑧の水洗化率が低い水準に留まっていることが原因となっている。
　④の企業債残高対事業規模比率については、類似団体と比較して低い状態であり、概ね全国平均と同じ水準となっている。
　まとめとして、水洗化率が低い水準であり、収入が少ない状態となっている。また施設建設等の投資に係る起債償還もあることから、不足分については一般会計繰入金等に依存した状態になっている。この状態を改善していくため、未接続世帯、事業所などへの普及を促進し、水洗化率の向上を目指し、収入の増加を図る必要がある。</t>
    <rPh sb="2" eb="5">
      <t>シュウエキテキ</t>
    </rPh>
    <rPh sb="5" eb="7">
      <t>シュウシ</t>
    </rPh>
    <rPh sb="7" eb="9">
      <t>ヒリツ</t>
    </rPh>
    <rPh sb="11" eb="13">
      <t>ケイヒ</t>
    </rPh>
    <rPh sb="13" eb="15">
      <t>カイシュウ</t>
    </rPh>
    <rPh sb="15" eb="16">
      <t>リツ</t>
    </rPh>
    <rPh sb="22" eb="24">
      <t>シタマワ</t>
    </rPh>
    <rPh sb="29" eb="32">
      <t>フソクブン</t>
    </rPh>
    <rPh sb="33" eb="35">
      <t>イッパン</t>
    </rPh>
    <rPh sb="35" eb="37">
      <t>カイケイ</t>
    </rPh>
    <rPh sb="37" eb="39">
      <t>クリイレ</t>
    </rPh>
    <rPh sb="39" eb="40">
      <t>キン</t>
    </rPh>
    <rPh sb="40" eb="41">
      <t>トウ</t>
    </rPh>
    <rPh sb="44" eb="45">
      <t>オギナ</t>
    </rPh>
    <rPh sb="49" eb="51">
      <t>ジョウキョウ</t>
    </rPh>
    <rPh sb="58" eb="60">
      <t>オスイ</t>
    </rPh>
    <rPh sb="60" eb="62">
      <t>ショリ</t>
    </rPh>
    <rPh sb="62" eb="64">
      <t>ゲンカ</t>
    </rPh>
    <rPh sb="65" eb="67">
      <t>ルイジ</t>
    </rPh>
    <rPh sb="67" eb="69">
      <t>ダンタイ</t>
    </rPh>
    <rPh sb="69" eb="72">
      <t>ヘイキンチ</t>
    </rPh>
    <rPh sb="74" eb="76">
      <t>コウガク</t>
    </rPh>
    <rPh sb="81" eb="82">
      <t>オヨ</t>
    </rPh>
    <rPh sb="85" eb="87">
      <t>シセツ</t>
    </rPh>
    <rPh sb="87" eb="90">
      <t>リヨウリツ</t>
    </rPh>
    <rPh sb="91" eb="92">
      <t>ヒク</t>
    </rPh>
    <rPh sb="98" eb="100">
      <t>ヨウイン</t>
    </rPh>
    <rPh sb="104" eb="107">
      <t>スイセンカ</t>
    </rPh>
    <rPh sb="107" eb="108">
      <t>リツ</t>
    </rPh>
    <rPh sb="109" eb="110">
      <t>ヒク</t>
    </rPh>
    <rPh sb="111" eb="113">
      <t>スイジュン</t>
    </rPh>
    <rPh sb="114" eb="115">
      <t>トド</t>
    </rPh>
    <rPh sb="123" eb="125">
      <t>ゲンイン</t>
    </rPh>
    <rPh sb="136" eb="138">
      <t>キギョウ</t>
    </rPh>
    <rPh sb="138" eb="139">
      <t>サイ</t>
    </rPh>
    <rPh sb="139" eb="140">
      <t>ザン</t>
    </rPh>
    <rPh sb="140" eb="141">
      <t>タカ</t>
    </rPh>
    <rPh sb="141" eb="142">
      <t>タイ</t>
    </rPh>
    <rPh sb="142" eb="144">
      <t>ジギョウ</t>
    </rPh>
    <rPh sb="144" eb="146">
      <t>キボ</t>
    </rPh>
    <rPh sb="146" eb="148">
      <t>ヒリツ</t>
    </rPh>
    <rPh sb="154" eb="156">
      <t>ルイジ</t>
    </rPh>
    <rPh sb="156" eb="158">
      <t>ダンタイ</t>
    </rPh>
    <rPh sb="159" eb="161">
      <t>ヒカク</t>
    </rPh>
    <rPh sb="163" eb="164">
      <t>ヒク</t>
    </rPh>
    <rPh sb="165" eb="167">
      <t>ジョウタイ</t>
    </rPh>
    <rPh sb="171" eb="172">
      <t>オオム</t>
    </rPh>
    <rPh sb="173" eb="175">
      <t>ゼンコク</t>
    </rPh>
    <rPh sb="175" eb="177">
      <t>ヘイキン</t>
    </rPh>
    <rPh sb="178" eb="179">
      <t>オナ</t>
    </rPh>
    <rPh sb="180" eb="182">
      <t>スイジュン</t>
    </rPh>
    <rPh sb="198" eb="201">
      <t>スイセンカ</t>
    </rPh>
    <rPh sb="201" eb="202">
      <t>リツ</t>
    </rPh>
    <rPh sb="203" eb="204">
      <t>ヒク</t>
    </rPh>
    <rPh sb="205" eb="207">
      <t>スイジュン</t>
    </rPh>
    <rPh sb="211" eb="213">
      <t>シュウニュウ</t>
    </rPh>
    <rPh sb="214" eb="215">
      <t>スク</t>
    </rPh>
    <rPh sb="217" eb="219">
      <t>ジョウタイ</t>
    </rPh>
    <rPh sb="228" eb="230">
      <t>シセツ</t>
    </rPh>
    <rPh sb="230" eb="232">
      <t>ケンセツ</t>
    </rPh>
    <rPh sb="232" eb="233">
      <t>トウ</t>
    </rPh>
    <rPh sb="234" eb="236">
      <t>トウシ</t>
    </rPh>
    <rPh sb="237" eb="238">
      <t>カカワ</t>
    </rPh>
    <rPh sb="239" eb="241">
      <t>キサイ</t>
    </rPh>
    <rPh sb="241" eb="243">
      <t>ショウカン</t>
    </rPh>
    <rPh sb="251" eb="254">
      <t>フソクブン</t>
    </rPh>
    <rPh sb="259" eb="261">
      <t>イッパン</t>
    </rPh>
    <rPh sb="261" eb="263">
      <t>カイケイ</t>
    </rPh>
    <rPh sb="263" eb="265">
      <t>クリイレ</t>
    </rPh>
    <rPh sb="265" eb="266">
      <t>キン</t>
    </rPh>
    <rPh sb="266" eb="267">
      <t>トウ</t>
    </rPh>
    <rPh sb="268" eb="270">
      <t>イゾン</t>
    </rPh>
    <rPh sb="272" eb="274">
      <t>ジョウタイ</t>
    </rPh>
    <rPh sb="283" eb="285">
      <t>ジョウタイ</t>
    </rPh>
    <rPh sb="286" eb="288">
      <t>カイゼン</t>
    </rPh>
    <rPh sb="295" eb="298">
      <t>ミセツゾク</t>
    </rPh>
    <rPh sb="298" eb="300">
      <t>セタイ</t>
    </rPh>
    <rPh sb="301" eb="304">
      <t>ジギョウショ</t>
    </rPh>
    <rPh sb="308" eb="310">
      <t>フキュウ</t>
    </rPh>
    <rPh sb="311" eb="313">
      <t>ソクシン</t>
    </rPh>
    <rPh sb="315" eb="318">
      <t>スイセンカ</t>
    </rPh>
    <rPh sb="318" eb="319">
      <t>リツ</t>
    </rPh>
    <rPh sb="320" eb="322">
      <t>コウジョウ</t>
    </rPh>
    <rPh sb="323" eb="325">
      <t>メザ</t>
    </rPh>
    <rPh sb="327" eb="329">
      <t>シュウニュウ</t>
    </rPh>
    <rPh sb="330" eb="332">
      <t>ゾウカ</t>
    </rPh>
    <rPh sb="333" eb="334">
      <t>ハカ</t>
    </rPh>
    <rPh sb="335" eb="337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</si>
</sst>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0.00_);[Red]\(0.00\)"/>
    <numFmt numFmtId="180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5" fillId="0" borderId="6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7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9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" xfId="0" applyFill="1" applyBorder="1">
      <alignment vertical="center"/>
    </xf>
    <xf numFmtId="0" fontId="0" fillId="3" borderId="10" xfId="0" applyFill="1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2" xfId="0" applyFill="1" applyBorder="1" applyAlignment="1">
      <alignment vertical="center" shrinkToFit="1"/>
    </xf>
    <xf numFmtId="0" fontId="0" fillId="4" borderId="2" xfId="0" applyNumberFormat="1" applyFill="1" applyBorder="1" applyAlignment="1">
      <alignment vertical="center" shrinkToFit="1"/>
    </xf>
    <xf numFmtId="177" fontId="0" fillId="4" borderId="2" xfId="1" applyNumberFormat="1" applyFont="1" applyFill="1" applyBorder="1" applyAlignment="1">
      <alignment vertical="center" shrinkToFit="1"/>
    </xf>
    <xf numFmtId="178" fontId="0" fillId="4" borderId="2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2" xfId="0" applyNumberFormat="1" applyBorder="1" applyAlignment="1">
      <alignment vertical="center" shrinkToFit="1"/>
    </xf>
    <xf numFmtId="177" fontId="0" fillId="0" borderId="2" xfId="1" applyNumberFormat="1" applyFont="1" applyBorder="1" applyAlignment="1">
      <alignment vertical="center" shrinkToFit="1"/>
    </xf>
    <xf numFmtId="179" fontId="0" fillId="0" borderId="0" xfId="0" applyNumberFormat="1">
      <alignment vertical="center"/>
    </xf>
    <xf numFmtId="0" fontId="0" fillId="2" borderId="2" xfId="0" applyFill="1" applyBorder="1">
      <alignment vertical="center"/>
    </xf>
    <xf numFmtId="180" fontId="0" fillId="0" borderId="2" xfId="0" applyNumberFormat="1" applyBorder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7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</cellXfs>
  <cellStyles count="20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2 2" xfId="14"/>
    <cellStyle name="標準 3 3" xfId="15"/>
    <cellStyle name="標準 4" xfId="16"/>
    <cellStyle name="標準 5" xfId="17"/>
    <cellStyle name="標準 6" xfId="18"/>
    <cellStyle name="標準 7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7"/>
          <c:y val="0.15806945669028463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データ!$ED$6:$EH$6</c:f>
              <c:numCache>
                <c:formatCode>#,##0.00;"△"#,##0.00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357440"/>
        <c:axId val="73195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0.18</c:v>
                </c:pt>
                <c:pt idx="1">
                  <c:v>0.18</c:v>
                </c:pt>
                <c:pt idx="2">
                  <c:v>0.19</c:v>
                </c:pt>
                <c:pt idx="3">
                  <c:v>0.04</c:v>
                </c:pt>
                <c:pt idx="4">
                  <c:v>0.11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357440"/>
        <c:axId val="73195520"/>
      </c:lineChart>
      <c:dateAx>
        <c:axId val="10335744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195520"/>
        <c:crosses val="autoZero"/>
        <c:auto val="1"/>
        <c:lblOffset val="100"/>
        <c:baseTimeUnit val="years"/>
      </c:dateAx>
      <c:valAx>
        <c:axId val="73195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335744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44" l="0.70000000000000062" r="0.70000000000000062" t="0.750000000000011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"/>
          <c:y val="0.15806945669028438"/>
          <c:w val="0.8602616255212191"/>
          <c:h val="0.56370168884887784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94.23</c:v>
                </c:pt>
                <c:pt idx="1">
                  <c:v>91.65</c:v>
                </c:pt>
                <c:pt idx="2">
                  <c:v>86.34</c:v>
                </c:pt>
                <c:pt idx="3">
                  <c:v>91.96</c:v>
                </c:pt>
                <c:pt idx="4">
                  <c:v>85.6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85888"/>
        <c:axId val="73197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85888"/>
        <c:axId val="73197248"/>
      </c:lineChart>
      <c:dateAx>
        <c:axId val="1124858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197248"/>
        <c:crosses val="autoZero"/>
        <c:auto val="1"/>
        <c:lblOffset val="100"/>
        <c:baseTimeUnit val="years"/>
      </c:dateAx>
      <c:valAx>
        <c:axId val="731972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24858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088" l="0.70000000000000062" r="0.70000000000000062" t="0.75000000000001088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データ!$DH$6:$DL$6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87424"/>
        <c:axId val="73198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87424"/>
        <c:axId val="73198976"/>
      </c:lineChart>
      <c:dateAx>
        <c:axId val="11248742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198976"/>
        <c:crosses val="autoZero"/>
        <c:auto val="1"/>
        <c:lblOffset val="100"/>
        <c:baseTimeUnit val="years"/>
      </c:dateAx>
      <c:valAx>
        <c:axId val="73198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248742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6"/>
          <c:y val="0.158069456690284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データ!$DS$6:$DW$6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2487936"/>
        <c:axId val="732007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2487936"/>
        <c:axId val="73200704"/>
      </c:lineChart>
      <c:dateAx>
        <c:axId val="1124879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00704"/>
        <c:crosses val="autoZero"/>
        <c:auto val="1"/>
        <c:lblOffset val="100"/>
        <c:baseTimeUnit val="years"/>
      </c:dateAx>
      <c:valAx>
        <c:axId val="732007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24879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32" l="0.70000000000000062" r="0.70000000000000062" t="0.75000000000001132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データ!$AI$6:$AM$6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124288"/>
        <c:axId val="73202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24288"/>
        <c:axId val="73202432"/>
      </c:lineChart>
      <c:dateAx>
        <c:axId val="11412428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73202432"/>
        <c:crosses val="autoZero"/>
        <c:auto val="1"/>
        <c:lblOffset val="100"/>
        <c:baseTimeUnit val="years"/>
      </c:dateAx>
      <c:valAx>
        <c:axId val="73202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412428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データ!$AT$6:$AX$6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4126336"/>
        <c:axId val="11603206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4126336"/>
        <c:axId val="116032064"/>
      </c:lineChart>
      <c:dateAx>
        <c:axId val="1141263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6032064"/>
        <c:crosses val="autoZero"/>
        <c:auto val="1"/>
        <c:lblOffset val="100"/>
        <c:baseTimeUnit val="years"/>
      </c:dateAx>
      <c:valAx>
        <c:axId val="11603206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41263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691.96</c:v>
                </c:pt>
                <c:pt idx="1">
                  <c:v>701.66</c:v>
                </c:pt>
                <c:pt idx="2">
                  <c:v>416.24</c:v>
                </c:pt>
                <c:pt idx="3">
                  <c:v>728.82</c:v>
                </c:pt>
                <c:pt idx="4">
                  <c:v>802.24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143104"/>
        <c:axId val="1160337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1749.66</c:v>
                </c:pt>
                <c:pt idx="1">
                  <c:v>1574.53</c:v>
                </c:pt>
                <c:pt idx="2">
                  <c:v>1506.51</c:v>
                </c:pt>
                <c:pt idx="3">
                  <c:v>1136.5</c:v>
                </c:pt>
                <c:pt idx="4">
                  <c:v>1118.56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43104"/>
        <c:axId val="116033792"/>
      </c:lineChart>
      <c:dateAx>
        <c:axId val="1161431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6033792"/>
        <c:crosses val="autoZero"/>
        <c:auto val="1"/>
        <c:lblOffset val="100"/>
        <c:baseTimeUnit val="years"/>
      </c:dateAx>
      <c:valAx>
        <c:axId val="1160337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61431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33.43</c:v>
                </c:pt>
                <c:pt idx="1">
                  <c:v>37.18</c:v>
                </c:pt>
                <c:pt idx="2">
                  <c:v>48.53</c:v>
                </c:pt>
                <c:pt idx="3">
                  <c:v>44.35</c:v>
                </c:pt>
                <c:pt idx="4">
                  <c:v>44.41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143616"/>
        <c:axId val="11603552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54.46</c:v>
                </c:pt>
                <c:pt idx="1">
                  <c:v>57.36</c:v>
                </c:pt>
                <c:pt idx="2">
                  <c:v>57.33</c:v>
                </c:pt>
                <c:pt idx="3">
                  <c:v>71.650000000000006</c:v>
                </c:pt>
                <c:pt idx="4">
                  <c:v>72.33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43616"/>
        <c:axId val="116035520"/>
      </c:lineChart>
      <c:dateAx>
        <c:axId val="1161436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6035520"/>
        <c:crosses val="autoZero"/>
        <c:auto val="1"/>
        <c:lblOffset val="100"/>
        <c:baseTimeUnit val="years"/>
      </c:dateAx>
      <c:valAx>
        <c:axId val="11603552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61436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470.75</c:v>
                </c:pt>
                <c:pt idx="1">
                  <c:v>441.77</c:v>
                </c:pt>
                <c:pt idx="2">
                  <c:v>371.15</c:v>
                </c:pt>
                <c:pt idx="3">
                  <c:v>403.37</c:v>
                </c:pt>
                <c:pt idx="4">
                  <c:v>399.56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145664"/>
        <c:axId val="11603724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293.08999999999997</c:v>
                </c:pt>
                <c:pt idx="1">
                  <c:v>279.91000000000003</c:v>
                </c:pt>
                <c:pt idx="2">
                  <c:v>284.52999999999997</c:v>
                </c:pt>
                <c:pt idx="3">
                  <c:v>217.82</c:v>
                </c:pt>
                <c:pt idx="4">
                  <c:v>215.28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145664"/>
        <c:axId val="116037248"/>
      </c:lineChart>
      <c:dateAx>
        <c:axId val="11614566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6037248"/>
        <c:crosses val="autoZero"/>
        <c:auto val="1"/>
        <c:lblOffset val="100"/>
        <c:baseTimeUnit val="years"/>
      </c:dateAx>
      <c:valAx>
        <c:axId val="11603724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6145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21.24</c:v>
                </c:pt>
                <c:pt idx="1">
                  <c:v>22.73</c:v>
                </c:pt>
                <c:pt idx="2">
                  <c:v>27.89</c:v>
                </c:pt>
                <c:pt idx="3">
                  <c:v>28.02</c:v>
                </c:pt>
                <c:pt idx="4">
                  <c:v>28.29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433920"/>
        <c:axId val="11603897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38.950000000000003</c:v>
                </c:pt>
                <c:pt idx="1">
                  <c:v>40.07</c:v>
                </c:pt>
                <c:pt idx="2">
                  <c:v>39.92</c:v>
                </c:pt>
                <c:pt idx="3">
                  <c:v>54.44</c:v>
                </c:pt>
                <c:pt idx="4">
                  <c:v>54.67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433920"/>
        <c:axId val="116038976"/>
      </c:lineChart>
      <c:dateAx>
        <c:axId val="116433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16038976"/>
        <c:crosses val="autoZero"/>
        <c:auto val="1"/>
        <c:lblOffset val="100"/>
        <c:baseTimeUnit val="years"/>
      </c:dateAx>
      <c:valAx>
        <c:axId val="11603897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6433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63"/>
          <c:y val="0.15806945669028447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56.03</c:v>
                </c:pt>
                <c:pt idx="1">
                  <c:v>57.41</c:v>
                </c:pt>
                <c:pt idx="2">
                  <c:v>57.74</c:v>
                </c:pt>
                <c:pt idx="3">
                  <c:v>60.18</c:v>
                </c:pt>
                <c:pt idx="4">
                  <c:v>62.42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434432"/>
        <c:axId val="1200385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65.599999999999994</c:v>
                </c:pt>
                <c:pt idx="1">
                  <c:v>66</c:v>
                </c:pt>
                <c:pt idx="2">
                  <c:v>65.86</c:v>
                </c:pt>
                <c:pt idx="3">
                  <c:v>84.2</c:v>
                </c:pt>
                <c:pt idx="4">
                  <c:v>83.8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6434432"/>
        <c:axId val="120038528"/>
      </c:lineChart>
      <c:dateAx>
        <c:axId val="11643443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20038528"/>
        <c:crosses val="autoZero"/>
        <c:auto val="1"/>
        <c:lblOffset val="100"/>
        <c:baseTimeUnit val="years"/>
      </c:dateAx>
      <c:valAx>
        <c:axId val="1200385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164344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11" l="0.70000000000000062" r="0.70000000000000062" t="0.75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15</xdr:row>
      <xdr:rowOff>171449</xdr:rowOff>
    </xdr:from>
    <xdr:to>
      <xdr:col>31</xdr:col>
      <xdr:colOff>0</xdr:colOff>
      <xdr:row>33</xdr:row>
      <xdr:rowOff>1349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15</xdr:row>
      <xdr:rowOff>171449</xdr:rowOff>
    </xdr:from>
    <xdr:to>
      <xdr:col>46</xdr:col>
      <xdr:colOff>0</xdr:colOff>
      <xdr:row>33</xdr:row>
      <xdr:rowOff>1349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15</xdr:row>
      <xdr:rowOff>171449</xdr:rowOff>
    </xdr:from>
    <xdr:to>
      <xdr:col>61</xdr:col>
      <xdr:colOff>0</xdr:colOff>
      <xdr:row>33</xdr:row>
      <xdr:rowOff>1349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37</xdr:row>
      <xdr:rowOff>171449</xdr:rowOff>
    </xdr:from>
    <xdr:to>
      <xdr:col>16</xdr:col>
      <xdr:colOff>0</xdr:colOff>
      <xdr:row>55</xdr:row>
      <xdr:rowOff>1349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37</xdr:row>
      <xdr:rowOff>171449</xdr:rowOff>
    </xdr:from>
    <xdr:to>
      <xdr:col>31</xdr:col>
      <xdr:colOff>0</xdr:colOff>
      <xdr:row>55</xdr:row>
      <xdr:rowOff>1349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37</xdr:row>
      <xdr:rowOff>171449</xdr:rowOff>
    </xdr:from>
    <xdr:to>
      <xdr:col>46</xdr:col>
      <xdr:colOff>0</xdr:colOff>
      <xdr:row>55</xdr:row>
      <xdr:rowOff>1349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37</xdr:row>
      <xdr:rowOff>171449</xdr:rowOff>
    </xdr:from>
    <xdr:to>
      <xdr:col>61</xdr:col>
      <xdr:colOff>0</xdr:colOff>
      <xdr:row>55</xdr:row>
      <xdr:rowOff>1349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④企業債残高対事業規模比率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⑤経費回収率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⑥汚水処理原価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⑧水洗化率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②管渠老朽化率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③管渠改善率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H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8177707-7603-40CE-8E32-818E72D78FEC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S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A4C1DE3-A195-467D-A448-A1CA2753E1E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D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76053BB2-00CA-483E-BE09-9317E6A425C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O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1D9E4CA-CC9E-4475-9BCD-17E184675C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【763.62】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G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70183BC-D48A-4E52-B5B2-0C3EB2309196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【94.73】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0</xdr:rowOff>
    </xdr:from>
    <xdr:to>
      <xdr:col>46</xdr:col>
      <xdr:colOff>0</xdr:colOff>
      <xdr:row>40</xdr:row>
      <xdr:rowOff>70924</xdr:rowOff>
    </xdr:to>
    <xdr:sp macro="" textlink="データ!CV6">
      <xdr:nvSpPr>
        <xdr:cNvPr id="29" name="テキスト ボックス 28"/>
        <xdr:cNvSpPr txBox="1"/>
      </xdr:nvSpPr>
      <xdr:spPr>
        <a:xfrm>
          <a:off x="122970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B664270-F9A5-4293-9E54-71D48D28CDA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【60.01】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K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63507AE-A742-41EC-B71D-F15B89B6E67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【139.70】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Z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A70B46E-FC8D-461B-B6F6-59242ED2846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【98.53】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R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7F69703-978E-413C-98A4-EE91EA8988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C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E2B8C38D-56BE-44C8-85B3-6365CDE5732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N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8635BBF-4685-4278-8423-9CDD01902CC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【0.23】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4"/>
  <sheetViews>
    <sheetView showGridLines="0" tabSelected="1" zoomScaleNormal="100" workbookViewId="0">
      <selection activeCell="W8" sqref="W8:AC8"/>
    </sheetView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1" t="s">
        <v>0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</row>
    <row r="3" spans="1:78" ht="9.75" customHeight="1">
      <c r="A3" s="2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</row>
    <row r="4" spans="1:78" ht="9.75" customHeight="1">
      <c r="A4" s="2"/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2" t="str">
        <f>データ!H6</f>
        <v>千葉県　旭市</v>
      </c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69" t="s">
        <v>1</v>
      </c>
      <c r="C7" s="69"/>
      <c r="D7" s="69"/>
      <c r="E7" s="69"/>
      <c r="F7" s="69"/>
      <c r="G7" s="69"/>
      <c r="H7" s="69"/>
      <c r="I7" s="69" t="s">
        <v>2</v>
      </c>
      <c r="J7" s="69"/>
      <c r="K7" s="69"/>
      <c r="L7" s="69"/>
      <c r="M7" s="69"/>
      <c r="N7" s="69"/>
      <c r="O7" s="69"/>
      <c r="P7" s="69" t="s">
        <v>3</v>
      </c>
      <c r="Q7" s="69"/>
      <c r="R7" s="69"/>
      <c r="S7" s="69"/>
      <c r="T7" s="69"/>
      <c r="U7" s="69"/>
      <c r="V7" s="69"/>
      <c r="W7" s="69" t="s">
        <v>4</v>
      </c>
      <c r="X7" s="69"/>
      <c r="Y7" s="69"/>
      <c r="Z7" s="69"/>
      <c r="AA7" s="69"/>
      <c r="AB7" s="69"/>
      <c r="AC7" s="69"/>
      <c r="AD7" s="3"/>
      <c r="AE7" s="3"/>
      <c r="AF7" s="3"/>
      <c r="AG7" s="3"/>
      <c r="AH7" s="3"/>
      <c r="AI7" s="3"/>
      <c r="AJ7" s="3"/>
      <c r="AK7" s="3"/>
      <c r="AL7" s="69" t="s">
        <v>5</v>
      </c>
      <c r="AM7" s="69"/>
      <c r="AN7" s="69"/>
      <c r="AO7" s="69"/>
      <c r="AP7" s="69"/>
      <c r="AQ7" s="69"/>
      <c r="AR7" s="69"/>
      <c r="AS7" s="69"/>
      <c r="AT7" s="69" t="s">
        <v>6</v>
      </c>
      <c r="AU7" s="69"/>
      <c r="AV7" s="69"/>
      <c r="AW7" s="69"/>
      <c r="AX7" s="69"/>
      <c r="AY7" s="69"/>
      <c r="AZ7" s="69"/>
      <c r="BA7" s="69"/>
      <c r="BB7" s="69" t="s">
        <v>7</v>
      </c>
      <c r="BC7" s="69"/>
      <c r="BD7" s="69"/>
      <c r="BE7" s="69"/>
      <c r="BF7" s="69"/>
      <c r="BG7" s="69"/>
      <c r="BH7" s="69"/>
      <c r="BI7" s="69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0"/>
      <c r="D8" s="70"/>
      <c r="E8" s="70"/>
      <c r="F8" s="70"/>
      <c r="G8" s="70"/>
      <c r="H8" s="70"/>
      <c r="I8" s="70" t="str">
        <f>データ!J6</f>
        <v>下水道事業</v>
      </c>
      <c r="J8" s="70"/>
      <c r="K8" s="70"/>
      <c r="L8" s="70"/>
      <c r="M8" s="70"/>
      <c r="N8" s="70"/>
      <c r="O8" s="70"/>
      <c r="P8" s="70" t="str">
        <f>データ!K6</f>
        <v>公共下水道</v>
      </c>
      <c r="Q8" s="70"/>
      <c r="R8" s="70"/>
      <c r="S8" s="70"/>
      <c r="T8" s="70"/>
      <c r="U8" s="70"/>
      <c r="V8" s="70"/>
      <c r="W8" s="70" t="str">
        <f>データ!L6</f>
        <v>Cc2</v>
      </c>
      <c r="X8" s="70"/>
      <c r="Y8" s="70"/>
      <c r="Z8" s="70"/>
      <c r="AA8" s="70"/>
      <c r="AB8" s="70"/>
      <c r="AC8" s="70"/>
      <c r="AD8" s="3"/>
      <c r="AE8" s="3"/>
      <c r="AF8" s="3"/>
      <c r="AG8" s="3"/>
      <c r="AH8" s="3"/>
      <c r="AI8" s="3"/>
      <c r="AJ8" s="3"/>
      <c r="AK8" s="3"/>
      <c r="AL8" s="64">
        <f>データ!R6</f>
        <v>67598</v>
      </c>
      <c r="AM8" s="64"/>
      <c r="AN8" s="64"/>
      <c r="AO8" s="64"/>
      <c r="AP8" s="64"/>
      <c r="AQ8" s="64"/>
      <c r="AR8" s="64"/>
      <c r="AS8" s="64"/>
      <c r="AT8" s="63">
        <f>データ!S6</f>
        <v>130.44999999999999</v>
      </c>
      <c r="AU8" s="63"/>
      <c r="AV8" s="63"/>
      <c r="AW8" s="63"/>
      <c r="AX8" s="63"/>
      <c r="AY8" s="63"/>
      <c r="AZ8" s="63"/>
      <c r="BA8" s="63"/>
      <c r="BB8" s="63">
        <f>データ!T6</f>
        <v>518.19000000000005</v>
      </c>
      <c r="BC8" s="63"/>
      <c r="BD8" s="63"/>
      <c r="BE8" s="63"/>
      <c r="BF8" s="63"/>
      <c r="BG8" s="63"/>
      <c r="BH8" s="63"/>
      <c r="BI8" s="63"/>
      <c r="BJ8" s="3"/>
      <c r="BK8" s="3"/>
      <c r="BL8" s="67" t="s">
        <v>9</v>
      </c>
      <c r="BM8" s="68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9" t="s">
        <v>11</v>
      </c>
      <c r="C9" s="69"/>
      <c r="D9" s="69"/>
      <c r="E9" s="69"/>
      <c r="F9" s="69"/>
      <c r="G9" s="69"/>
      <c r="H9" s="69"/>
      <c r="I9" s="69" t="s">
        <v>12</v>
      </c>
      <c r="J9" s="69"/>
      <c r="K9" s="69"/>
      <c r="L9" s="69"/>
      <c r="M9" s="69"/>
      <c r="N9" s="69"/>
      <c r="O9" s="69"/>
      <c r="P9" s="69" t="s">
        <v>13</v>
      </c>
      <c r="Q9" s="69"/>
      <c r="R9" s="69"/>
      <c r="S9" s="69"/>
      <c r="T9" s="69"/>
      <c r="U9" s="69"/>
      <c r="V9" s="69"/>
      <c r="W9" s="69" t="s">
        <v>14</v>
      </c>
      <c r="X9" s="69"/>
      <c r="Y9" s="69"/>
      <c r="Z9" s="69"/>
      <c r="AA9" s="69"/>
      <c r="AB9" s="69"/>
      <c r="AC9" s="69"/>
      <c r="AD9" s="69" t="s">
        <v>15</v>
      </c>
      <c r="AE9" s="69"/>
      <c r="AF9" s="69"/>
      <c r="AG9" s="69"/>
      <c r="AH9" s="69"/>
      <c r="AI9" s="69"/>
      <c r="AJ9" s="69"/>
      <c r="AK9" s="3"/>
      <c r="AL9" s="69" t="s">
        <v>16</v>
      </c>
      <c r="AM9" s="69"/>
      <c r="AN9" s="69"/>
      <c r="AO9" s="69"/>
      <c r="AP9" s="69"/>
      <c r="AQ9" s="69"/>
      <c r="AR9" s="69"/>
      <c r="AS9" s="69"/>
      <c r="AT9" s="69" t="s">
        <v>17</v>
      </c>
      <c r="AU9" s="69"/>
      <c r="AV9" s="69"/>
      <c r="AW9" s="69"/>
      <c r="AX9" s="69"/>
      <c r="AY9" s="69"/>
      <c r="AZ9" s="69"/>
      <c r="BA9" s="69"/>
      <c r="BB9" s="69" t="s">
        <v>18</v>
      </c>
      <c r="BC9" s="69"/>
      <c r="BD9" s="69"/>
      <c r="BE9" s="69"/>
      <c r="BF9" s="69"/>
      <c r="BG9" s="69"/>
      <c r="BH9" s="69"/>
      <c r="BI9" s="69"/>
      <c r="BJ9" s="3"/>
      <c r="BK9" s="3"/>
      <c r="BL9" s="61" t="s">
        <v>19</v>
      </c>
      <c r="BM9" s="62"/>
      <c r="BN9" s="10" t="s">
        <v>20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63" t="str">
        <f>データ!M6</f>
        <v>-</v>
      </c>
      <c r="C10" s="63"/>
      <c r="D10" s="63"/>
      <c r="E10" s="63"/>
      <c r="F10" s="63"/>
      <c r="G10" s="63"/>
      <c r="H10" s="63"/>
      <c r="I10" s="63" t="str">
        <f>データ!N6</f>
        <v>該当数値なし</v>
      </c>
      <c r="J10" s="63"/>
      <c r="K10" s="63"/>
      <c r="L10" s="63"/>
      <c r="M10" s="63"/>
      <c r="N10" s="63"/>
      <c r="O10" s="63"/>
      <c r="P10" s="63">
        <f>データ!O6</f>
        <v>9.7899999999999991</v>
      </c>
      <c r="Q10" s="63"/>
      <c r="R10" s="63"/>
      <c r="S10" s="63"/>
      <c r="T10" s="63"/>
      <c r="U10" s="63"/>
      <c r="V10" s="63"/>
      <c r="W10" s="63">
        <f>データ!P6</f>
        <v>80.989999999999995</v>
      </c>
      <c r="X10" s="63"/>
      <c r="Y10" s="63"/>
      <c r="Z10" s="63"/>
      <c r="AA10" s="63"/>
      <c r="AB10" s="63"/>
      <c r="AC10" s="63"/>
      <c r="AD10" s="64">
        <f>データ!Q6</f>
        <v>2700</v>
      </c>
      <c r="AE10" s="64"/>
      <c r="AF10" s="64"/>
      <c r="AG10" s="64"/>
      <c r="AH10" s="64"/>
      <c r="AI10" s="64"/>
      <c r="AJ10" s="64"/>
      <c r="AK10" s="2"/>
      <c r="AL10" s="64">
        <f>データ!U6</f>
        <v>6602</v>
      </c>
      <c r="AM10" s="64"/>
      <c r="AN10" s="64"/>
      <c r="AO10" s="64"/>
      <c r="AP10" s="64"/>
      <c r="AQ10" s="64"/>
      <c r="AR10" s="64"/>
      <c r="AS10" s="64"/>
      <c r="AT10" s="63">
        <f>データ!V6</f>
        <v>2.02</v>
      </c>
      <c r="AU10" s="63"/>
      <c r="AV10" s="63"/>
      <c r="AW10" s="63"/>
      <c r="AX10" s="63"/>
      <c r="AY10" s="63"/>
      <c r="AZ10" s="63"/>
      <c r="BA10" s="63"/>
      <c r="BB10" s="63">
        <f>データ!W6</f>
        <v>3268.32</v>
      </c>
      <c r="BC10" s="63"/>
      <c r="BD10" s="63"/>
      <c r="BE10" s="63"/>
      <c r="BF10" s="63"/>
      <c r="BG10" s="63"/>
      <c r="BH10" s="63"/>
      <c r="BI10" s="63"/>
      <c r="BJ10" s="2"/>
      <c r="BK10" s="2"/>
      <c r="BL10" s="65" t="s">
        <v>21</v>
      </c>
      <c r="BM10" s="66"/>
      <c r="BN10" s="13" t="s">
        <v>22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6" t="s">
        <v>23</v>
      </c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6"/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/>
      <c r="BY12" s="56"/>
      <c r="BZ12" s="56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</row>
    <row r="14" spans="1:78" ht="13.5" customHeight="1">
      <c r="A14" s="2"/>
      <c r="B14" s="58" t="s">
        <v>24</v>
      </c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59"/>
      <c r="AO14" s="59"/>
      <c r="AP14" s="59"/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  <c r="BB14" s="59"/>
      <c r="BC14" s="59"/>
      <c r="BD14" s="59"/>
      <c r="BE14" s="59"/>
      <c r="BF14" s="59"/>
      <c r="BG14" s="59"/>
      <c r="BH14" s="59"/>
      <c r="BI14" s="59"/>
      <c r="BJ14" s="60"/>
      <c r="BK14" s="2"/>
      <c r="BL14" s="40" t="s">
        <v>25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110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26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27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28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29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30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108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31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32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33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34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35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36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109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37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38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39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40</v>
      </c>
    </row>
    <row r="84" spans="1:78">
      <c r="C84" s="2" t="s">
        <v>41</v>
      </c>
    </row>
  </sheetData>
  <sheetProtection password="8649" sheet="1" objects="1" scenarios="1" formatCells="0" formatColumns="0" formatRows="0"/>
  <mergeCells count="55">
    <mergeCell ref="B2:BZ4"/>
    <mergeCell ref="B6:AC6"/>
    <mergeCell ref="B7:H7"/>
    <mergeCell ref="I7:O7"/>
    <mergeCell ref="P7:V7"/>
    <mergeCell ref="W7:AC7"/>
    <mergeCell ref="AL7:AS7"/>
    <mergeCell ref="AT7:BA7"/>
    <mergeCell ref="BB7:BI7"/>
    <mergeCell ref="BB8:BI8"/>
    <mergeCell ref="BL8:BM8"/>
    <mergeCell ref="B9:H9"/>
    <mergeCell ref="I9:O9"/>
    <mergeCell ref="P9:V9"/>
    <mergeCell ref="W9:AC9"/>
    <mergeCell ref="AD9:AJ9"/>
    <mergeCell ref="AL9:AS9"/>
    <mergeCell ref="AT9:BA9"/>
    <mergeCell ref="BB9:BI9"/>
    <mergeCell ref="B8:H8"/>
    <mergeCell ref="I8:O8"/>
    <mergeCell ref="P8:V8"/>
    <mergeCell ref="W8:AC8"/>
    <mergeCell ref="AL8:AS8"/>
    <mergeCell ref="AT8:BA8"/>
    <mergeCell ref="BL9:BM9"/>
    <mergeCell ref="B10:H10"/>
    <mergeCell ref="I10:O10"/>
    <mergeCell ref="P10:V10"/>
    <mergeCell ref="W10:AC10"/>
    <mergeCell ref="AD10:AJ10"/>
    <mergeCell ref="AL10:AS10"/>
    <mergeCell ref="AT10:BA10"/>
    <mergeCell ref="BB10:BI10"/>
    <mergeCell ref="BL10:BM10"/>
    <mergeCell ref="BL11:BZ13"/>
    <mergeCell ref="B14:BJ15"/>
    <mergeCell ref="BL14:BZ15"/>
    <mergeCell ref="BL16:BZ44"/>
    <mergeCell ref="C34:P35"/>
    <mergeCell ref="R34:AE35"/>
    <mergeCell ref="AG34:AT35"/>
    <mergeCell ref="AV34:BI35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N10"/>
  <sheetViews>
    <sheetView showGridLines="0" workbookViewId="0"/>
  </sheetViews>
  <sheetFormatPr defaultRowHeight="13.5"/>
  <cols>
    <col min="2" max="143" width="11.875" customWidth="1"/>
  </cols>
  <sheetData>
    <row r="1" spans="1:144">
      <c r="A1" t="s">
        <v>42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>
        <v>1</v>
      </c>
      <c r="AH1" s="25"/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>
        <v>1</v>
      </c>
      <c r="AS1" s="25"/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>
        <v>1</v>
      </c>
      <c r="BD1" s="25"/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>
        <v>1</v>
      </c>
      <c r="BO1" s="25"/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>
        <v>1</v>
      </c>
      <c r="BZ1" s="25"/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>
        <v>1</v>
      </c>
      <c r="CK1" s="25"/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>
        <v>1</v>
      </c>
      <c r="CV1" s="25"/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>
        <v>1</v>
      </c>
      <c r="DG1" s="25"/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>
        <v>1</v>
      </c>
      <c r="DR1" s="25"/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>
        <v>1</v>
      </c>
      <c r="EC1" s="25"/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>
        <v>1</v>
      </c>
      <c r="EN1" s="25"/>
    </row>
    <row r="2" spans="1:144">
      <c r="A2" s="26" t="s">
        <v>43</v>
      </c>
      <c r="B2" s="26">
        <f>COLUMN()-1</f>
        <v>1</v>
      </c>
      <c r="C2" s="26">
        <f t="shared" ref="C2:BR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si="0"/>
        <v>69</v>
      </c>
      <c r="BS2" s="26">
        <f t="shared" ref="BS2:ED2" si="1">COLUMN()-1</f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si="1"/>
        <v>133</v>
      </c>
      <c r="EE2" s="26">
        <f t="shared" ref="EE2:EN2" si="2">COLUMN()-1</f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  <c r="EN2" s="26">
        <f t="shared" si="2"/>
        <v>143</v>
      </c>
    </row>
    <row r="3" spans="1:144">
      <c r="A3" s="26" t="s">
        <v>44</v>
      </c>
      <c r="B3" s="27" t="s">
        <v>45</v>
      </c>
      <c r="C3" s="27" t="s">
        <v>46</v>
      </c>
      <c r="D3" s="27" t="s">
        <v>47</v>
      </c>
      <c r="E3" s="27" t="s">
        <v>48</v>
      </c>
      <c r="F3" s="27" t="s">
        <v>49</v>
      </c>
      <c r="G3" s="27" t="s">
        <v>50</v>
      </c>
      <c r="H3" s="74" t="s">
        <v>51</v>
      </c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6"/>
      <c r="X3" s="80" t="s">
        <v>52</v>
      </c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 t="s">
        <v>53</v>
      </c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</row>
    <row r="4" spans="1:144">
      <c r="A4" s="26" t="s">
        <v>54</v>
      </c>
      <c r="B4" s="28"/>
      <c r="C4" s="28"/>
      <c r="D4" s="28"/>
      <c r="E4" s="28"/>
      <c r="F4" s="28"/>
      <c r="G4" s="28"/>
      <c r="H4" s="77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3" t="s">
        <v>55</v>
      </c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 t="s">
        <v>56</v>
      </c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 t="s">
        <v>57</v>
      </c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 t="s">
        <v>58</v>
      </c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 t="s">
        <v>59</v>
      </c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 t="s">
        <v>60</v>
      </c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 t="s">
        <v>61</v>
      </c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 t="s">
        <v>62</v>
      </c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 t="s">
        <v>63</v>
      </c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 t="s">
        <v>64</v>
      </c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 t="s">
        <v>65</v>
      </c>
      <c r="EE4" s="73"/>
      <c r="EF4" s="73"/>
      <c r="EG4" s="73"/>
      <c r="EH4" s="73"/>
      <c r="EI4" s="73"/>
      <c r="EJ4" s="73"/>
      <c r="EK4" s="73"/>
      <c r="EL4" s="73"/>
      <c r="EM4" s="73"/>
      <c r="EN4" s="73"/>
    </row>
    <row r="5" spans="1:144">
      <c r="A5" s="26" t="s">
        <v>66</v>
      </c>
      <c r="B5" s="29"/>
      <c r="C5" s="29"/>
      <c r="D5" s="29"/>
      <c r="E5" s="29"/>
      <c r="F5" s="29"/>
      <c r="G5" s="29"/>
      <c r="H5" s="30" t="s">
        <v>67</v>
      </c>
      <c r="I5" s="30" t="s">
        <v>68</v>
      </c>
      <c r="J5" s="30" t="s">
        <v>69</v>
      </c>
      <c r="K5" s="30" t="s">
        <v>70</v>
      </c>
      <c r="L5" s="30" t="s">
        <v>71</v>
      </c>
      <c r="M5" s="30" t="s">
        <v>72</v>
      </c>
      <c r="N5" s="30" t="s">
        <v>73</v>
      </c>
      <c r="O5" s="30" t="s">
        <v>74</v>
      </c>
      <c r="P5" s="30" t="s">
        <v>75</v>
      </c>
      <c r="Q5" s="30" t="s">
        <v>76</v>
      </c>
      <c r="R5" s="30" t="s">
        <v>77</v>
      </c>
      <c r="S5" s="30" t="s">
        <v>78</v>
      </c>
      <c r="T5" s="30" t="s">
        <v>79</v>
      </c>
      <c r="U5" s="30" t="s">
        <v>80</v>
      </c>
      <c r="V5" s="30" t="s">
        <v>81</v>
      </c>
      <c r="W5" s="30" t="s">
        <v>82</v>
      </c>
      <c r="X5" s="30" t="s">
        <v>83</v>
      </c>
      <c r="Y5" s="30" t="s">
        <v>84</v>
      </c>
      <c r="Z5" s="30" t="s">
        <v>85</v>
      </c>
      <c r="AA5" s="30" t="s">
        <v>86</v>
      </c>
      <c r="AB5" s="30" t="s">
        <v>87</v>
      </c>
      <c r="AC5" s="30" t="s">
        <v>88</v>
      </c>
      <c r="AD5" s="30" t="s">
        <v>89</v>
      </c>
      <c r="AE5" s="30" t="s">
        <v>90</v>
      </c>
      <c r="AF5" s="30" t="s">
        <v>91</v>
      </c>
      <c r="AG5" s="30" t="s">
        <v>92</v>
      </c>
      <c r="AH5" s="30" t="s">
        <v>93</v>
      </c>
      <c r="AI5" s="30" t="s">
        <v>83</v>
      </c>
      <c r="AJ5" s="30" t="s">
        <v>84</v>
      </c>
      <c r="AK5" s="30" t="s">
        <v>85</v>
      </c>
      <c r="AL5" s="30" t="s">
        <v>86</v>
      </c>
      <c r="AM5" s="30" t="s">
        <v>87</v>
      </c>
      <c r="AN5" s="30" t="s">
        <v>88</v>
      </c>
      <c r="AO5" s="30" t="s">
        <v>89</v>
      </c>
      <c r="AP5" s="30" t="s">
        <v>90</v>
      </c>
      <c r="AQ5" s="30" t="s">
        <v>91</v>
      </c>
      <c r="AR5" s="30" t="s">
        <v>92</v>
      </c>
      <c r="AS5" s="30" t="s">
        <v>94</v>
      </c>
      <c r="AT5" s="30" t="s">
        <v>83</v>
      </c>
      <c r="AU5" s="30" t="s">
        <v>84</v>
      </c>
      <c r="AV5" s="30" t="s">
        <v>85</v>
      </c>
      <c r="AW5" s="30" t="s">
        <v>86</v>
      </c>
      <c r="AX5" s="30" t="s">
        <v>87</v>
      </c>
      <c r="AY5" s="30" t="s">
        <v>88</v>
      </c>
      <c r="AZ5" s="30" t="s">
        <v>89</v>
      </c>
      <c r="BA5" s="30" t="s">
        <v>90</v>
      </c>
      <c r="BB5" s="30" t="s">
        <v>91</v>
      </c>
      <c r="BC5" s="30" t="s">
        <v>92</v>
      </c>
      <c r="BD5" s="30" t="s">
        <v>94</v>
      </c>
      <c r="BE5" s="30" t="s">
        <v>83</v>
      </c>
      <c r="BF5" s="30" t="s">
        <v>84</v>
      </c>
      <c r="BG5" s="30" t="s">
        <v>85</v>
      </c>
      <c r="BH5" s="30" t="s">
        <v>86</v>
      </c>
      <c r="BI5" s="30" t="s">
        <v>87</v>
      </c>
      <c r="BJ5" s="30" t="s">
        <v>88</v>
      </c>
      <c r="BK5" s="30" t="s">
        <v>89</v>
      </c>
      <c r="BL5" s="30" t="s">
        <v>90</v>
      </c>
      <c r="BM5" s="30" t="s">
        <v>91</v>
      </c>
      <c r="BN5" s="30" t="s">
        <v>92</v>
      </c>
      <c r="BO5" s="30" t="s">
        <v>94</v>
      </c>
      <c r="BP5" s="30" t="s">
        <v>83</v>
      </c>
      <c r="BQ5" s="30" t="s">
        <v>84</v>
      </c>
      <c r="BR5" s="30" t="s">
        <v>85</v>
      </c>
      <c r="BS5" s="30" t="s">
        <v>86</v>
      </c>
      <c r="BT5" s="30" t="s">
        <v>87</v>
      </c>
      <c r="BU5" s="30" t="s">
        <v>88</v>
      </c>
      <c r="BV5" s="30" t="s">
        <v>89</v>
      </c>
      <c r="BW5" s="30" t="s">
        <v>90</v>
      </c>
      <c r="BX5" s="30" t="s">
        <v>91</v>
      </c>
      <c r="BY5" s="30" t="s">
        <v>92</v>
      </c>
      <c r="BZ5" s="30" t="s">
        <v>94</v>
      </c>
      <c r="CA5" s="30" t="s">
        <v>83</v>
      </c>
      <c r="CB5" s="30" t="s">
        <v>84</v>
      </c>
      <c r="CC5" s="30" t="s">
        <v>85</v>
      </c>
      <c r="CD5" s="30" t="s">
        <v>86</v>
      </c>
      <c r="CE5" s="30" t="s">
        <v>87</v>
      </c>
      <c r="CF5" s="30" t="s">
        <v>88</v>
      </c>
      <c r="CG5" s="30" t="s">
        <v>89</v>
      </c>
      <c r="CH5" s="30" t="s">
        <v>90</v>
      </c>
      <c r="CI5" s="30" t="s">
        <v>91</v>
      </c>
      <c r="CJ5" s="30" t="s">
        <v>92</v>
      </c>
      <c r="CK5" s="30" t="s">
        <v>94</v>
      </c>
      <c r="CL5" s="30" t="s">
        <v>83</v>
      </c>
      <c r="CM5" s="30" t="s">
        <v>84</v>
      </c>
      <c r="CN5" s="30" t="s">
        <v>85</v>
      </c>
      <c r="CO5" s="30" t="s">
        <v>86</v>
      </c>
      <c r="CP5" s="30" t="s">
        <v>87</v>
      </c>
      <c r="CQ5" s="30" t="s">
        <v>88</v>
      </c>
      <c r="CR5" s="30" t="s">
        <v>89</v>
      </c>
      <c r="CS5" s="30" t="s">
        <v>90</v>
      </c>
      <c r="CT5" s="30" t="s">
        <v>91</v>
      </c>
      <c r="CU5" s="30" t="s">
        <v>92</v>
      </c>
      <c r="CV5" s="30" t="s">
        <v>94</v>
      </c>
      <c r="CW5" s="30" t="s">
        <v>83</v>
      </c>
      <c r="CX5" s="30" t="s">
        <v>84</v>
      </c>
      <c r="CY5" s="30" t="s">
        <v>85</v>
      </c>
      <c r="CZ5" s="30" t="s">
        <v>86</v>
      </c>
      <c r="DA5" s="30" t="s">
        <v>87</v>
      </c>
      <c r="DB5" s="30" t="s">
        <v>88</v>
      </c>
      <c r="DC5" s="30" t="s">
        <v>89</v>
      </c>
      <c r="DD5" s="30" t="s">
        <v>90</v>
      </c>
      <c r="DE5" s="30" t="s">
        <v>91</v>
      </c>
      <c r="DF5" s="30" t="s">
        <v>92</v>
      </c>
      <c r="DG5" s="30" t="s">
        <v>94</v>
      </c>
      <c r="DH5" s="30" t="s">
        <v>83</v>
      </c>
      <c r="DI5" s="30" t="s">
        <v>84</v>
      </c>
      <c r="DJ5" s="30" t="s">
        <v>85</v>
      </c>
      <c r="DK5" s="30" t="s">
        <v>86</v>
      </c>
      <c r="DL5" s="30" t="s">
        <v>87</v>
      </c>
      <c r="DM5" s="30" t="s">
        <v>88</v>
      </c>
      <c r="DN5" s="30" t="s">
        <v>89</v>
      </c>
      <c r="DO5" s="30" t="s">
        <v>90</v>
      </c>
      <c r="DP5" s="30" t="s">
        <v>91</v>
      </c>
      <c r="DQ5" s="30" t="s">
        <v>92</v>
      </c>
      <c r="DR5" s="30" t="s">
        <v>94</v>
      </c>
      <c r="DS5" s="30" t="s">
        <v>83</v>
      </c>
      <c r="DT5" s="30" t="s">
        <v>84</v>
      </c>
      <c r="DU5" s="30" t="s">
        <v>85</v>
      </c>
      <c r="DV5" s="30" t="s">
        <v>86</v>
      </c>
      <c r="DW5" s="30" t="s">
        <v>87</v>
      </c>
      <c r="DX5" s="30" t="s">
        <v>88</v>
      </c>
      <c r="DY5" s="30" t="s">
        <v>89</v>
      </c>
      <c r="DZ5" s="30" t="s">
        <v>90</v>
      </c>
      <c r="EA5" s="30" t="s">
        <v>91</v>
      </c>
      <c r="EB5" s="30" t="s">
        <v>92</v>
      </c>
      <c r="EC5" s="30" t="s">
        <v>94</v>
      </c>
      <c r="ED5" s="30" t="s">
        <v>83</v>
      </c>
      <c r="EE5" s="30" t="s">
        <v>84</v>
      </c>
      <c r="EF5" s="30" t="s">
        <v>85</v>
      </c>
      <c r="EG5" s="30" t="s">
        <v>86</v>
      </c>
      <c r="EH5" s="30" t="s">
        <v>87</v>
      </c>
      <c r="EI5" s="30" t="s">
        <v>88</v>
      </c>
      <c r="EJ5" s="30" t="s">
        <v>89</v>
      </c>
      <c r="EK5" s="30" t="s">
        <v>90</v>
      </c>
      <c r="EL5" s="30" t="s">
        <v>91</v>
      </c>
      <c r="EM5" s="30" t="s">
        <v>92</v>
      </c>
      <c r="EN5" s="30" t="s">
        <v>94</v>
      </c>
    </row>
    <row r="6" spans="1:144" s="34" customFormat="1">
      <c r="A6" s="26" t="s">
        <v>95</v>
      </c>
      <c r="B6" s="31">
        <f>B7</f>
        <v>2015</v>
      </c>
      <c r="C6" s="31">
        <f t="shared" ref="C6:W6" si="3">C7</f>
        <v>122157</v>
      </c>
      <c r="D6" s="31">
        <f t="shared" si="3"/>
        <v>47</v>
      </c>
      <c r="E6" s="31">
        <f t="shared" si="3"/>
        <v>17</v>
      </c>
      <c r="F6" s="31">
        <f t="shared" si="3"/>
        <v>1</v>
      </c>
      <c r="G6" s="31">
        <f t="shared" si="3"/>
        <v>0</v>
      </c>
      <c r="H6" s="31" t="str">
        <f t="shared" si="3"/>
        <v>千葉県　旭市</v>
      </c>
      <c r="I6" s="31" t="str">
        <f t="shared" si="3"/>
        <v>法非適用</v>
      </c>
      <c r="J6" s="31" t="str">
        <f t="shared" si="3"/>
        <v>下水道事業</v>
      </c>
      <c r="K6" s="31" t="str">
        <f t="shared" si="3"/>
        <v>公共下水道</v>
      </c>
      <c r="L6" s="31" t="str">
        <f t="shared" si="3"/>
        <v>Cc2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9.7899999999999991</v>
      </c>
      <c r="P6" s="32">
        <f t="shared" si="3"/>
        <v>80.989999999999995</v>
      </c>
      <c r="Q6" s="32">
        <f t="shared" si="3"/>
        <v>2700</v>
      </c>
      <c r="R6" s="32">
        <f t="shared" si="3"/>
        <v>67598</v>
      </c>
      <c r="S6" s="32">
        <f t="shared" si="3"/>
        <v>130.44999999999999</v>
      </c>
      <c r="T6" s="32">
        <f t="shared" si="3"/>
        <v>518.19000000000005</v>
      </c>
      <c r="U6" s="32">
        <f t="shared" si="3"/>
        <v>6602</v>
      </c>
      <c r="V6" s="32">
        <f t="shared" si="3"/>
        <v>2.02</v>
      </c>
      <c r="W6" s="32">
        <f t="shared" si="3"/>
        <v>3268.32</v>
      </c>
      <c r="X6" s="33">
        <f>IF(X7="",NA(),X7)</f>
        <v>94.23</v>
      </c>
      <c r="Y6" s="33">
        <f t="shared" ref="Y6:AG6" si="4">IF(Y7="",NA(),Y7)</f>
        <v>91.65</v>
      </c>
      <c r="Z6" s="33">
        <f t="shared" si="4"/>
        <v>86.34</v>
      </c>
      <c r="AA6" s="33">
        <f t="shared" si="4"/>
        <v>91.96</v>
      </c>
      <c r="AB6" s="33">
        <f t="shared" si="4"/>
        <v>85.6</v>
      </c>
      <c r="AC6" s="32" t="e">
        <f t="shared" si="4"/>
        <v>#N/A</v>
      </c>
      <c r="AD6" s="32" t="e">
        <f t="shared" si="4"/>
        <v>#N/A</v>
      </c>
      <c r="AE6" s="32" t="e">
        <f t="shared" si="4"/>
        <v>#N/A</v>
      </c>
      <c r="AF6" s="32" t="e">
        <f t="shared" si="4"/>
        <v>#N/A</v>
      </c>
      <c r="AG6" s="32" t="e">
        <f t="shared" si="4"/>
        <v>#N/A</v>
      </c>
      <c r="AH6" s="32" t="str">
        <f>IF(AH7="","",IF(AH7="-","【-】","【"&amp;SUBSTITUTE(TEXT(AH7,"#,##0.00"),"-","△")&amp;"】"))</f>
        <v/>
      </c>
      <c r="AI6" s="32" t="e">
        <f>IF(AI7="",NA(),AI7)</f>
        <v>#N/A</v>
      </c>
      <c r="AJ6" s="32" t="e">
        <f t="shared" ref="AJ6:AR6" si="5">IF(AJ7="",NA(),AJ7)</f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e">
        <f t="shared" si="5"/>
        <v>#N/A</v>
      </c>
      <c r="AS6" s="32" t="str">
        <f>IF(AS7="","",IF(AS7="-","【-】","【"&amp;SUBSTITUTE(TEXT(AS7,"#,##0.00"),"-","△")&amp;"】"))</f>
        <v/>
      </c>
      <c r="AT6" s="32" t="e">
        <f>IF(AT7="",NA(),AT7)</f>
        <v>#N/A</v>
      </c>
      <c r="AU6" s="32" t="e">
        <f t="shared" ref="AU6:BC6" si="6">IF(AU7="",NA(),AU7)</f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e">
        <f t="shared" si="6"/>
        <v>#N/A</v>
      </c>
      <c r="BD6" s="32" t="str">
        <f>IF(BD7="","",IF(BD7="-","【-】","【"&amp;SUBSTITUTE(TEXT(BD7,"#,##0.00"),"-","△")&amp;"】"))</f>
        <v/>
      </c>
      <c r="BE6" s="33">
        <f>IF(BE7="",NA(),BE7)</f>
        <v>691.96</v>
      </c>
      <c r="BF6" s="33">
        <f t="shared" ref="BF6:BN6" si="7">IF(BF7="",NA(),BF7)</f>
        <v>701.66</v>
      </c>
      <c r="BG6" s="33">
        <f t="shared" si="7"/>
        <v>416.24</v>
      </c>
      <c r="BH6" s="33">
        <f t="shared" si="7"/>
        <v>728.82</v>
      </c>
      <c r="BI6" s="33">
        <f t="shared" si="7"/>
        <v>802.24</v>
      </c>
      <c r="BJ6" s="33">
        <f t="shared" si="7"/>
        <v>1749.66</v>
      </c>
      <c r="BK6" s="33">
        <f t="shared" si="7"/>
        <v>1574.53</v>
      </c>
      <c r="BL6" s="33">
        <f t="shared" si="7"/>
        <v>1506.51</v>
      </c>
      <c r="BM6" s="33">
        <f t="shared" si="7"/>
        <v>1136.5</v>
      </c>
      <c r="BN6" s="33">
        <f t="shared" si="7"/>
        <v>1118.56</v>
      </c>
      <c r="BO6" s="32" t="str">
        <f>IF(BO7="","",IF(BO7="-","【-】","【"&amp;SUBSTITUTE(TEXT(BO7,"#,##0.00"),"-","△")&amp;"】"))</f>
        <v>【763.62】</v>
      </c>
      <c r="BP6" s="33">
        <f>IF(BP7="",NA(),BP7)</f>
        <v>33.43</v>
      </c>
      <c r="BQ6" s="33">
        <f t="shared" ref="BQ6:BY6" si="8">IF(BQ7="",NA(),BQ7)</f>
        <v>37.18</v>
      </c>
      <c r="BR6" s="33">
        <f t="shared" si="8"/>
        <v>48.53</v>
      </c>
      <c r="BS6" s="33">
        <f t="shared" si="8"/>
        <v>44.35</v>
      </c>
      <c r="BT6" s="33">
        <f t="shared" si="8"/>
        <v>44.41</v>
      </c>
      <c r="BU6" s="33">
        <f t="shared" si="8"/>
        <v>54.46</v>
      </c>
      <c r="BV6" s="33">
        <f t="shared" si="8"/>
        <v>57.36</v>
      </c>
      <c r="BW6" s="33">
        <f t="shared" si="8"/>
        <v>57.33</v>
      </c>
      <c r="BX6" s="33">
        <f t="shared" si="8"/>
        <v>71.650000000000006</v>
      </c>
      <c r="BY6" s="33">
        <f t="shared" si="8"/>
        <v>72.33</v>
      </c>
      <c r="BZ6" s="32" t="str">
        <f>IF(BZ7="","",IF(BZ7="-","【-】","【"&amp;SUBSTITUTE(TEXT(BZ7,"#,##0.00"),"-","△")&amp;"】"))</f>
        <v>【98.53】</v>
      </c>
      <c r="CA6" s="33">
        <f>IF(CA7="",NA(),CA7)</f>
        <v>470.75</v>
      </c>
      <c r="CB6" s="33">
        <f t="shared" ref="CB6:CJ6" si="9">IF(CB7="",NA(),CB7)</f>
        <v>441.77</v>
      </c>
      <c r="CC6" s="33">
        <f t="shared" si="9"/>
        <v>371.15</v>
      </c>
      <c r="CD6" s="33">
        <f t="shared" si="9"/>
        <v>403.37</v>
      </c>
      <c r="CE6" s="33">
        <f t="shared" si="9"/>
        <v>399.56</v>
      </c>
      <c r="CF6" s="33">
        <f t="shared" si="9"/>
        <v>293.08999999999997</v>
      </c>
      <c r="CG6" s="33">
        <f t="shared" si="9"/>
        <v>279.91000000000003</v>
      </c>
      <c r="CH6" s="33">
        <f t="shared" si="9"/>
        <v>284.52999999999997</v>
      </c>
      <c r="CI6" s="33">
        <f t="shared" si="9"/>
        <v>217.82</v>
      </c>
      <c r="CJ6" s="33">
        <f t="shared" si="9"/>
        <v>215.28</v>
      </c>
      <c r="CK6" s="32" t="str">
        <f>IF(CK7="","",IF(CK7="-","【-】","【"&amp;SUBSTITUTE(TEXT(CK7,"#,##0.00"),"-","△")&amp;"】"))</f>
        <v>【139.70】</v>
      </c>
      <c r="CL6" s="33">
        <f>IF(CL7="",NA(),CL7)</f>
        <v>21.24</v>
      </c>
      <c r="CM6" s="33">
        <f t="shared" ref="CM6:CU6" si="10">IF(CM7="",NA(),CM7)</f>
        <v>22.73</v>
      </c>
      <c r="CN6" s="33">
        <f t="shared" si="10"/>
        <v>27.89</v>
      </c>
      <c r="CO6" s="33">
        <f t="shared" si="10"/>
        <v>28.02</v>
      </c>
      <c r="CP6" s="33">
        <f t="shared" si="10"/>
        <v>28.29</v>
      </c>
      <c r="CQ6" s="33">
        <f t="shared" si="10"/>
        <v>38.950000000000003</v>
      </c>
      <c r="CR6" s="33">
        <f t="shared" si="10"/>
        <v>40.07</v>
      </c>
      <c r="CS6" s="33">
        <f t="shared" si="10"/>
        <v>39.92</v>
      </c>
      <c r="CT6" s="33">
        <f t="shared" si="10"/>
        <v>54.44</v>
      </c>
      <c r="CU6" s="33">
        <f t="shared" si="10"/>
        <v>54.67</v>
      </c>
      <c r="CV6" s="32" t="str">
        <f>IF(CV7="","",IF(CV7="-","【-】","【"&amp;SUBSTITUTE(TEXT(CV7,"#,##0.00"),"-","△")&amp;"】"))</f>
        <v>【60.01】</v>
      </c>
      <c r="CW6" s="33">
        <f>IF(CW7="",NA(),CW7)</f>
        <v>56.03</v>
      </c>
      <c r="CX6" s="33">
        <f t="shared" ref="CX6:DF6" si="11">IF(CX7="",NA(),CX7)</f>
        <v>57.41</v>
      </c>
      <c r="CY6" s="33">
        <f t="shared" si="11"/>
        <v>57.74</v>
      </c>
      <c r="CZ6" s="33">
        <f t="shared" si="11"/>
        <v>60.18</v>
      </c>
      <c r="DA6" s="33">
        <f t="shared" si="11"/>
        <v>62.42</v>
      </c>
      <c r="DB6" s="33">
        <f t="shared" si="11"/>
        <v>65.599999999999994</v>
      </c>
      <c r="DC6" s="33">
        <f t="shared" si="11"/>
        <v>66</v>
      </c>
      <c r="DD6" s="33">
        <f t="shared" si="11"/>
        <v>65.86</v>
      </c>
      <c r="DE6" s="33">
        <f t="shared" si="11"/>
        <v>84.2</v>
      </c>
      <c r="DF6" s="33">
        <f t="shared" si="11"/>
        <v>83.8</v>
      </c>
      <c r="DG6" s="32" t="str">
        <f>IF(DG7="","",IF(DG7="-","【-】","【"&amp;SUBSTITUTE(TEXT(DG7,"#,##0.00"),"-","△")&amp;"】"))</f>
        <v>【94.73】</v>
      </c>
      <c r="DH6" s="32" t="e">
        <f>IF(DH7="",NA(),DH7)</f>
        <v>#N/A</v>
      </c>
      <c r="DI6" s="32" t="e">
        <f t="shared" ref="DI6:DQ6" si="12">IF(DI7="",NA(),DI7)</f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e">
        <f t="shared" si="12"/>
        <v>#N/A</v>
      </c>
      <c r="DR6" s="32" t="str">
        <f>IF(DR7="","",IF(DR7="-","【-】","【"&amp;SUBSTITUTE(TEXT(DR7,"#,##0.00"),"-","△")&amp;"】"))</f>
        <v/>
      </c>
      <c r="DS6" s="32" t="e">
        <f>IF(DS7="",NA(),DS7)</f>
        <v>#N/A</v>
      </c>
      <c r="DT6" s="32" t="e">
        <f t="shared" ref="DT6:EB6" si="13">IF(DT7="",NA(),DT7)</f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e">
        <f t="shared" si="13"/>
        <v>#N/A</v>
      </c>
      <c r="EC6" s="32" t="str">
        <f>IF(EC7="","",IF(EC7="-","【-】","【"&amp;SUBSTITUTE(TEXT(EC7,"#,##0.00"),"-","△")&amp;"】"))</f>
        <v/>
      </c>
      <c r="ED6" s="32">
        <f>IF(ED7="",NA(),ED7)</f>
        <v>0</v>
      </c>
      <c r="EE6" s="32">
        <f t="shared" ref="EE6:EM6" si="14">IF(EE7="",NA(),EE7)</f>
        <v>0</v>
      </c>
      <c r="EF6" s="32">
        <f t="shared" si="14"/>
        <v>0</v>
      </c>
      <c r="EG6" s="32">
        <f t="shared" si="14"/>
        <v>0</v>
      </c>
      <c r="EH6" s="32">
        <f t="shared" si="14"/>
        <v>0</v>
      </c>
      <c r="EI6" s="33">
        <f t="shared" si="14"/>
        <v>0.18</v>
      </c>
      <c r="EJ6" s="33">
        <f t="shared" si="14"/>
        <v>0.18</v>
      </c>
      <c r="EK6" s="33">
        <f t="shared" si="14"/>
        <v>0.19</v>
      </c>
      <c r="EL6" s="33">
        <f t="shared" si="14"/>
        <v>0.04</v>
      </c>
      <c r="EM6" s="33">
        <f t="shared" si="14"/>
        <v>0.11</v>
      </c>
      <c r="EN6" s="32" t="str">
        <f>IF(EN7="","",IF(EN7="-","【-】","【"&amp;SUBSTITUTE(TEXT(EN7,"#,##0.00"),"-","△")&amp;"】"))</f>
        <v>【0.23】</v>
      </c>
    </row>
    <row r="7" spans="1:144" s="34" customFormat="1">
      <c r="A7" s="26"/>
      <c r="B7" s="35">
        <v>2015</v>
      </c>
      <c r="C7" s="35">
        <v>122157</v>
      </c>
      <c r="D7" s="35">
        <v>47</v>
      </c>
      <c r="E7" s="35">
        <v>17</v>
      </c>
      <c r="F7" s="35">
        <v>1</v>
      </c>
      <c r="G7" s="35">
        <v>0</v>
      </c>
      <c r="H7" s="35" t="s">
        <v>96</v>
      </c>
      <c r="I7" s="35" t="s">
        <v>97</v>
      </c>
      <c r="J7" s="35" t="s">
        <v>98</v>
      </c>
      <c r="K7" s="35" t="s">
        <v>99</v>
      </c>
      <c r="L7" s="35" t="s">
        <v>100</v>
      </c>
      <c r="M7" s="36" t="s">
        <v>101</v>
      </c>
      <c r="N7" s="36" t="s">
        <v>102</v>
      </c>
      <c r="O7" s="36">
        <v>9.7899999999999991</v>
      </c>
      <c r="P7" s="36">
        <v>80.989999999999995</v>
      </c>
      <c r="Q7" s="36">
        <v>2700</v>
      </c>
      <c r="R7" s="36">
        <v>67598</v>
      </c>
      <c r="S7" s="36">
        <v>130.44999999999999</v>
      </c>
      <c r="T7" s="36">
        <v>518.19000000000005</v>
      </c>
      <c r="U7" s="36">
        <v>6602</v>
      </c>
      <c r="V7" s="36">
        <v>2.02</v>
      </c>
      <c r="W7" s="36">
        <v>3268.32</v>
      </c>
      <c r="X7" s="36">
        <v>94.23</v>
      </c>
      <c r="Y7" s="36">
        <v>91.65</v>
      </c>
      <c r="Z7" s="36">
        <v>86.34</v>
      </c>
      <c r="AA7" s="36">
        <v>91.96</v>
      </c>
      <c r="AB7" s="36">
        <v>85.6</v>
      </c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>
        <v>691.96</v>
      </c>
      <c r="BF7" s="36">
        <v>701.66</v>
      </c>
      <c r="BG7" s="36">
        <v>416.24</v>
      </c>
      <c r="BH7" s="36">
        <v>728.82</v>
      </c>
      <c r="BI7" s="36">
        <v>802.24</v>
      </c>
      <c r="BJ7" s="36">
        <v>1749.66</v>
      </c>
      <c r="BK7" s="36">
        <v>1574.53</v>
      </c>
      <c r="BL7" s="36">
        <v>1506.51</v>
      </c>
      <c r="BM7" s="36">
        <v>1136.5</v>
      </c>
      <c r="BN7" s="36">
        <v>1118.56</v>
      </c>
      <c r="BO7" s="36">
        <v>763.62</v>
      </c>
      <c r="BP7" s="36">
        <v>33.43</v>
      </c>
      <c r="BQ7" s="36">
        <v>37.18</v>
      </c>
      <c r="BR7" s="36">
        <v>48.53</v>
      </c>
      <c r="BS7" s="36">
        <v>44.35</v>
      </c>
      <c r="BT7" s="36">
        <v>44.41</v>
      </c>
      <c r="BU7" s="36">
        <v>54.46</v>
      </c>
      <c r="BV7" s="36">
        <v>57.36</v>
      </c>
      <c r="BW7" s="36">
        <v>57.33</v>
      </c>
      <c r="BX7" s="36">
        <v>71.650000000000006</v>
      </c>
      <c r="BY7" s="36">
        <v>72.33</v>
      </c>
      <c r="BZ7" s="36">
        <v>98.53</v>
      </c>
      <c r="CA7" s="36">
        <v>470.75</v>
      </c>
      <c r="CB7" s="36">
        <v>441.77</v>
      </c>
      <c r="CC7" s="36">
        <v>371.15</v>
      </c>
      <c r="CD7" s="36">
        <v>403.37</v>
      </c>
      <c r="CE7" s="36">
        <v>399.56</v>
      </c>
      <c r="CF7" s="36">
        <v>293.08999999999997</v>
      </c>
      <c r="CG7" s="36">
        <v>279.91000000000003</v>
      </c>
      <c r="CH7" s="36">
        <v>284.52999999999997</v>
      </c>
      <c r="CI7" s="36">
        <v>217.82</v>
      </c>
      <c r="CJ7" s="36">
        <v>215.28</v>
      </c>
      <c r="CK7" s="36">
        <v>139.69999999999999</v>
      </c>
      <c r="CL7" s="36">
        <v>21.24</v>
      </c>
      <c r="CM7" s="36">
        <v>22.73</v>
      </c>
      <c r="CN7" s="36">
        <v>27.89</v>
      </c>
      <c r="CO7" s="36">
        <v>28.02</v>
      </c>
      <c r="CP7" s="36">
        <v>28.29</v>
      </c>
      <c r="CQ7" s="36">
        <v>38.950000000000003</v>
      </c>
      <c r="CR7" s="36">
        <v>40.07</v>
      </c>
      <c r="CS7" s="36">
        <v>39.92</v>
      </c>
      <c r="CT7" s="36">
        <v>54.44</v>
      </c>
      <c r="CU7" s="36">
        <v>54.67</v>
      </c>
      <c r="CV7" s="36">
        <v>60.01</v>
      </c>
      <c r="CW7" s="36">
        <v>56.03</v>
      </c>
      <c r="CX7" s="36">
        <v>57.41</v>
      </c>
      <c r="CY7" s="36">
        <v>57.74</v>
      </c>
      <c r="CZ7" s="36">
        <v>60.18</v>
      </c>
      <c r="DA7" s="36">
        <v>62.42</v>
      </c>
      <c r="DB7" s="36">
        <v>65.599999999999994</v>
      </c>
      <c r="DC7" s="36">
        <v>66</v>
      </c>
      <c r="DD7" s="36">
        <v>65.86</v>
      </c>
      <c r="DE7" s="36">
        <v>84.2</v>
      </c>
      <c r="DF7" s="36">
        <v>83.8</v>
      </c>
      <c r="DG7" s="36">
        <v>94.73</v>
      </c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/>
      <c r="ED7" s="36">
        <v>0</v>
      </c>
      <c r="EE7" s="36">
        <v>0</v>
      </c>
      <c r="EF7" s="36">
        <v>0</v>
      </c>
      <c r="EG7" s="36">
        <v>0</v>
      </c>
      <c r="EH7" s="36">
        <v>0</v>
      </c>
      <c r="EI7" s="36">
        <v>0.18</v>
      </c>
      <c r="EJ7" s="36">
        <v>0.18</v>
      </c>
      <c r="EK7" s="36">
        <v>0.19</v>
      </c>
      <c r="EL7" s="36">
        <v>0.04</v>
      </c>
      <c r="EM7" s="36">
        <v>0.11</v>
      </c>
      <c r="EN7" s="36">
        <v>0.23</v>
      </c>
    </row>
    <row r="8" spans="1:144"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</row>
    <row r="9" spans="1:144">
      <c r="A9" s="38"/>
      <c r="B9" s="38" t="s">
        <v>103</v>
      </c>
      <c r="C9" s="38" t="s">
        <v>104</v>
      </c>
      <c r="D9" s="38" t="s">
        <v>105</v>
      </c>
      <c r="E9" s="38" t="s">
        <v>106</v>
      </c>
      <c r="F9" s="38" t="s">
        <v>107</v>
      </c>
      <c r="Q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4">
      <c r="A10" s="38" t="s">
        <v>45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法非適用_下水道事業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林 正晴</cp:lastModifiedBy>
  <cp:lastPrinted>2017-02-13T02:21:17Z</cp:lastPrinted>
  <dcterms:created xsi:type="dcterms:W3CDTF">2017-02-08T02:47:49Z</dcterms:created>
  <dcterms:modified xsi:type="dcterms:W3CDTF">2017-02-13T07:36:32Z</dcterms:modified>
  <cp:category/>
</cp:coreProperties>
</file>