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<sst xmlns="http://schemas.openxmlformats.org/spreadsheetml/2006/main" count="288" uniqueCount="110">
  <si>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</si>
  <si>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</si>
  <si>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</si>
  <si>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</si>
  <si>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</si>
  <si>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</si>
  <si>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</si>
  <si>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</si>
  <si>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</si>
  <si>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</si>
  <si>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</si>
  <si>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</si>
  <si>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</si>
  <si>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</si>
  <si>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</si>
  <si>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</si>
  <si>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</si>
  <si>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</si>
  <si>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</si>
  <si>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</si>
  <si>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</si>
  <si>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</si>
  <si>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</si>
  <si>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</si>
  <si>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</si>
  <si>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</si>
  <si>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</si>
  <si>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</si>
  <si>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</si>
  <si>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</si>
  <si>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</si>
  <si>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</si>
  <si>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</si>
  <si>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</si>
  <si>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</si>
  <si>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</si>
  <si>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</si>
  <si>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</si>
  <si>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</si>
  <si>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</si>
  <si>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</si>
  <si>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</si>
  <si>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</si>
  <si>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</si>
  <si>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</si>
  <si>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</si>
  <si>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</si>
  <si>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</si>
  <si>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</si>
  <si>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</si>
  <si>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</si>
  <si>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</si>
  <si>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</si>
  <si>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</si>
  <si>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</si>
  <si>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</si>
  <si>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</si>
  <si>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</si>
  <si>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</si>
  <si>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</si>
  <si>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</si>
  <si>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</si>
  <si>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</si>
  <si>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</si>
  <si>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</si>
  <si>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</si>
  <si>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</si>
  <si>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</si>
  <si>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</si>
  <si>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</si>
  <si>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</si>
  <si>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</si>
  <si>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</si>
  <si>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</si>
  <si>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</si>
  <si>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</si>
  <si>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</si>
  <si>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</si>
  <si>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</si>
  <si>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</si>
  <si>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</si>
  <si>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</si>
  <si>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</si>
  <si>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</si>
  <si>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</si>
  <si>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</si>
  <si>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</si>
  <si>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</si>
  <si>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</si>
  <si>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</si>
  <si>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</si>
  <si>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</si>
  <si>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</si>
  <si>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</si>
  <si>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</si>
  <si>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</si>
  <si>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柏市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</si>
  <si>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</si>
  <si>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</si>
  <si>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</si>
  <si>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</si>
  <si>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</si>
  <si>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</si>
  <si>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</si>
  <si>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</si>
  <si>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</si>
  <si>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</si>
  <si>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昨年度よりやや減少しているが類似団体平均値を大幅に上回っており，引き続き使用料収入の確保，経費の削減等に努めていく。
③流動比率
　昨年度に比べ数値が大幅に上昇しているが，これは現金預金が大幅に増えたためである。今後も100％を超える水準を維持していく。
④企業債残高対事業規模比率
　昨年度とほぼ同水準で，類似団体平均値を大幅に下回っている。今後も企業債残高の削減に努めていく。
⑤経費回収率
　昨年度より若干下がったが，100％を超えており，今後も使用料収入の確保に努める。
⑥汚水処理原価
　昨年度よりもやや増加しているが類似団体平均値を大幅に下回っており，今後も経費の抑制に努める。
⑧水洗化率
　今後も100％で推移すると見込まれる。</t>
    <phoneticPr fontId="4"/>
  </si>
  <si>
    <t xml:space="preserve"> 平成７年度から供用開始のため老朽化の課題は生じていない。</t>
    <rPh sb="1" eb="3">
      <t>ヘイセイ</t>
    </rPh>
    <rPh sb="4" eb="6">
      <t>ネンド</t>
    </rPh>
    <rPh sb="8" eb="10">
      <t>キョウヨウ</t>
    </rPh>
    <rPh sb="10" eb="12">
      <t>カイシ</t>
    </rPh>
    <rPh sb="15" eb="18">
      <t>ロウキュウカ</t>
    </rPh>
    <rPh sb="19" eb="21">
      <t>カダイ</t>
    </rPh>
    <rPh sb="22" eb="23">
      <t>ショウ</t>
    </rPh>
    <phoneticPr fontId="4"/>
  </si>
  <si>
    <t>　 全体的に数値は類似団体平均値を上回っているが，今後も水洗化率の向上，使用料の見直しにより適正な収入を確保し，委託の推進等により経費の節減を図り，健全経営の維持に努める。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</si>
</sst>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91100672"/>
        <c:axId val="911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0.04</c:v>
                </c:pt>
                <c:pt idx="4">
                  <c:v>7.0000000000000007E-2</c:v>
                </c:pt>
              </c:numCache>
            </c:numRef>
          </c:val>
          <c:smooth val="0"/>
        </c:ser>
        <c:dLbls>
          <c:showLegendKey val="0"/>
          <c:showVal val="0"/>
          <c:showCatName val="0"/>
          <c:showSerName val="0"/>
          <c:showPercent val="0"/>
          <c:showBubbleSize val="0"/>
        </c:dLbls>
        <c:marker val="1"/>
        <c:smooth val="0"/>
        <c:axId val="91100672"/>
        <c:axId val="91102592"/>
      </c:lineChart>
      <c:dateAx>
        <c:axId val="91100672"/>
        <c:scaling>
          <c:orientation val="minMax"/>
        </c:scaling>
        <c:delete val="1"/>
        <c:axPos val="b"/>
        <c:numFmt formatCode="ge" sourceLinked="1"/>
        <c:majorTickMark val="none"/>
        <c:minorTickMark val="none"/>
        <c:tickLblPos val="none"/>
        <c:crossAx val="91102592"/>
        <c:crosses val="autoZero"/>
        <c:auto val="1"/>
        <c:lblOffset val="100"/>
        <c:baseTimeUnit val="years"/>
      </c:dateAx>
      <c:valAx>
        <c:axId val="911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0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015104"/>
        <c:axId val="980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43.58</c:v>
                </c:pt>
                <c:pt idx="4">
                  <c:v>41.35</c:v>
                </c:pt>
              </c:numCache>
            </c:numRef>
          </c:val>
          <c:smooth val="0"/>
        </c:ser>
        <c:dLbls>
          <c:showLegendKey val="0"/>
          <c:showVal val="0"/>
          <c:showCatName val="0"/>
          <c:showSerName val="0"/>
          <c:showPercent val="0"/>
          <c:showBubbleSize val="0"/>
        </c:dLbls>
        <c:marker val="1"/>
        <c:smooth val="0"/>
        <c:axId val="98015104"/>
        <c:axId val="98025472"/>
      </c:lineChart>
      <c:dateAx>
        <c:axId val="98015104"/>
        <c:scaling>
          <c:orientation val="minMax"/>
        </c:scaling>
        <c:delete val="1"/>
        <c:axPos val="b"/>
        <c:numFmt formatCode="ge" sourceLinked="1"/>
        <c:majorTickMark val="none"/>
        <c:minorTickMark val="none"/>
        <c:tickLblPos val="none"/>
        <c:crossAx val="98025472"/>
        <c:crosses val="autoZero"/>
        <c:auto val="1"/>
        <c:lblOffset val="100"/>
        <c:baseTimeUnit val="years"/>
      </c:dateAx>
      <c:valAx>
        <c:axId val="980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100</c:v>
                </c:pt>
                <c:pt idx="4">
                  <c:v>100</c:v>
                </c:pt>
              </c:numCache>
            </c:numRef>
          </c:val>
        </c:ser>
        <c:dLbls>
          <c:showLegendKey val="0"/>
          <c:showVal val="0"/>
          <c:showCatName val="0"/>
          <c:showSerName val="0"/>
          <c:showPercent val="0"/>
          <c:showBubbleSize val="0"/>
        </c:dLbls>
        <c:gapWidth val="150"/>
        <c:axId val="99112448"/>
        <c:axId val="9911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82.35</c:v>
                </c:pt>
                <c:pt idx="4">
                  <c:v>82.9</c:v>
                </c:pt>
              </c:numCache>
            </c:numRef>
          </c:val>
          <c:smooth val="0"/>
        </c:ser>
        <c:dLbls>
          <c:showLegendKey val="0"/>
          <c:showVal val="0"/>
          <c:showCatName val="0"/>
          <c:showSerName val="0"/>
          <c:showPercent val="0"/>
          <c:showBubbleSize val="0"/>
        </c:dLbls>
        <c:marker val="1"/>
        <c:smooth val="0"/>
        <c:axId val="99112448"/>
        <c:axId val="99114368"/>
      </c:lineChart>
      <c:dateAx>
        <c:axId val="99112448"/>
        <c:scaling>
          <c:orientation val="minMax"/>
        </c:scaling>
        <c:delete val="1"/>
        <c:axPos val="b"/>
        <c:numFmt formatCode="ge" sourceLinked="1"/>
        <c:majorTickMark val="none"/>
        <c:minorTickMark val="none"/>
        <c:tickLblPos val="none"/>
        <c:crossAx val="99114368"/>
        <c:crosses val="autoZero"/>
        <c:auto val="1"/>
        <c:lblOffset val="100"/>
        <c:baseTimeUnit val="years"/>
      </c:dateAx>
      <c:valAx>
        <c:axId val="9911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1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187.59</c:v>
                </c:pt>
                <c:pt idx="4">
                  <c:v>184.59</c:v>
                </c:pt>
              </c:numCache>
            </c:numRef>
          </c:val>
        </c:ser>
        <c:dLbls>
          <c:showLegendKey val="0"/>
          <c:showVal val="0"/>
          <c:showCatName val="0"/>
          <c:showSerName val="0"/>
          <c:showPercent val="0"/>
          <c:showBubbleSize val="0"/>
        </c:dLbls>
        <c:gapWidth val="150"/>
        <c:axId val="91158400"/>
        <c:axId val="973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101.24</c:v>
                </c:pt>
                <c:pt idx="4">
                  <c:v>100.94</c:v>
                </c:pt>
              </c:numCache>
            </c:numRef>
          </c:val>
          <c:smooth val="0"/>
        </c:ser>
        <c:dLbls>
          <c:showLegendKey val="0"/>
          <c:showVal val="0"/>
          <c:showCatName val="0"/>
          <c:showSerName val="0"/>
          <c:showPercent val="0"/>
          <c:showBubbleSize val="0"/>
        </c:dLbls>
        <c:marker val="1"/>
        <c:smooth val="0"/>
        <c:axId val="91158400"/>
        <c:axId val="97398784"/>
      </c:lineChart>
      <c:dateAx>
        <c:axId val="91158400"/>
        <c:scaling>
          <c:orientation val="minMax"/>
        </c:scaling>
        <c:delete val="1"/>
        <c:axPos val="b"/>
        <c:numFmt formatCode="ge" sourceLinked="1"/>
        <c:majorTickMark val="none"/>
        <c:minorTickMark val="none"/>
        <c:tickLblPos val="none"/>
        <c:crossAx val="97398784"/>
        <c:crosses val="autoZero"/>
        <c:auto val="1"/>
        <c:lblOffset val="100"/>
        <c:baseTimeUnit val="years"/>
      </c:dateAx>
      <c:valAx>
        <c:axId val="973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2.61</c:v>
                </c:pt>
                <c:pt idx="4">
                  <c:v>5.23</c:v>
                </c:pt>
              </c:numCache>
            </c:numRef>
          </c:val>
        </c:ser>
        <c:dLbls>
          <c:showLegendKey val="0"/>
          <c:showVal val="0"/>
          <c:showCatName val="0"/>
          <c:showSerName val="0"/>
          <c:showPercent val="0"/>
          <c:showBubbleSize val="0"/>
        </c:dLbls>
        <c:gapWidth val="150"/>
        <c:axId val="97424896"/>
        <c:axId val="9742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22.34</c:v>
                </c:pt>
                <c:pt idx="4">
                  <c:v>22.79</c:v>
                </c:pt>
              </c:numCache>
            </c:numRef>
          </c:val>
          <c:smooth val="0"/>
        </c:ser>
        <c:dLbls>
          <c:showLegendKey val="0"/>
          <c:showVal val="0"/>
          <c:showCatName val="0"/>
          <c:showSerName val="0"/>
          <c:showPercent val="0"/>
          <c:showBubbleSize val="0"/>
        </c:dLbls>
        <c:marker val="1"/>
        <c:smooth val="0"/>
        <c:axId val="97424896"/>
        <c:axId val="97426816"/>
      </c:lineChart>
      <c:dateAx>
        <c:axId val="97424896"/>
        <c:scaling>
          <c:orientation val="minMax"/>
        </c:scaling>
        <c:delete val="1"/>
        <c:axPos val="b"/>
        <c:numFmt formatCode="ge" sourceLinked="1"/>
        <c:majorTickMark val="none"/>
        <c:minorTickMark val="none"/>
        <c:tickLblPos val="none"/>
        <c:crossAx val="97426816"/>
        <c:crosses val="autoZero"/>
        <c:auto val="1"/>
        <c:lblOffset val="100"/>
        <c:baseTimeUnit val="years"/>
      </c:dateAx>
      <c:valAx>
        <c:axId val="9742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97526144"/>
        <c:axId val="975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
                  <c:v>0</c:v>
                </c:pt>
                <c:pt idx="4">
                  <c:v>0.04</c:v>
                </c:pt>
              </c:numCache>
            </c:numRef>
          </c:val>
          <c:smooth val="0"/>
        </c:ser>
        <c:dLbls>
          <c:showLegendKey val="0"/>
          <c:showVal val="0"/>
          <c:showCatName val="0"/>
          <c:showSerName val="0"/>
          <c:showPercent val="0"/>
          <c:showBubbleSize val="0"/>
        </c:dLbls>
        <c:marker val="1"/>
        <c:smooth val="0"/>
        <c:axId val="97526144"/>
        <c:axId val="97528064"/>
      </c:lineChart>
      <c:dateAx>
        <c:axId val="97526144"/>
        <c:scaling>
          <c:orientation val="minMax"/>
        </c:scaling>
        <c:delete val="1"/>
        <c:axPos val="b"/>
        <c:numFmt formatCode="ge" sourceLinked="1"/>
        <c:majorTickMark val="none"/>
        <c:minorTickMark val="none"/>
        <c:tickLblPos val="none"/>
        <c:crossAx val="97528064"/>
        <c:crosses val="autoZero"/>
        <c:auto val="1"/>
        <c:lblOffset val="100"/>
        <c:baseTimeUnit val="years"/>
      </c:dateAx>
      <c:valAx>
        <c:axId val="975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261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97571200"/>
        <c:axId val="9757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184.13</c:v>
                </c:pt>
                <c:pt idx="4">
                  <c:v>101.85</c:v>
                </c:pt>
              </c:numCache>
            </c:numRef>
          </c:val>
          <c:smooth val="0"/>
        </c:ser>
        <c:dLbls>
          <c:showLegendKey val="0"/>
          <c:showVal val="0"/>
          <c:showCatName val="0"/>
          <c:showSerName val="0"/>
          <c:showPercent val="0"/>
          <c:showBubbleSize val="0"/>
        </c:dLbls>
        <c:marker val="1"/>
        <c:smooth val="0"/>
        <c:axId val="97571200"/>
        <c:axId val="97573120"/>
      </c:lineChart>
      <c:dateAx>
        <c:axId val="97571200"/>
        <c:scaling>
          <c:orientation val="minMax"/>
        </c:scaling>
        <c:delete val="1"/>
        <c:axPos val="b"/>
        <c:numFmt formatCode="ge" sourceLinked="1"/>
        <c:majorTickMark val="none"/>
        <c:minorTickMark val="none"/>
        <c:tickLblPos val="none"/>
        <c:crossAx val="97573120"/>
        <c:crosses val="autoZero"/>
        <c:auto val="1"/>
        <c:lblOffset val="100"/>
        <c:baseTimeUnit val="years"/>
      </c:dateAx>
      <c:valAx>
        <c:axId val="9757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153.63999999999999</c:v>
                </c:pt>
                <c:pt idx="4">
                  <c:v>539.83000000000004</c:v>
                </c:pt>
              </c:numCache>
            </c:numRef>
          </c:val>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63.22</c:v>
                </c:pt>
                <c:pt idx="4">
                  <c:v>49.07</c:v>
                </c:pt>
              </c:numCache>
            </c:numRef>
          </c:val>
          <c:smooth val="0"/>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445.02</c:v>
                </c:pt>
                <c:pt idx="4">
                  <c:v>404.3</c:v>
                </c:pt>
              </c:numCache>
            </c:numRef>
          </c:val>
        </c:ser>
        <c:dLbls>
          <c:showLegendKey val="0"/>
          <c:showVal val="0"/>
          <c:showCatName val="0"/>
          <c:showSerName val="0"/>
          <c:showPercent val="0"/>
          <c:showBubbleSize val="0"/>
        </c:dLbls>
        <c:gapWidth val="150"/>
        <c:axId val="90926464"/>
        <c:axId val="9758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1436</c:v>
                </c:pt>
                <c:pt idx="4">
                  <c:v>1434.89</c:v>
                </c:pt>
              </c:numCache>
            </c:numRef>
          </c:val>
          <c:smooth val="0"/>
        </c:ser>
        <c:dLbls>
          <c:showLegendKey val="0"/>
          <c:showVal val="0"/>
          <c:showCatName val="0"/>
          <c:showSerName val="0"/>
          <c:showPercent val="0"/>
          <c:showBubbleSize val="0"/>
        </c:dLbls>
        <c:marker val="1"/>
        <c:smooth val="0"/>
        <c:axId val="90926464"/>
        <c:axId val="97588736"/>
      </c:lineChart>
      <c:dateAx>
        <c:axId val="90926464"/>
        <c:scaling>
          <c:orientation val="minMax"/>
        </c:scaling>
        <c:delete val="1"/>
        <c:axPos val="b"/>
        <c:numFmt formatCode="ge" sourceLinked="1"/>
        <c:majorTickMark val="none"/>
        <c:minorTickMark val="none"/>
        <c:tickLblPos val="none"/>
        <c:crossAx val="97588736"/>
        <c:crosses val="autoZero"/>
        <c:auto val="1"/>
        <c:lblOffset val="100"/>
        <c:baseTimeUnit val="years"/>
      </c:dateAx>
      <c:valAx>
        <c:axId val="9758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230.92</c:v>
                </c:pt>
                <c:pt idx="4">
                  <c:v>221.92</c:v>
                </c:pt>
              </c:numCache>
            </c:numRef>
          </c:val>
        </c:ser>
        <c:dLbls>
          <c:showLegendKey val="0"/>
          <c:showVal val="0"/>
          <c:showCatName val="0"/>
          <c:showSerName val="0"/>
          <c:showPercent val="0"/>
          <c:showBubbleSize val="0"/>
        </c:dLbls>
        <c:gapWidth val="150"/>
        <c:axId val="97614848"/>
        <c:axId val="9762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66.56</c:v>
                </c:pt>
                <c:pt idx="4">
                  <c:v>66.22</c:v>
                </c:pt>
              </c:numCache>
            </c:numRef>
          </c:val>
          <c:smooth val="0"/>
        </c:ser>
        <c:dLbls>
          <c:showLegendKey val="0"/>
          <c:showVal val="0"/>
          <c:showCatName val="0"/>
          <c:showSerName val="0"/>
          <c:showPercent val="0"/>
          <c:showBubbleSize val="0"/>
        </c:dLbls>
        <c:marker val="1"/>
        <c:smooth val="0"/>
        <c:axId val="97614848"/>
        <c:axId val="97621120"/>
      </c:lineChart>
      <c:dateAx>
        <c:axId val="97614848"/>
        <c:scaling>
          <c:orientation val="minMax"/>
        </c:scaling>
        <c:delete val="1"/>
        <c:axPos val="b"/>
        <c:numFmt formatCode="ge" sourceLinked="1"/>
        <c:majorTickMark val="none"/>
        <c:minorTickMark val="none"/>
        <c:tickLblPos val="none"/>
        <c:crossAx val="97621120"/>
        <c:crosses val="autoZero"/>
        <c:auto val="1"/>
        <c:lblOffset val="100"/>
        <c:baseTimeUnit val="years"/>
      </c:dateAx>
      <c:valAx>
        <c:axId val="976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106.7</c:v>
                </c:pt>
                <c:pt idx="4">
                  <c:v>114.71</c:v>
                </c:pt>
              </c:numCache>
            </c:numRef>
          </c:val>
        </c:ser>
        <c:dLbls>
          <c:showLegendKey val="0"/>
          <c:showVal val="0"/>
          <c:showCatName val="0"/>
          <c:showSerName val="0"/>
          <c:showPercent val="0"/>
          <c:showBubbleSize val="0"/>
        </c:dLbls>
        <c:gapWidth val="150"/>
        <c:axId val="97990912"/>
        <c:axId val="979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244.29</c:v>
                </c:pt>
                <c:pt idx="4">
                  <c:v>246.72</c:v>
                </c:pt>
              </c:numCache>
            </c:numRef>
          </c:val>
          <c:smooth val="0"/>
        </c:ser>
        <c:dLbls>
          <c:showLegendKey val="0"/>
          <c:showVal val="0"/>
          <c:showCatName val="0"/>
          <c:showSerName val="0"/>
          <c:showPercent val="0"/>
          <c:showBubbleSize val="0"/>
        </c:dLbls>
        <c:marker val="1"/>
        <c:smooth val="0"/>
        <c:axId val="97990912"/>
        <c:axId val="97993088"/>
      </c:lineChart>
      <c:dateAx>
        <c:axId val="97990912"/>
        <c:scaling>
          <c:orientation val="minMax"/>
        </c:scaling>
        <c:delete val="1"/>
        <c:axPos val="b"/>
        <c:numFmt formatCode="ge" sourceLinked="1"/>
        <c:majorTickMark val="none"/>
        <c:minorTickMark val="none"/>
        <c:tickLblPos val="none"/>
        <c:crossAx val="97993088"/>
        <c:crosses val="autoZero"/>
        <c:auto val="1"/>
        <c:lblOffset val="100"/>
        <c:baseTimeUnit val="years"/>
      </c:dateAx>
      <c:valAx>
        <c:axId val="979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5" zoomScaleNormal="100" workbookViewId="0">
      <selection activeCell="BK84" sqref="BK8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柏市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409001</v>
      </c>
      <c r="AM8" s="64"/>
      <c r="AN8" s="64"/>
      <c r="AO8" s="64"/>
      <c r="AP8" s="64"/>
      <c r="AQ8" s="64"/>
      <c r="AR8" s="64"/>
      <c r="AS8" s="64"/>
      <c r="AT8" s="63">
        <f>データ!S6</f>
        <v>114.74</v>
      </c>
      <c r="AU8" s="63"/>
      <c r="AV8" s="63"/>
      <c r="AW8" s="63"/>
      <c r="AX8" s="63"/>
      <c r="AY8" s="63"/>
      <c r="AZ8" s="63"/>
      <c r="BA8" s="63"/>
      <c r="BB8" s="63">
        <f>データ!T6</f>
        <v>3564.59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77.78</v>
      </c>
      <c r="J10" s="63"/>
      <c r="K10" s="63"/>
      <c r="L10" s="63"/>
      <c r="M10" s="63"/>
      <c r="N10" s="63"/>
      <c r="O10" s="63"/>
      <c r="P10" s="63">
        <f>データ!O6</f>
        <v>0.38</v>
      </c>
      <c r="Q10" s="63"/>
      <c r="R10" s="63"/>
      <c r="S10" s="63"/>
      <c r="T10" s="63"/>
      <c r="U10" s="63"/>
      <c r="V10" s="63"/>
      <c r="W10" s="63">
        <f>データ!P6</f>
        <v>80.97</v>
      </c>
      <c r="X10" s="63"/>
      <c r="Y10" s="63"/>
      <c r="Z10" s="63"/>
      <c r="AA10" s="63"/>
      <c r="AB10" s="63"/>
      <c r="AC10" s="63"/>
      <c r="AD10" s="64">
        <f>データ!Q6</f>
        <v>2314</v>
      </c>
      <c r="AE10" s="64"/>
      <c r="AF10" s="64"/>
      <c r="AG10" s="64"/>
      <c r="AH10" s="64"/>
      <c r="AI10" s="64"/>
      <c r="AJ10" s="64"/>
      <c r="AK10" s="2"/>
      <c r="AL10" s="64">
        <f>データ!U6</f>
        <v>1556</v>
      </c>
      <c r="AM10" s="64"/>
      <c r="AN10" s="64"/>
      <c r="AO10" s="64"/>
      <c r="AP10" s="64"/>
      <c r="AQ10" s="64"/>
      <c r="AR10" s="64"/>
      <c r="AS10" s="64"/>
      <c r="AT10" s="63">
        <f>データ!V6</f>
        <v>1.44</v>
      </c>
      <c r="AU10" s="63"/>
      <c r="AV10" s="63"/>
      <c r="AW10" s="63"/>
      <c r="AX10" s="63"/>
      <c r="AY10" s="63"/>
      <c r="AZ10" s="63"/>
      <c r="BA10" s="63"/>
      <c r="BB10" s="63">
        <f>データ!W6</f>
        <v>1080.56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122173</v>
      </c>
      <c r="D6" s="31">
        <f t="shared" si="3"/>
        <v>46</v>
      </c>
      <c r="E6" s="31">
        <f t="shared" si="3"/>
        <v>17</v>
      </c>
      <c r="F6" s="31">
        <f t="shared" si="3"/>
        <v>4</v>
      </c>
      <c r="G6" s="31">
        <f t="shared" si="3"/>
        <v>0</v>
      </c>
      <c r="H6" s="31" t="str">
        <f t="shared" si="3"/>
        <v>千葉県　柏市</v>
      </c>
      <c r="I6" s="31" t="str">
        <f t="shared" si="3"/>
        <v>法適用</v>
      </c>
      <c r="J6" s="31" t="str">
        <f t="shared" si="3"/>
        <v>下水道事業</v>
      </c>
      <c r="K6" s="31" t="str">
        <f t="shared" si="3"/>
        <v>特定環境保全公共下水道</v>
      </c>
      <c r="L6" s="31" t="str">
        <f t="shared" si="3"/>
        <v>D2</v>
      </c>
      <c r="M6" s="32" t="str">
        <f t="shared" si="3"/>
        <v>-</v>
      </c>
      <c r="N6" s="32">
        <f t="shared" si="3"/>
        <v>77.78</v>
      </c>
      <c r="O6" s="32">
        <f t="shared" si="3"/>
        <v>0.38</v>
      </c>
      <c r="P6" s="32">
        <f t="shared" si="3"/>
        <v>80.97</v>
      </c>
      <c r="Q6" s="32">
        <f t="shared" si="3"/>
        <v>2314</v>
      </c>
      <c r="R6" s="32">
        <f t="shared" si="3"/>
        <v>409001</v>
      </c>
      <c r="S6" s="32">
        <f t="shared" si="3"/>
        <v>114.74</v>
      </c>
      <c r="T6" s="32">
        <f t="shared" si="3"/>
        <v>3564.59</v>
      </c>
      <c r="U6" s="32">
        <f t="shared" si="3"/>
        <v>1556</v>
      </c>
      <c r="V6" s="32">
        <f t="shared" si="3"/>
        <v>1.44</v>
      </c>
      <c r="W6" s="32">
        <f t="shared" si="3"/>
        <v>1080.56</v>
      </c>
      <c r="X6" s="33" t="str">
        <f>IF(X7="",NA(),X7)</f>
        <v>-</v>
      </c>
      <c r="Y6" s="33" t="str">
        <f t="shared" ref="Y6:AG6" si="4">IF(Y7="",NA(),Y7)</f>
        <v>-</v>
      </c>
      <c r="Z6" s="33" t="str">
        <f t="shared" si="4"/>
        <v>-</v>
      </c>
      <c r="AA6" s="33">
        <f t="shared" si="4"/>
        <v>187.59</v>
      </c>
      <c r="AB6" s="33">
        <f t="shared" si="4"/>
        <v>184.59</v>
      </c>
      <c r="AC6" s="33" t="str">
        <f t="shared" si="4"/>
        <v>-</v>
      </c>
      <c r="AD6" s="33" t="str">
        <f t="shared" si="4"/>
        <v>-</v>
      </c>
      <c r="AE6" s="33" t="str">
        <f t="shared" si="4"/>
        <v>-</v>
      </c>
      <c r="AF6" s="33">
        <f t="shared" si="4"/>
        <v>101.24</v>
      </c>
      <c r="AG6" s="33">
        <f t="shared" si="4"/>
        <v>100.94</v>
      </c>
      <c r="AH6" s="32" t="str">
        <f>IF(AH7="","",IF(AH7="-","【-】","【"&amp;SUBSTITUTE(TEXT(AH7,"#,##0.00"),"-","△")&amp;"】"))</f>
        <v>【100.36】</v>
      </c>
      <c r="AI6" s="33" t="str">
        <f>IF(AI7="",NA(),AI7)</f>
        <v>-</v>
      </c>
      <c r="AJ6" s="33" t="str">
        <f t="shared" ref="AJ6:AR6" si="5">IF(AJ7="",NA(),AJ7)</f>
        <v>-</v>
      </c>
      <c r="AK6" s="33" t="str">
        <f t="shared" si="5"/>
        <v>-</v>
      </c>
      <c r="AL6" s="32">
        <f t="shared" si="5"/>
        <v>0</v>
      </c>
      <c r="AM6" s="32">
        <f t="shared" si="5"/>
        <v>0</v>
      </c>
      <c r="AN6" s="33" t="str">
        <f t="shared" si="5"/>
        <v>-</v>
      </c>
      <c r="AO6" s="33" t="str">
        <f t="shared" si="5"/>
        <v>-</v>
      </c>
      <c r="AP6" s="33" t="str">
        <f t="shared" si="5"/>
        <v>-</v>
      </c>
      <c r="AQ6" s="33">
        <f t="shared" si="5"/>
        <v>184.13</v>
      </c>
      <c r="AR6" s="33">
        <f t="shared" si="5"/>
        <v>101.85</v>
      </c>
      <c r="AS6" s="32" t="str">
        <f>IF(AS7="","",IF(AS7="-","【-】","【"&amp;SUBSTITUTE(TEXT(AS7,"#,##0.00"),"-","△")&amp;"】"))</f>
        <v>【98.78】</v>
      </c>
      <c r="AT6" s="33" t="str">
        <f>IF(AT7="",NA(),AT7)</f>
        <v>-</v>
      </c>
      <c r="AU6" s="33" t="str">
        <f t="shared" ref="AU6:BC6" si="6">IF(AU7="",NA(),AU7)</f>
        <v>-</v>
      </c>
      <c r="AV6" s="33" t="str">
        <f t="shared" si="6"/>
        <v>-</v>
      </c>
      <c r="AW6" s="33">
        <f t="shared" si="6"/>
        <v>153.63999999999999</v>
      </c>
      <c r="AX6" s="33">
        <f t="shared" si="6"/>
        <v>539.83000000000004</v>
      </c>
      <c r="AY6" s="33" t="str">
        <f t="shared" si="6"/>
        <v>-</v>
      </c>
      <c r="AZ6" s="33" t="str">
        <f t="shared" si="6"/>
        <v>-</v>
      </c>
      <c r="BA6" s="33" t="str">
        <f t="shared" si="6"/>
        <v>-</v>
      </c>
      <c r="BB6" s="33">
        <f t="shared" si="6"/>
        <v>63.22</v>
      </c>
      <c r="BC6" s="33">
        <f t="shared" si="6"/>
        <v>49.07</v>
      </c>
      <c r="BD6" s="32" t="str">
        <f>IF(BD7="","",IF(BD7="-","【-】","【"&amp;SUBSTITUTE(TEXT(BD7,"#,##0.00"),"-","△")&amp;"】"))</f>
        <v>【58.70】</v>
      </c>
      <c r="BE6" s="33" t="str">
        <f>IF(BE7="",NA(),BE7)</f>
        <v>-</v>
      </c>
      <c r="BF6" s="33" t="str">
        <f t="shared" ref="BF6:BN6" si="7">IF(BF7="",NA(),BF7)</f>
        <v>-</v>
      </c>
      <c r="BG6" s="33" t="str">
        <f t="shared" si="7"/>
        <v>-</v>
      </c>
      <c r="BH6" s="33">
        <f t="shared" si="7"/>
        <v>445.02</v>
      </c>
      <c r="BI6" s="33">
        <f t="shared" si="7"/>
        <v>404.3</v>
      </c>
      <c r="BJ6" s="33" t="str">
        <f t="shared" si="7"/>
        <v>-</v>
      </c>
      <c r="BK6" s="33" t="str">
        <f t="shared" si="7"/>
        <v>-</v>
      </c>
      <c r="BL6" s="33" t="str">
        <f t="shared" si="7"/>
        <v>-</v>
      </c>
      <c r="BM6" s="33">
        <f t="shared" si="7"/>
        <v>1436</v>
      </c>
      <c r="BN6" s="33">
        <f t="shared" si="7"/>
        <v>1434.89</v>
      </c>
      <c r="BO6" s="32" t="str">
        <f>IF(BO7="","",IF(BO7="-","【-】","【"&amp;SUBSTITUTE(TEXT(BO7,"#,##0.00"),"-","△")&amp;"】"))</f>
        <v>【1,457.06】</v>
      </c>
      <c r="BP6" s="33" t="str">
        <f>IF(BP7="",NA(),BP7)</f>
        <v>-</v>
      </c>
      <c r="BQ6" s="33" t="str">
        <f t="shared" ref="BQ6:BY6" si="8">IF(BQ7="",NA(),BQ7)</f>
        <v>-</v>
      </c>
      <c r="BR6" s="33" t="str">
        <f t="shared" si="8"/>
        <v>-</v>
      </c>
      <c r="BS6" s="33">
        <f t="shared" si="8"/>
        <v>230.92</v>
      </c>
      <c r="BT6" s="33">
        <f t="shared" si="8"/>
        <v>221.92</v>
      </c>
      <c r="BU6" s="33" t="str">
        <f t="shared" si="8"/>
        <v>-</v>
      </c>
      <c r="BV6" s="33" t="str">
        <f t="shared" si="8"/>
        <v>-</v>
      </c>
      <c r="BW6" s="33" t="str">
        <f t="shared" si="8"/>
        <v>-</v>
      </c>
      <c r="BX6" s="33">
        <f t="shared" si="8"/>
        <v>66.56</v>
      </c>
      <c r="BY6" s="33">
        <f t="shared" si="8"/>
        <v>66.22</v>
      </c>
      <c r="BZ6" s="32" t="str">
        <f>IF(BZ7="","",IF(BZ7="-","【-】","【"&amp;SUBSTITUTE(TEXT(BZ7,"#,##0.00"),"-","△")&amp;"】"))</f>
        <v>【64.73】</v>
      </c>
      <c r="CA6" s="33" t="str">
        <f>IF(CA7="",NA(),CA7)</f>
        <v>-</v>
      </c>
      <c r="CB6" s="33" t="str">
        <f t="shared" ref="CB6:CJ6" si="9">IF(CB7="",NA(),CB7)</f>
        <v>-</v>
      </c>
      <c r="CC6" s="33" t="str">
        <f t="shared" si="9"/>
        <v>-</v>
      </c>
      <c r="CD6" s="33">
        <f t="shared" si="9"/>
        <v>106.7</v>
      </c>
      <c r="CE6" s="33">
        <f t="shared" si="9"/>
        <v>114.71</v>
      </c>
      <c r="CF6" s="33" t="str">
        <f t="shared" si="9"/>
        <v>-</v>
      </c>
      <c r="CG6" s="33" t="str">
        <f t="shared" si="9"/>
        <v>-</v>
      </c>
      <c r="CH6" s="33" t="str">
        <f t="shared" si="9"/>
        <v>-</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f t="shared" si="10"/>
        <v>43.58</v>
      </c>
      <c r="CU6" s="33">
        <f t="shared" si="10"/>
        <v>41.35</v>
      </c>
      <c r="CV6" s="32" t="str">
        <f>IF(CV7="","",IF(CV7="-","【-】","【"&amp;SUBSTITUTE(TEXT(CV7,"#,##0.00"),"-","△")&amp;"】"))</f>
        <v>【40.31】</v>
      </c>
      <c r="CW6" s="33" t="str">
        <f>IF(CW7="",NA(),CW7)</f>
        <v>-</v>
      </c>
      <c r="CX6" s="33" t="str">
        <f t="shared" ref="CX6:DF6" si="11">IF(CX7="",NA(),CX7)</f>
        <v>-</v>
      </c>
      <c r="CY6" s="33" t="str">
        <f t="shared" si="11"/>
        <v>-</v>
      </c>
      <c r="CZ6" s="33">
        <f t="shared" si="11"/>
        <v>100</v>
      </c>
      <c r="DA6" s="33">
        <f t="shared" si="11"/>
        <v>100</v>
      </c>
      <c r="DB6" s="33" t="str">
        <f t="shared" si="11"/>
        <v>-</v>
      </c>
      <c r="DC6" s="33" t="str">
        <f t="shared" si="11"/>
        <v>-</v>
      </c>
      <c r="DD6" s="33" t="str">
        <f t="shared" si="11"/>
        <v>-</v>
      </c>
      <c r="DE6" s="33">
        <f t="shared" si="11"/>
        <v>82.35</v>
      </c>
      <c r="DF6" s="33">
        <f t="shared" si="11"/>
        <v>82.9</v>
      </c>
      <c r="DG6" s="32" t="str">
        <f>IF(DG7="","",IF(DG7="-","【-】","【"&amp;SUBSTITUTE(TEXT(DG7,"#,##0.00"),"-","△")&amp;"】"))</f>
        <v>【81.28】</v>
      </c>
      <c r="DH6" s="33" t="str">
        <f>IF(DH7="",NA(),DH7)</f>
        <v>-</v>
      </c>
      <c r="DI6" s="33" t="str">
        <f t="shared" ref="DI6:DQ6" si="12">IF(DI7="",NA(),DI7)</f>
        <v>-</v>
      </c>
      <c r="DJ6" s="33" t="str">
        <f t="shared" si="12"/>
        <v>-</v>
      </c>
      <c r="DK6" s="33">
        <f t="shared" si="12"/>
        <v>2.61</v>
      </c>
      <c r="DL6" s="33">
        <f t="shared" si="12"/>
        <v>5.23</v>
      </c>
      <c r="DM6" s="33" t="str">
        <f t="shared" si="12"/>
        <v>-</v>
      </c>
      <c r="DN6" s="33" t="str">
        <f t="shared" si="12"/>
        <v>-</v>
      </c>
      <c r="DO6" s="33" t="str">
        <f t="shared" si="12"/>
        <v>-</v>
      </c>
      <c r="DP6" s="33">
        <f t="shared" si="12"/>
        <v>22.34</v>
      </c>
      <c r="DQ6" s="33">
        <f t="shared" si="12"/>
        <v>22.79</v>
      </c>
      <c r="DR6" s="32" t="str">
        <f>IF(DR7="","",IF(DR7="-","【-】","【"&amp;SUBSTITUTE(TEXT(DR7,"#,##0.00"),"-","△")&amp;"】"))</f>
        <v>【22.75】</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2">
        <f t="shared" si="13"/>
        <v>0</v>
      </c>
      <c r="EB6" s="33">
        <f t="shared" si="13"/>
        <v>0.04</v>
      </c>
      <c r="EC6" s="32" t="str">
        <f>IF(EC7="","",IF(EC7="-","【-】","【"&amp;SUBSTITUTE(TEXT(EC7,"#,##0.00"),"-","△")&amp;"】"))</f>
        <v>【0.03】</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0.04</v>
      </c>
      <c r="EM6" s="33">
        <f t="shared" si="14"/>
        <v>7.0000000000000007E-2</v>
      </c>
      <c r="EN6" s="32" t="str">
        <f>IF(EN7="","",IF(EN7="-","【-】","【"&amp;SUBSTITUTE(TEXT(EN7,"#,##0.00"),"-","△")&amp;"】"))</f>
        <v>【0.10】</v>
      </c>
    </row>
    <row r="7" spans="1:147" s="34" customFormat="1">
      <c r="A7" s="26"/>
      <c r="B7" s="35">
        <v>2015</v>
      </c>
      <c r="C7" s="35">
        <v>122173</v>
      </c>
      <c r="D7" s="35">
        <v>46</v>
      </c>
      <c r="E7" s="35">
        <v>17</v>
      </c>
      <c r="F7" s="35">
        <v>4</v>
      </c>
      <c r="G7" s="35">
        <v>0</v>
      </c>
      <c r="H7" s="35" t="s">
        <v>96</v>
      </c>
      <c r="I7" s="35" t="s">
        <v>97</v>
      </c>
      <c r="J7" s="35" t="s">
        <v>98</v>
      </c>
      <c r="K7" s="35" t="s">
        <v>99</v>
      </c>
      <c r="L7" s="35" t="s">
        <v>100</v>
      </c>
      <c r="M7" s="36" t="s">
        <v>101</v>
      </c>
      <c r="N7" s="36">
        <v>77.78</v>
      </c>
      <c r="O7" s="36">
        <v>0.38</v>
      </c>
      <c r="P7" s="36">
        <v>80.97</v>
      </c>
      <c r="Q7" s="36">
        <v>2314</v>
      </c>
      <c r="R7" s="36">
        <v>409001</v>
      </c>
      <c r="S7" s="36">
        <v>114.74</v>
      </c>
      <c r="T7" s="36">
        <v>3564.59</v>
      </c>
      <c r="U7" s="36">
        <v>1556</v>
      </c>
      <c r="V7" s="36">
        <v>1.44</v>
      </c>
      <c r="W7" s="36">
        <v>1080.56</v>
      </c>
      <c r="X7" s="36" t="s">
        <v>101</v>
      </c>
      <c r="Y7" s="36" t="s">
        <v>101</v>
      </c>
      <c r="Z7" s="36" t="s">
        <v>101</v>
      </c>
      <c r="AA7" s="36">
        <v>187.59</v>
      </c>
      <c r="AB7" s="36">
        <v>184.59</v>
      </c>
      <c r="AC7" s="36" t="s">
        <v>101</v>
      </c>
      <c r="AD7" s="36" t="s">
        <v>101</v>
      </c>
      <c r="AE7" s="36" t="s">
        <v>101</v>
      </c>
      <c r="AF7" s="36">
        <v>101.24</v>
      </c>
      <c r="AG7" s="36">
        <v>100.94</v>
      </c>
      <c r="AH7" s="36">
        <v>100.36</v>
      </c>
      <c r="AI7" s="36" t="s">
        <v>101</v>
      </c>
      <c r="AJ7" s="36" t="s">
        <v>101</v>
      </c>
      <c r="AK7" s="36" t="s">
        <v>101</v>
      </c>
      <c r="AL7" s="36">
        <v>0</v>
      </c>
      <c r="AM7" s="36">
        <v>0</v>
      </c>
      <c r="AN7" s="36" t="s">
        <v>101</v>
      </c>
      <c r="AO7" s="36" t="s">
        <v>101</v>
      </c>
      <c r="AP7" s="36" t="s">
        <v>101</v>
      </c>
      <c r="AQ7" s="36">
        <v>184.13</v>
      </c>
      <c r="AR7" s="36">
        <v>101.85</v>
      </c>
      <c r="AS7" s="36">
        <v>98.78</v>
      </c>
      <c r="AT7" s="36" t="s">
        <v>101</v>
      </c>
      <c r="AU7" s="36" t="s">
        <v>101</v>
      </c>
      <c r="AV7" s="36" t="s">
        <v>101</v>
      </c>
      <c r="AW7" s="36">
        <v>153.63999999999999</v>
      </c>
      <c r="AX7" s="36">
        <v>539.83000000000004</v>
      </c>
      <c r="AY7" s="36" t="s">
        <v>101</v>
      </c>
      <c r="AZ7" s="36" t="s">
        <v>101</v>
      </c>
      <c r="BA7" s="36" t="s">
        <v>101</v>
      </c>
      <c r="BB7" s="36">
        <v>63.22</v>
      </c>
      <c r="BC7" s="36">
        <v>49.07</v>
      </c>
      <c r="BD7" s="36">
        <v>58.7</v>
      </c>
      <c r="BE7" s="36" t="s">
        <v>101</v>
      </c>
      <c r="BF7" s="36" t="s">
        <v>101</v>
      </c>
      <c r="BG7" s="36" t="s">
        <v>101</v>
      </c>
      <c r="BH7" s="36">
        <v>445.02</v>
      </c>
      <c r="BI7" s="36">
        <v>404.3</v>
      </c>
      <c r="BJ7" s="36" t="s">
        <v>101</v>
      </c>
      <c r="BK7" s="36" t="s">
        <v>101</v>
      </c>
      <c r="BL7" s="36" t="s">
        <v>101</v>
      </c>
      <c r="BM7" s="36">
        <v>1436</v>
      </c>
      <c r="BN7" s="36">
        <v>1434.89</v>
      </c>
      <c r="BO7" s="36">
        <v>1457.06</v>
      </c>
      <c r="BP7" s="36" t="s">
        <v>101</v>
      </c>
      <c r="BQ7" s="36" t="s">
        <v>101</v>
      </c>
      <c r="BR7" s="36" t="s">
        <v>101</v>
      </c>
      <c r="BS7" s="36">
        <v>230.92</v>
      </c>
      <c r="BT7" s="36">
        <v>221.92</v>
      </c>
      <c r="BU7" s="36" t="s">
        <v>101</v>
      </c>
      <c r="BV7" s="36" t="s">
        <v>101</v>
      </c>
      <c r="BW7" s="36" t="s">
        <v>101</v>
      </c>
      <c r="BX7" s="36">
        <v>66.56</v>
      </c>
      <c r="BY7" s="36">
        <v>66.22</v>
      </c>
      <c r="BZ7" s="36">
        <v>64.73</v>
      </c>
      <c r="CA7" s="36" t="s">
        <v>101</v>
      </c>
      <c r="CB7" s="36" t="s">
        <v>101</v>
      </c>
      <c r="CC7" s="36" t="s">
        <v>101</v>
      </c>
      <c r="CD7" s="36">
        <v>106.7</v>
      </c>
      <c r="CE7" s="36">
        <v>114.71</v>
      </c>
      <c r="CF7" s="36" t="s">
        <v>101</v>
      </c>
      <c r="CG7" s="36" t="s">
        <v>101</v>
      </c>
      <c r="CH7" s="36" t="s">
        <v>101</v>
      </c>
      <c r="CI7" s="36">
        <v>244.29</v>
      </c>
      <c r="CJ7" s="36">
        <v>246.72</v>
      </c>
      <c r="CK7" s="36">
        <v>250.25</v>
      </c>
      <c r="CL7" s="36" t="s">
        <v>101</v>
      </c>
      <c r="CM7" s="36" t="s">
        <v>101</v>
      </c>
      <c r="CN7" s="36" t="s">
        <v>101</v>
      </c>
      <c r="CO7" s="36" t="s">
        <v>101</v>
      </c>
      <c r="CP7" s="36" t="s">
        <v>101</v>
      </c>
      <c r="CQ7" s="36" t="s">
        <v>101</v>
      </c>
      <c r="CR7" s="36" t="s">
        <v>101</v>
      </c>
      <c r="CS7" s="36" t="s">
        <v>101</v>
      </c>
      <c r="CT7" s="36">
        <v>43.58</v>
      </c>
      <c r="CU7" s="36">
        <v>41.35</v>
      </c>
      <c r="CV7" s="36">
        <v>40.31</v>
      </c>
      <c r="CW7" s="36" t="s">
        <v>101</v>
      </c>
      <c r="CX7" s="36" t="s">
        <v>101</v>
      </c>
      <c r="CY7" s="36" t="s">
        <v>101</v>
      </c>
      <c r="CZ7" s="36">
        <v>100</v>
      </c>
      <c r="DA7" s="36">
        <v>100</v>
      </c>
      <c r="DB7" s="36" t="s">
        <v>101</v>
      </c>
      <c r="DC7" s="36" t="s">
        <v>101</v>
      </c>
      <c r="DD7" s="36" t="s">
        <v>101</v>
      </c>
      <c r="DE7" s="36">
        <v>82.35</v>
      </c>
      <c r="DF7" s="36">
        <v>82.9</v>
      </c>
      <c r="DG7" s="36">
        <v>81.28</v>
      </c>
      <c r="DH7" s="36" t="s">
        <v>101</v>
      </c>
      <c r="DI7" s="36" t="s">
        <v>101</v>
      </c>
      <c r="DJ7" s="36" t="s">
        <v>101</v>
      </c>
      <c r="DK7" s="36">
        <v>2.61</v>
      </c>
      <c r="DL7" s="36">
        <v>5.23</v>
      </c>
      <c r="DM7" s="36" t="s">
        <v>101</v>
      </c>
      <c r="DN7" s="36" t="s">
        <v>101</v>
      </c>
      <c r="DO7" s="36" t="s">
        <v>101</v>
      </c>
      <c r="DP7" s="36">
        <v>22.34</v>
      </c>
      <c r="DQ7" s="36">
        <v>22.79</v>
      </c>
      <c r="DR7" s="36">
        <v>22.75</v>
      </c>
      <c r="DS7" s="36" t="s">
        <v>101</v>
      </c>
      <c r="DT7" s="36" t="s">
        <v>101</v>
      </c>
      <c r="DU7" s="36" t="s">
        <v>101</v>
      </c>
      <c r="DV7" s="36">
        <v>0</v>
      </c>
      <c r="DW7" s="36">
        <v>0</v>
      </c>
      <c r="DX7" s="36" t="s">
        <v>101</v>
      </c>
      <c r="DY7" s="36" t="s">
        <v>101</v>
      </c>
      <c r="DZ7" s="36" t="s">
        <v>101</v>
      </c>
      <c r="EA7" s="36">
        <v>0</v>
      </c>
      <c r="EB7" s="36">
        <v>0.04</v>
      </c>
      <c r="EC7" s="36">
        <v>0.03</v>
      </c>
      <c r="ED7" s="36" t="s">
        <v>101</v>
      </c>
      <c r="EE7" s="36" t="s">
        <v>101</v>
      </c>
      <c r="EF7" s="36" t="s">
        <v>101</v>
      </c>
      <c r="EG7" s="36">
        <v>0</v>
      </c>
      <c r="EH7" s="36">
        <v>0</v>
      </c>
      <c r="EI7" s="36" t="s">
        <v>101</v>
      </c>
      <c r="EJ7" s="36" t="s">
        <v>101</v>
      </c>
      <c r="EK7" s="36" t="s">
        <v>101</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2017-02-08T02:38:41Z</dcterms:created>
  <dcterms:modified xsi:type="dcterms:W3CDTF">2017-02-13T06:37:02Z</dcterms:modified>
  <cp:category/>
</cp:coreProperties>
</file>