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8649" lockStructure="1"/>
  <bookViews>
    <workbookView xWindow="240" yWindow="75" windowWidth="14940" windowHeight="7860"/>
  </bookViews>
  <sheets>
    <sheet name="法非適用_下水道事業" sheetId="4" r:id="rId1"/>
    <sheet name="データ" sheetId="5" state="hidden" r:id="rId2"/>
  </sheets>
  <calcPr calcId="145621"/>
</workbook>
</file>

<file path=xl/calcChain.xml><?xml version="1.0" encoding="utf-8"?>
<calcChain xmlns="http://schemas.openxmlformats.org/spreadsheetml/2006/main">
  <c r="EN6" i="5" l="1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AT10" i="4" s="1"/>
  <c r="U6" i="5"/>
  <c r="T6" i="5"/>
  <c r="S6" i="5"/>
  <c r="R6" i="5"/>
  <c r="AL8" i="4" s="1"/>
  <c r="Q6" i="5"/>
  <c r="P6" i="5"/>
  <c r="O6" i="5"/>
  <c r="N6" i="5"/>
  <c r="I10" i="4" s="1"/>
  <c r="M6" i="5"/>
  <c r="L6" i="5"/>
  <c r="K6" i="5"/>
  <c r="J6" i="5"/>
  <c r="I8" i="4" s="1"/>
  <c r="I6" i="5"/>
  <c r="H6" i="5"/>
  <c r="G6" i="5"/>
  <c r="F6" i="5"/>
  <c r="E6" i="5"/>
  <c r="D6" i="5"/>
  <c r="C6" i="5"/>
  <c r="B6" i="5"/>
  <c r="F10" i="5" s="1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BB10" i="4"/>
  <c r="AL10" i="4"/>
  <c r="AD10" i="4"/>
  <c r="W10" i="4"/>
  <c r="P10" i="4"/>
  <c r="B10" i="4"/>
  <c r="BB8" i="4"/>
  <c r="AT8" i="4"/>
  <c r="W8" i="4"/>
  <c r="P8" i="4"/>
  <c r="B8" i="4"/>
  <c r="B6" i="4"/>
  <c r="C10" i="5" l="1"/>
  <c r="D10" i="5"/>
  <c r="E10" i="5"/>
  <c r="B10" i="5"/>
</calcChain>
</file>

<file path=xl/sharedStrings.xml><?xml version="1.0" encoding="utf-8"?>
<sst xmlns="http://schemas.openxmlformats.org/spreadsheetml/2006/main" count="221" uniqueCount="110">
  <si>
    <t>経営比較分析表</t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</si>
  <si>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</si>
  <si>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</si>
  <si>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</si>
  <si>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</si>
  <si>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</si>
  <si>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</si>
  <si>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</si>
  <si>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</si>
  <si>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</si>
  <si>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</si>
  <si>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</si>
  <si>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</si>
  <si>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</si>
  <si>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t>有収率(％)</t>
    <rPh sb="0" eb="1">
      <t>ユウ</t>
    </rPh>
    <rPh sb="1" eb="3">
      <t>シュウリツ</t>
    </rPh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</si>
  <si>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</si>
  <si>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処理区域内人口(人)</t>
    <rPh sb="0" eb="2">
      <t>ショリ</t>
    </rPh>
    <rPh sb="2" eb="5">
      <t>クイキナイ</t>
    </rPh>
    <phoneticPr fontId="4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</si>
  <si>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4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</si>
  <si>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</si>
  <si>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</si>
  <si>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</si>
  <si>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</si>
  <si>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平成27年度全国平均</t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</si>
  <si>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</si>
  <si>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</si>
  <si>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</si>
  <si>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「単年度の収支」</t>
    <phoneticPr fontId="4"/>
  </si>
  <si>
    <t>「累積欠損」</t>
    <rPh sb="1" eb="3">
      <t>ルイセキ</t>
    </rPh>
    <rPh sb="3" eb="5">
      <t>ケッソン</t>
    </rPh>
    <phoneticPr fontId="4"/>
  </si>
  <si>
    <t>「支払能力」</t>
    <phoneticPr fontId="4"/>
  </si>
  <si>
    <t>「債務残高」</t>
    <rPh sb="1" eb="3">
      <t>サイム</t>
    </rPh>
    <rPh sb="3" eb="5">
      <t>ザンダカ</t>
    </rPh>
    <phoneticPr fontId="4"/>
  </si>
  <si>
    <t>2. 老朽化の状況について</t>
    <phoneticPr fontId="4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</si>
  <si>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4"/>
  </si>
  <si>
    <t>「費用の効率性」</t>
    <rPh sb="1" eb="3">
      <t>ヒヨウ</t>
    </rPh>
    <rPh sb="4" eb="6">
      <t>コウリツ</t>
    </rPh>
    <rPh sb="6" eb="7">
      <t>セイ</t>
    </rPh>
    <phoneticPr fontId="4"/>
  </si>
  <si>
    <t>「施設の効率性」</t>
    <rPh sb="1" eb="3">
      <t>シセツ</t>
    </rPh>
    <rPh sb="4" eb="6">
      <t>コウリツ</t>
    </rPh>
    <rPh sb="6" eb="7">
      <t>セイ</t>
    </rPh>
    <phoneticPr fontId="4"/>
  </si>
  <si>
    <t>「使用料対象の捕捉」</t>
    <rPh sb="1" eb="4">
      <t>シヨウリョウ</t>
    </rPh>
    <rPh sb="4" eb="6">
      <t>タイショウ</t>
    </rPh>
    <rPh sb="7" eb="9">
      <t>ホソク</t>
    </rPh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</si>
  <si>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</si>
  <si>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</si>
  <si>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4"/>
  </si>
  <si>
    <t>「管渠の経年化の状況」</t>
    <rPh sb="4" eb="7">
      <t>ケイネンカ</t>
    </rPh>
    <rPh sb="8" eb="10">
      <t>ジョウキョウ</t>
    </rPh>
    <phoneticPr fontId="4"/>
  </si>
  <si>
    <t>「管渠の更新投資・老朽化対策の実施状況」</t>
    <rPh sb="4" eb="6">
      <t>コウシン</t>
    </rPh>
    <rPh sb="6" eb="8">
      <t>トウシ</t>
    </rPh>
    <rPh sb="9" eb="12">
      <t>ロウキュウカ</t>
    </rPh>
    <rPh sb="12" eb="14">
      <t>タイサク</t>
    </rPh>
    <rPh sb="15" eb="17">
      <t>ジッシ</t>
    </rPh>
    <rPh sb="17" eb="19">
      <t>ジョウキョウ</t>
    </rPh>
    <phoneticPr fontId="4"/>
  </si>
  <si>
    <t>※　法適用企業と類似団体区分が同じため、収益的収支比率の類似団体平均等を表示していません。</t>
    <rPh sb="2" eb="5">
      <t>ホウテキヨウ</t>
    </rPh>
    <rPh sb="5" eb="7">
      <t>キギョウ</t>
    </rPh>
    <rPh sb="8" eb="10">
      <t>ルイジ</t>
    </rPh>
    <rPh sb="10" eb="12">
      <t>ダンタイ</t>
    </rPh>
    <rPh sb="12" eb="14">
      <t>クブン</t>
    </rPh>
    <rPh sb="15" eb="16">
      <t>オナ</t>
    </rPh>
    <rPh sb="20" eb="23">
      <t>シュウエキテキ</t>
    </rPh>
    <rPh sb="23" eb="25">
      <t>シュウシ</t>
    </rPh>
    <rPh sb="25" eb="27">
      <t>ヒリツ</t>
    </rPh>
    <rPh sb="28" eb="30">
      <t>ルイジ</t>
    </rPh>
    <rPh sb="30" eb="32">
      <t>ダンタイ</t>
    </rPh>
    <rPh sb="32" eb="34">
      <t>ヘイキン</t>
    </rPh>
    <rPh sb="34" eb="35">
      <t>ナド</t>
    </rPh>
    <rPh sb="36" eb="38">
      <t>ヒョウジ</t>
    </rPh>
    <phoneticPr fontId="4"/>
  </si>
  <si>
    <t>※　平成23年度から平成25年度における各指標の類似団体平均値は、当時の事業数を基に算出していますが、企業債残高対事業規模比率及び管渠改善率については、平成26年度の事業数を基に類似団体平均値を算出しています。</t>
    <rPh sb="2" eb="4">
      <t>ヘイセイ</t>
    </rPh>
    <rPh sb="6" eb="8">
      <t>ネンド</t>
    </rPh>
    <rPh sb="10" eb="12">
      <t>ヘイセイ</t>
    </rPh>
    <rPh sb="14" eb="16">
      <t>ネンド</t>
    </rPh>
    <rPh sb="20" eb="23">
      <t>カクシヒョウ</t>
    </rPh>
    <rPh sb="24" eb="26">
      <t>ルイジ</t>
    </rPh>
    <rPh sb="26" eb="28">
      <t>ダンタイ</t>
    </rPh>
    <rPh sb="28" eb="30">
      <t>ヘイキン</t>
    </rPh>
    <rPh sb="30" eb="31">
      <t>アタイ</t>
    </rPh>
    <rPh sb="33" eb="35">
      <t>トウジ</t>
    </rPh>
    <rPh sb="36" eb="39">
      <t>ジギョウスウ</t>
    </rPh>
    <rPh sb="40" eb="41">
      <t>モト</t>
    </rPh>
    <rPh sb="42" eb="44">
      <t>サンシュツ</t>
    </rPh>
    <rPh sb="51" eb="53">
      <t>キギョウ</t>
    </rPh>
    <rPh sb="76" eb="78">
      <t>ヘイセイ</t>
    </rPh>
    <rPh sb="80" eb="82">
      <t>ネンド</t>
    </rPh>
    <rPh sb="83" eb="85">
      <t>ジギョウ</t>
    </rPh>
    <rPh sb="85" eb="86">
      <t>スウ</t>
    </rPh>
    <rPh sb="87" eb="88">
      <t>モト</t>
    </rPh>
    <rPh sb="89" eb="91">
      <t>ルイジ</t>
    </rPh>
    <rPh sb="91" eb="93">
      <t>ダンタイ</t>
    </rPh>
    <rPh sb="93" eb="95">
      <t>ヘイキン</t>
    </rPh>
    <rPh sb="95" eb="96">
      <t>アタイ</t>
    </rPh>
    <rPh sb="97" eb="99">
      <t>サンシュツ</t>
    </rPh>
    <phoneticPr fontId="4"/>
  </si>
  <si>
    <t>下水道事業(法非適用)</t>
    <rPh sb="3" eb="5">
      <t>ジギョウ</t>
    </rPh>
    <rPh sb="6" eb="7">
      <t>ホウ</t>
    </rPh>
    <rPh sb="7" eb="8">
      <t>ヒ</t>
    </rPh>
    <rPh sb="8" eb="10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</si>
  <si>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</si>
  <si>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</si>
  <si>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</si>
  <si>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</si>
  <si>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</si>
  <si>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</si>
  <si>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</si>
  <si>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</si>
  <si>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</si>
  <si>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</si>
  <si>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</si>
  <si>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</si>
  <si>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</si>
  <si>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</si>
  <si>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</si>
  <si>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④企業債残高対事業規模比率(％)</t>
    <phoneticPr fontId="4"/>
  </si>
  <si>
    <t>⑤経費回収率(％)</t>
    <phoneticPr fontId="4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</si>
  <si>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</si>
  <si>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</si>
  <si>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⑧水洗化率(％)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</si>
  <si>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</si>
  <si>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②管渠老朽化率(％)</t>
    <phoneticPr fontId="4"/>
  </si>
  <si>
    <t>③管渠改善率(％)</t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</si>
  <si>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</si>
  <si>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</si>
  <si>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</si>
  <si>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</si>
  <si>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</si>
  <si>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</si>
  <si>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</si>
  <si>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</si>
  <si>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</si>
  <si>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有収率</t>
    <rPh sb="0" eb="1">
      <t>ユウ</t>
    </rPh>
    <rPh sb="1" eb="3">
      <t>シュウリツ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</si>
  <si>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</si>
  <si>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</si>
  <si>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</si>
  <si>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</si>
  <si>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処理区域内人口</t>
  </si>
  <si>
    <t>処理区域面積</t>
  </si>
  <si>
    <t>処理区域内人口密度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</si>
  <si>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</si>
  <si>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</si>
  <si>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</si>
  <si>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</si>
  <si>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</si>
  <si>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</si>
  <si>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</si>
  <si>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</si>
  <si>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</si>
  <si>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</si>
  <si>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  <rPh sb="0" eb="2">
      <t>ゼンコク</t>
    </rPh>
    <rPh sb="2" eb="4">
      <t>ヘイキン</t>
    </rPh>
    <phoneticPr fontId="4"/>
  </si>
  <si>
    <t>全国平均</t>
  </si>
  <si>
    <t>参照用</t>
    <rPh sb="0" eb="3">
      <t>サンショウヨウ</t>
    </rPh>
    <phoneticPr fontId="4"/>
  </si>
  <si>
    <t>千葉県　市原市</t>
  </si>
  <si>
    <t>法非適用</t>
  </si>
  <si>
    <t>下水道事業</t>
  </si>
  <si>
    <t>特定公共下水道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</si>
  <si>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</si>
  <si>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</si>
  <si>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</si>
  <si>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</si>
  <si>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</si>
  <si>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</si>
  <si>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</si>
  <si>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　本市の経営比較分析において、経費回収率を始めとした分析の結果、概ね良好な値を示している。
　今後は、整備後50年を経過する施設が増加するとともに、人口減少等が生じた場合、下水道使用料収入にも影響が生じることから、平成31年度からの地方公営企業法適用を進め、より多角的な経営分析を進めていく。</t>
    <rPh sb="126" eb="127">
      <t>スス</t>
    </rPh>
    <phoneticPr fontId="4"/>
  </si>
  <si>
    <t>　管渠改善率について、建設後50年を経過していないことから0を示している。
　今後は、ストックマネジメント計画策定を進めることと併せ、地方公営企業法適用を進め、財務面でも中長期的な視野をもって対応を進めていく。</t>
    <phoneticPr fontId="4"/>
  </si>
  <si>
    <t xml:space="preserve">　経営の健全性・効率性の観点から、④企業債残高対事業規模比較では平成27年度で地方債償還が完了したため、数値は0となっている。
　一方で、終末処理場については公共下水道と供用していることから、按分計算の結果となるが、⑦施設利用率については、類似団体と比べ低い数値となっている。
　しかしながら、⑧水洗化率については、類似団体平均値を大幅に上回っていることに加え、地方債償還が完了したことから、⑤経費回収率も、①収益的収支比率も、良好な水準で推移しているほか、⑥汚水処理原価も改善傾向が見られる。
</t>
    <rPh sb="52" eb="54">
      <t>スウチ</t>
    </rPh>
    <rPh sb="230" eb="232">
      <t>オスイ</t>
    </rPh>
    <rPh sb="232" eb="234">
      <t>ショリ</t>
    </rPh>
    <rPh sb="234" eb="236">
      <t>ゲンカ</t>
    </rPh>
    <rPh sb="237" eb="239">
      <t>カイゼン</t>
    </rPh>
    <rPh sb="239" eb="241">
      <t>ケイコウ</t>
    </rPh>
    <rPh sb="242" eb="243">
      <t>ミ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</si>
</sst>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ge"/>
  </numFmts>
  <fonts count="22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/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/>
    <xf numFmtId="0" fontId="17" fillId="0" borderId="0">
      <alignment vertical="center"/>
    </xf>
    <xf numFmtId="0" fontId="16" fillId="0" borderId="0"/>
    <xf numFmtId="0" fontId="17" fillId="0" borderId="0">
      <alignment vertical="center"/>
    </xf>
    <xf numFmtId="0" fontId="1" fillId="0" borderId="0">
      <alignment vertical="center"/>
    </xf>
    <xf numFmtId="0" fontId="16" fillId="0" borderId="0"/>
    <xf numFmtId="0" fontId="18" fillId="0" borderId="0"/>
    <xf numFmtId="0" fontId="19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/>
    <xf numFmtId="0" fontId="17" fillId="0" borderId="0">
      <alignment vertical="center"/>
    </xf>
    <xf numFmtId="0" fontId="18" fillId="0" borderId="0"/>
    <xf numFmtId="0" fontId="20" fillId="0" borderId="0">
      <alignment vertical="center"/>
    </xf>
    <xf numFmtId="0" fontId="21" fillId="0" borderId="0"/>
  </cellStyleXfs>
  <cellXfs count="8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2" xfId="0" applyFill="1" applyBorder="1" applyAlignment="1">
      <alignment vertical="center" shrinkToFit="1"/>
    </xf>
    <xf numFmtId="0" fontId="0" fillId="4" borderId="2" xfId="0" applyNumberFormat="1" applyFill="1" applyBorder="1" applyAlignment="1">
      <alignment vertical="center" shrinkToFit="1"/>
    </xf>
    <xf numFmtId="177" fontId="0" fillId="4" borderId="2" xfId="1" applyNumberFormat="1" applyFont="1" applyFill="1" applyBorder="1" applyAlignment="1">
      <alignment vertical="center" shrinkToFit="1"/>
    </xf>
    <xf numFmtId="178" fontId="0" fillId="4" borderId="2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2" xfId="0" applyNumberFormat="1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179" fontId="0" fillId="0" borderId="0" xfId="0" applyNumberFormat="1">
      <alignment vertical="center"/>
    </xf>
    <xf numFmtId="0" fontId="0" fillId="2" borderId="2" xfId="0" applyFill="1" applyBorder="1">
      <alignment vertical="center"/>
    </xf>
    <xf numFmtId="180" fontId="0" fillId="0" borderId="2" xfId="0" applyNumberFormat="1" applyBorder="1">
      <alignment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7" fontId="5" fillId="0" borderId="2" xfId="0" applyNumberFormat="1" applyFont="1" applyBorder="1" applyAlignment="1" applyProtection="1">
      <alignment horizontal="center" vertical="center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5" fillId="0" borderId="2" xfId="0" applyNumberFormat="1" applyFont="1" applyBorder="1" applyAlignment="1" applyProtection="1">
      <alignment horizontal="center" vertical="center"/>
      <protection hidden="1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</cellXfs>
  <cellStyles count="20">
    <cellStyle name="桁区切り" xfId="1" builtinId="6"/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6"/>
    <cellStyle name="標準 2 2" xfId="7"/>
    <cellStyle name="標準 2 3" xfId="8"/>
    <cellStyle name="標準 2 3 2" xfId="9"/>
    <cellStyle name="標準 2 4" xfId="10"/>
    <cellStyle name="標準 2_【重要】（県）指数表_書式まとめ" xfId="11"/>
    <cellStyle name="標準 3" xfId="12"/>
    <cellStyle name="標準 3 2" xfId="13"/>
    <cellStyle name="標準 3 2 2" xfId="14"/>
    <cellStyle name="標準 3 3" xfId="15"/>
    <cellStyle name="標準 4" xfId="16"/>
    <cellStyle name="標準 5" xfId="17"/>
    <cellStyle name="標準 6" xfId="18"/>
    <cellStyle name="標準 7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7"/>
          <c:y val="0.15806945669028463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データ!$ED$6:$EH$6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1658880"/>
        <c:axId val="1316608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</c:formatCode>
                <c:ptCount val="5"/>
                <c:pt idx="0" formatCode="#,##0.00;&quot;△&quot;#,##0.00;&quot;-&quot;">
                  <c:v>0.14000000000000001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#,##0.00;&quot;△&quot;#,##0.00;&quot;-&quot;">
                  <c:v>1.17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658880"/>
        <c:axId val="131660800"/>
      </c:lineChart>
      <c:dateAx>
        <c:axId val="13165888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31660800"/>
        <c:crosses val="autoZero"/>
        <c:auto val="1"/>
        <c:lblOffset val="100"/>
        <c:baseTimeUnit val="years"/>
      </c:dateAx>
      <c:valAx>
        <c:axId val="1316608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165888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44" l="0.70000000000000062" r="0.70000000000000062" t="0.75000000000001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"/>
          <c:y val="0.15806945669028438"/>
          <c:w val="0.8602616255212191"/>
          <c:h val="0.56370168884887784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122.4</c:v>
                </c:pt>
                <c:pt idx="1">
                  <c:v>144.91999999999999</c:v>
                </c:pt>
                <c:pt idx="2">
                  <c:v>184.85</c:v>
                </c:pt>
                <c:pt idx="3">
                  <c:v>177.09</c:v>
                </c:pt>
                <c:pt idx="4">
                  <c:v>195.65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1810048"/>
        <c:axId val="1318119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810048"/>
        <c:axId val="131811968"/>
      </c:lineChart>
      <c:dateAx>
        <c:axId val="13181004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31811968"/>
        <c:crosses val="autoZero"/>
        <c:auto val="1"/>
        <c:lblOffset val="100"/>
        <c:baseTimeUnit val="years"/>
      </c:dateAx>
      <c:valAx>
        <c:axId val="13181196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181004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88" l="0.70000000000000062" r="0.70000000000000062" t="0.7500000000000108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データ!$DH$6:$DL$6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1846528"/>
        <c:axId val="13184844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846528"/>
        <c:axId val="131848448"/>
      </c:lineChart>
      <c:dateAx>
        <c:axId val="13184652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31848448"/>
        <c:crosses val="autoZero"/>
        <c:auto val="1"/>
        <c:lblOffset val="100"/>
        <c:baseTimeUnit val="years"/>
      </c:dateAx>
      <c:valAx>
        <c:axId val="13184844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184652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データ!$DS$6:$DW$6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481024"/>
        <c:axId val="1324829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481024"/>
        <c:axId val="132482944"/>
      </c:lineChart>
      <c:dateAx>
        <c:axId val="13248102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32482944"/>
        <c:crosses val="autoZero"/>
        <c:auto val="1"/>
        <c:lblOffset val="100"/>
        <c:baseTimeUnit val="years"/>
      </c:dateAx>
      <c:valAx>
        <c:axId val="1324829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248102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845952"/>
        <c:axId val="13284787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845952"/>
        <c:axId val="132847872"/>
      </c:lineChart>
      <c:dateAx>
        <c:axId val="13284595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32847872"/>
        <c:crosses val="autoZero"/>
        <c:auto val="1"/>
        <c:lblOffset val="100"/>
        <c:baseTimeUnit val="years"/>
      </c:dateAx>
      <c:valAx>
        <c:axId val="13284787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284595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データ!$AT$6:$AX$6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888064"/>
        <c:axId val="1328899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888064"/>
        <c:axId val="132889984"/>
      </c:lineChart>
      <c:dateAx>
        <c:axId val="13288806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32889984"/>
        <c:crosses val="autoZero"/>
        <c:auto val="1"/>
        <c:lblOffset val="100"/>
        <c:baseTimeUnit val="years"/>
      </c:dateAx>
      <c:valAx>
        <c:axId val="1328899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28880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19.39</c:v>
                </c:pt>
                <c:pt idx="1">
                  <c:v>6.33</c:v>
                </c:pt>
                <c:pt idx="2">
                  <c:v>2.6</c:v>
                </c:pt>
                <c:pt idx="3">
                  <c:v>0.28999999999999998</c:v>
                </c:pt>
                <c:pt idx="4" formatCode="#,##0.00;&quot;△&quot;#,##0.0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535424"/>
        <c:axId val="13253734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38.39</c:v>
                </c:pt>
                <c:pt idx="1">
                  <c:v>45.9</c:v>
                </c:pt>
                <c:pt idx="2">
                  <c:v>47.29</c:v>
                </c:pt>
                <c:pt idx="3">
                  <c:v>73.8</c:v>
                </c:pt>
                <c:pt idx="4">
                  <c:v>78.25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535424"/>
        <c:axId val="132537344"/>
      </c:lineChart>
      <c:dateAx>
        <c:axId val="13253542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32537344"/>
        <c:crosses val="autoZero"/>
        <c:auto val="1"/>
        <c:lblOffset val="100"/>
        <c:baseTimeUnit val="years"/>
      </c:dateAx>
      <c:valAx>
        <c:axId val="13253734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253542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131.84</c:v>
                </c:pt>
                <c:pt idx="1">
                  <c:v>169.59</c:v>
                </c:pt>
                <c:pt idx="2">
                  <c:v>214.27</c:v>
                </c:pt>
                <c:pt idx="3">
                  <c:v>212.7</c:v>
                </c:pt>
                <c:pt idx="4">
                  <c:v>257.77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563712"/>
        <c:axId val="1325656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108.74</c:v>
                </c:pt>
                <c:pt idx="1">
                  <c:v>103.9</c:v>
                </c:pt>
                <c:pt idx="2">
                  <c:v>108</c:v>
                </c:pt>
                <c:pt idx="3">
                  <c:v>119.12</c:v>
                </c:pt>
                <c:pt idx="4">
                  <c:v>122.14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563712"/>
        <c:axId val="132565632"/>
      </c:lineChart>
      <c:dateAx>
        <c:axId val="13256371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32565632"/>
        <c:crosses val="autoZero"/>
        <c:auto val="1"/>
        <c:lblOffset val="100"/>
        <c:baseTimeUnit val="years"/>
      </c:dateAx>
      <c:valAx>
        <c:axId val="1325656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25637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160.81</c:v>
                </c:pt>
                <c:pt idx="1">
                  <c:v>127.07</c:v>
                </c:pt>
                <c:pt idx="2">
                  <c:v>100.52</c:v>
                </c:pt>
                <c:pt idx="3">
                  <c:v>104.36</c:v>
                </c:pt>
                <c:pt idx="4">
                  <c:v>87.48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655360"/>
        <c:axId val="132665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76.010000000000005</c:v>
                </c:pt>
                <c:pt idx="1">
                  <c:v>79.83</c:v>
                </c:pt>
                <c:pt idx="2">
                  <c:v>78.95</c:v>
                </c:pt>
                <c:pt idx="3">
                  <c:v>71.61</c:v>
                </c:pt>
                <c:pt idx="4">
                  <c:v>71.989999999999995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655360"/>
        <c:axId val="132665728"/>
      </c:lineChart>
      <c:dateAx>
        <c:axId val="13265536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32665728"/>
        <c:crosses val="autoZero"/>
        <c:auto val="1"/>
        <c:lblOffset val="100"/>
        <c:baseTimeUnit val="years"/>
      </c:dateAx>
      <c:valAx>
        <c:axId val="132665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26553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11.2</c:v>
                </c:pt>
                <c:pt idx="1">
                  <c:v>11.39</c:v>
                </c:pt>
                <c:pt idx="2">
                  <c:v>11.27</c:v>
                </c:pt>
                <c:pt idx="3">
                  <c:v>8.2200000000000006</c:v>
                </c:pt>
                <c:pt idx="4">
                  <c:v>8.6300000000000008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691456"/>
        <c:axId val="1326933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44.48</c:v>
                </c:pt>
                <c:pt idx="1">
                  <c:v>42.74</c:v>
                </c:pt>
                <c:pt idx="2">
                  <c:v>41.28</c:v>
                </c:pt>
                <c:pt idx="3">
                  <c:v>38.549999999999997</c:v>
                </c:pt>
                <c:pt idx="4">
                  <c:v>38.75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691456"/>
        <c:axId val="132693376"/>
      </c:lineChart>
      <c:dateAx>
        <c:axId val="13269145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32693376"/>
        <c:crosses val="autoZero"/>
        <c:auto val="1"/>
        <c:lblOffset val="100"/>
        <c:baseTimeUnit val="years"/>
      </c:dateAx>
      <c:valAx>
        <c:axId val="1326933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2691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45.16</c:v>
                </c:pt>
                <c:pt idx="1">
                  <c:v>42.35</c:v>
                </c:pt>
                <c:pt idx="2">
                  <c:v>36.78</c:v>
                </c:pt>
                <c:pt idx="3">
                  <c:v>41.77</c:v>
                </c:pt>
                <c:pt idx="4">
                  <c:v>50.63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748416"/>
        <c:axId val="13275033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3.16</c:v>
                </c:pt>
                <c:pt idx="1">
                  <c:v>3.97</c:v>
                </c:pt>
                <c:pt idx="2">
                  <c:v>5.38</c:v>
                </c:pt>
                <c:pt idx="3">
                  <c:v>5.65</c:v>
                </c:pt>
                <c:pt idx="4">
                  <c:v>5.64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748416"/>
        <c:axId val="132750336"/>
      </c:lineChart>
      <c:dateAx>
        <c:axId val="13274841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32750336"/>
        <c:crosses val="autoZero"/>
        <c:auto val="1"/>
        <c:lblOffset val="100"/>
        <c:baseTimeUnit val="years"/>
      </c:dateAx>
      <c:valAx>
        <c:axId val="13275033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27484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データ!AH6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8177707-7603-40CE-8E32-818E72D78FEC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S6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A4C1DE3-A195-467D-A448-A1CA2753E1E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D6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76053BB2-00CA-483E-BE09-9317E6A425C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データ!BO6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1D9E4CA-CC9E-4475-9BCD-17E184675C6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データ!DG6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70183BC-D48A-4E52-B5B2-0C3EB2309196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データ!CV6">
      <xdr:nvSpPr>
        <xdr:cNvPr id="29" name="テキスト ボックス 28"/>
        <xdr:cNvSpPr txBox="1"/>
      </xdr:nvSpPr>
      <xdr:spPr>
        <a:xfrm>
          <a:off x="122970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B664270-F9A5-4293-9E54-71D48D28CDA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データ!CK6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63507AE-A742-41EC-B71D-F15B89B6E67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データ!BZ6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A70B46E-FC8D-461B-B6F6-59242ED2846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R6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7F69703-978E-413C-98A4-EE91EA8988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C6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2B8C38D-56BE-44C8-85B3-6365CDE5732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データ!EN6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8635BBF-4685-4278-8423-9CDD01902CC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/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/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/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/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4"/>
  <sheetViews>
    <sheetView showGridLines="0" tabSelected="1" topLeftCell="AG1" zoomScaleNormal="100" workbookViewId="0">
      <selection activeCell="BD12" sqref="BD12"/>
    </sheetView>
  </sheetViews>
  <sheetFormatPr defaultColWidth="2.625" defaultRowHeight="13.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>
      <c r="A2" s="2"/>
      <c r="B2" s="71" t="s">
        <v>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</row>
    <row r="3" spans="1:78" ht="9.75" customHeight="1">
      <c r="A3" s="2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  <c r="BY3" s="71"/>
      <c r="BZ3" s="71"/>
    </row>
    <row r="4" spans="1:78" ht="9.75" customHeight="1">
      <c r="A4" s="2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</row>
    <row r="5" spans="1:78" ht="9.75" customHeight="1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>
      <c r="A6" s="2"/>
      <c r="B6" s="72" t="str">
        <f>データ!H6</f>
        <v>千葉県　市原市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>
      <c r="A7" s="2"/>
      <c r="B7" s="69" t="s">
        <v>1</v>
      </c>
      <c r="C7" s="69"/>
      <c r="D7" s="69"/>
      <c r="E7" s="69"/>
      <c r="F7" s="69"/>
      <c r="G7" s="69"/>
      <c r="H7" s="69"/>
      <c r="I7" s="69" t="s">
        <v>2</v>
      </c>
      <c r="J7" s="69"/>
      <c r="K7" s="69"/>
      <c r="L7" s="69"/>
      <c r="M7" s="69"/>
      <c r="N7" s="69"/>
      <c r="O7" s="69"/>
      <c r="P7" s="69" t="s">
        <v>3</v>
      </c>
      <c r="Q7" s="69"/>
      <c r="R7" s="69"/>
      <c r="S7" s="69"/>
      <c r="T7" s="69"/>
      <c r="U7" s="69"/>
      <c r="V7" s="69"/>
      <c r="W7" s="69" t="s">
        <v>4</v>
      </c>
      <c r="X7" s="69"/>
      <c r="Y7" s="69"/>
      <c r="Z7" s="69"/>
      <c r="AA7" s="69"/>
      <c r="AB7" s="69"/>
      <c r="AC7" s="69"/>
      <c r="AD7" s="3"/>
      <c r="AE7" s="3"/>
      <c r="AF7" s="3"/>
      <c r="AG7" s="3"/>
      <c r="AH7" s="3"/>
      <c r="AI7" s="3"/>
      <c r="AJ7" s="3"/>
      <c r="AK7" s="3"/>
      <c r="AL7" s="69" t="s">
        <v>5</v>
      </c>
      <c r="AM7" s="69"/>
      <c r="AN7" s="69"/>
      <c r="AO7" s="69"/>
      <c r="AP7" s="69"/>
      <c r="AQ7" s="69"/>
      <c r="AR7" s="69"/>
      <c r="AS7" s="69"/>
      <c r="AT7" s="69" t="s">
        <v>6</v>
      </c>
      <c r="AU7" s="69"/>
      <c r="AV7" s="69"/>
      <c r="AW7" s="69"/>
      <c r="AX7" s="69"/>
      <c r="AY7" s="69"/>
      <c r="AZ7" s="69"/>
      <c r="BA7" s="69"/>
      <c r="BB7" s="69" t="s">
        <v>7</v>
      </c>
      <c r="BC7" s="69"/>
      <c r="BD7" s="69"/>
      <c r="BE7" s="69"/>
      <c r="BF7" s="69"/>
      <c r="BG7" s="69"/>
      <c r="BH7" s="69"/>
      <c r="BI7" s="69"/>
      <c r="BJ7" s="3"/>
      <c r="BK7" s="3"/>
      <c r="BL7" s="4" t="s">
        <v>8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6"/>
    </row>
    <row r="8" spans="1:78" ht="18.75" customHeight="1">
      <c r="A8" s="2"/>
      <c r="B8" s="70" t="str">
        <f>データ!I6</f>
        <v>法非適用</v>
      </c>
      <c r="C8" s="70"/>
      <c r="D8" s="70"/>
      <c r="E8" s="70"/>
      <c r="F8" s="70"/>
      <c r="G8" s="70"/>
      <c r="H8" s="70"/>
      <c r="I8" s="70" t="str">
        <f>データ!J6</f>
        <v>下水道事業</v>
      </c>
      <c r="J8" s="70"/>
      <c r="K8" s="70"/>
      <c r="L8" s="70"/>
      <c r="M8" s="70"/>
      <c r="N8" s="70"/>
      <c r="O8" s="70"/>
      <c r="P8" s="70" t="str">
        <f>データ!K6</f>
        <v>特定公共下水道</v>
      </c>
      <c r="Q8" s="70"/>
      <c r="R8" s="70"/>
      <c r="S8" s="70"/>
      <c r="T8" s="70"/>
      <c r="U8" s="70"/>
      <c r="V8" s="70"/>
      <c r="W8" s="70" t="str">
        <f>データ!L6</f>
        <v>-</v>
      </c>
      <c r="X8" s="70"/>
      <c r="Y8" s="70"/>
      <c r="Z8" s="70"/>
      <c r="AA8" s="70"/>
      <c r="AB8" s="70"/>
      <c r="AC8" s="70"/>
      <c r="AD8" s="3"/>
      <c r="AE8" s="3"/>
      <c r="AF8" s="3"/>
      <c r="AG8" s="3"/>
      <c r="AH8" s="3"/>
      <c r="AI8" s="3"/>
      <c r="AJ8" s="3"/>
      <c r="AK8" s="3"/>
      <c r="AL8" s="64">
        <f>データ!R6</f>
        <v>279697</v>
      </c>
      <c r="AM8" s="64"/>
      <c r="AN8" s="64"/>
      <c r="AO8" s="64"/>
      <c r="AP8" s="64"/>
      <c r="AQ8" s="64"/>
      <c r="AR8" s="64"/>
      <c r="AS8" s="64"/>
      <c r="AT8" s="63">
        <f>データ!S6</f>
        <v>368.17</v>
      </c>
      <c r="AU8" s="63"/>
      <c r="AV8" s="63"/>
      <c r="AW8" s="63"/>
      <c r="AX8" s="63"/>
      <c r="AY8" s="63"/>
      <c r="AZ8" s="63"/>
      <c r="BA8" s="63"/>
      <c r="BB8" s="63">
        <f>データ!T6</f>
        <v>759.7</v>
      </c>
      <c r="BC8" s="63"/>
      <c r="BD8" s="63"/>
      <c r="BE8" s="63"/>
      <c r="BF8" s="63"/>
      <c r="BG8" s="63"/>
      <c r="BH8" s="63"/>
      <c r="BI8" s="63"/>
      <c r="BJ8" s="3"/>
      <c r="BK8" s="3"/>
      <c r="BL8" s="67" t="s">
        <v>9</v>
      </c>
      <c r="BM8" s="68"/>
      <c r="BN8" s="7" t="s">
        <v>10</v>
      </c>
      <c r="BO8" s="8"/>
      <c r="BP8" s="8"/>
      <c r="BQ8" s="8"/>
      <c r="BR8" s="8"/>
      <c r="BS8" s="8"/>
      <c r="BT8" s="8"/>
      <c r="BU8" s="8"/>
      <c r="BV8" s="8"/>
      <c r="BW8" s="8"/>
      <c r="BX8" s="8"/>
      <c r="BY8" s="9"/>
    </row>
    <row r="9" spans="1:78" ht="18.75" customHeight="1">
      <c r="A9" s="2"/>
      <c r="B9" s="69" t="s">
        <v>11</v>
      </c>
      <c r="C9" s="69"/>
      <c r="D9" s="69"/>
      <c r="E9" s="69"/>
      <c r="F9" s="69"/>
      <c r="G9" s="69"/>
      <c r="H9" s="69"/>
      <c r="I9" s="69" t="s">
        <v>12</v>
      </c>
      <c r="J9" s="69"/>
      <c r="K9" s="69"/>
      <c r="L9" s="69"/>
      <c r="M9" s="69"/>
      <c r="N9" s="69"/>
      <c r="O9" s="69"/>
      <c r="P9" s="69" t="s">
        <v>13</v>
      </c>
      <c r="Q9" s="69"/>
      <c r="R9" s="69"/>
      <c r="S9" s="69"/>
      <c r="T9" s="69"/>
      <c r="U9" s="69"/>
      <c r="V9" s="69"/>
      <c r="W9" s="69" t="s">
        <v>14</v>
      </c>
      <c r="X9" s="69"/>
      <c r="Y9" s="69"/>
      <c r="Z9" s="69"/>
      <c r="AA9" s="69"/>
      <c r="AB9" s="69"/>
      <c r="AC9" s="69"/>
      <c r="AD9" s="69" t="s">
        <v>15</v>
      </c>
      <c r="AE9" s="69"/>
      <c r="AF9" s="69"/>
      <c r="AG9" s="69"/>
      <c r="AH9" s="69"/>
      <c r="AI9" s="69"/>
      <c r="AJ9" s="69"/>
      <c r="AK9" s="3"/>
      <c r="AL9" s="69" t="s">
        <v>16</v>
      </c>
      <c r="AM9" s="69"/>
      <c r="AN9" s="69"/>
      <c r="AO9" s="69"/>
      <c r="AP9" s="69"/>
      <c r="AQ9" s="69"/>
      <c r="AR9" s="69"/>
      <c r="AS9" s="69"/>
      <c r="AT9" s="69" t="s">
        <v>17</v>
      </c>
      <c r="AU9" s="69"/>
      <c r="AV9" s="69"/>
      <c r="AW9" s="69"/>
      <c r="AX9" s="69"/>
      <c r="AY9" s="69"/>
      <c r="AZ9" s="69"/>
      <c r="BA9" s="69"/>
      <c r="BB9" s="69" t="s">
        <v>18</v>
      </c>
      <c r="BC9" s="69"/>
      <c r="BD9" s="69"/>
      <c r="BE9" s="69"/>
      <c r="BF9" s="69"/>
      <c r="BG9" s="69"/>
      <c r="BH9" s="69"/>
      <c r="BI9" s="69"/>
      <c r="BJ9" s="3"/>
      <c r="BK9" s="3"/>
      <c r="BL9" s="61" t="s">
        <v>19</v>
      </c>
      <c r="BM9" s="62"/>
      <c r="BN9" s="10" t="s">
        <v>20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  <row r="10" spans="1:78" ht="18.75" customHeight="1">
      <c r="A10" s="2"/>
      <c r="B10" s="63" t="str">
        <f>データ!M6</f>
        <v>-</v>
      </c>
      <c r="C10" s="63"/>
      <c r="D10" s="63"/>
      <c r="E10" s="63"/>
      <c r="F10" s="63"/>
      <c r="G10" s="63"/>
      <c r="H10" s="63"/>
      <c r="I10" s="63" t="str">
        <f>データ!N6</f>
        <v>該当数値なし</v>
      </c>
      <c r="J10" s="63"/>
      <c r="K10" s="63"/>
      <c r="L10" s="63"/>
      <c r="M10" s="63"/>
      <c r="N10" s="63"/>
      <c r="O10" s="63"/>
      <c r="P10" s="63">
        <f>データ!O6</f>
        <v>0.03</v>
      </c>
      <c r="Q10" s="63"/>
      <c r="R10" s="63"/>
      <c r="S10" s="63"/>
      <c r="T10" s="63"/>
      <c r="U10" s="63"/>
      <c r="V10" s="63"/>
      <c r="W10" s="63">
        <f>データ!P6</f>
        <v>83.59</v>
      </c>
      <c r="X10" s="63"/>
      <c r="Y10" s="63"/>
      <c r="Z10" s="63"/>
      <c r="AA10" s="63"/>
      <c r="AB10" s="63"/>
      <c r="AC10" s="63"/>
      <c r="AD10" s="64">
        <f>データ!Q6</f>
        <v>2100</v>
      </c>
      <c r="AE10" s="64"/>
      <c r="AF10" s="64"/>
      <c r="AG10" s="64"/>
      <c r="AH10" s="64"/>
      <c r="AI10" s="64"/>
      <c r="AJ10" s="64"/>
      <c r="AK10" s="2"/>
      <c r="AL10" s="64">
        <f>データ!U6</f>
        <v>79</v>
      </c>
      <c r="AM10" s="64"/>
      <c r="AN10" s="64"/>
      <c r="AO10" s="64"/>
      <c r="AP10" s="64"/>
      <c r="AQ10" s="64"/>
      <c r="AR10" s="64"/>
      <c r="AS10" s="64"/>
      <c r="AT10" s="63">
        <f>データ!V6</f>
        <v>1</v>
      </c>
      <c r="AU10" s="63"/>
      <c r="AV10" s="63"/>
      <c r="AW10" s="63"/>
      <c r="AX10" s="63"/>
      <c r="AY10" s="63"/>
      <c r="AZ10" s="63"/>
      <c r="BA10" s="63"/>
      <c r="BB10" s="63">
        <f>データ!W6</f>
        <v>79</v>
      </c>
      <c r="BC10" s="63"/>
      <c r="BD10" s="63"/>
      <c r="BE10" s="63"/>
      <c r="BF10" s="63"/>
      <c r="BG10" s="63"/>
      <c r="BH10" s="63"/>
      <c r="BI10" s="63"/>
      <c r="BJ10" s="2"/>
      <c r="BK10" s="2"/>
      <c r="BL10" s="65" t="s">
        <v>21</v>
      </c>
      <c r="BM10" s="66"/>
      <c r="BN10" s="13" t="s">
        <v>22</v>
      </c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5"/>
    </row>
    <row r="11" spans="1:78" ht="9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6" t="s">
        <v>23</v>
      </c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</row>
    <row r="12" spans="1:78" ht="9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</row>
    <row r="13" spans="1:78" ht="9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</row>
    <row r="14" spans="1:78" ht="13.5" customHeight="1">
      <c r="A14" s="2"/>
      <c r="B14" s="58" t="s">
        <v>24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60"/>
      <c r="BK14" s="2"/>
      <c r="BL14" s="40" t="s">
        <v>25</v>
      </c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2"/>
    </row>
    <row r="15" spans="1:78" ht="13.5" customHeight="1">
      <c r="A15" s="2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5"/>
      <c r="BK15" s="2"/>
      <c r="BL15" s="43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5"/>
    </row>
    <row r="16" spans="1:78" ht="13.5" customHeight="1">
      <c r="A16" s="2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8"/>
      <c r="BK16" s="2"/>
      <c r="BL16" s="46" t="s">
        <v>109</v>
      </c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8"/>
    </row>
    <row r="17" spans="1:78" ht="13.5" customHeight="1">
      <c r="A17" s="2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8"/>
      <c r="BK17" s="2"/>
      <c r="BL17" s="46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8"/>
    </row>
    <row r="18" spans="1:78" ht="13.5" customHeight="1">
      <c r="A18" s="2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8"/>
      <c r="BK18" s="2"/>
      <c r="BL18" s="46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8"/>
    </row>
    <row r="19" spans="1:78" ht="13.5" customHeight="1">
      <c r="A19" s="2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8"/>
      <c r="BK19" s="2"/>
      <c r="BL19" s="46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8"/>
    </row>
    <row r="20" spans="1:78" ht="13.5" customHeight="1">
      <c r="A20" s="2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8"/>
      <c r="BK20" s="2"/>
      <c r="BL20" s="46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8"/>
    </row>
    <row r="21" spans="1:78" ht="13.5" customHeight="1">
      <c r="A21" s="2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8"/>
      <c r="BK21" s="2"/>
      <c r="BL21" s="46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8"/>
    </row>
    <row r="22" spans="1:78" ht="13.5" customHeight="1">
      <c r="A22" s="2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8"/>
      <c r="BK22" s="2"/>
      <c r="BL22" s="46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8"/>
    </row>
    <row r="23" spans="1:78" ht="13.5" customHeight="1">
      <c r="A23" s="2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8"/>
      <c r="BK23" s="2"/>
      <c r="BL23" s="46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8"/>
    </row>
    <row r="24" spans="1:78" ht="13.5" customHeight="1">
      <c r="A24" s="2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8"/>
      <c r="BK24" s="2"/>
      <c r="BL24" s="46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8"/>
    </row>
    <row r="25" spans="1:78" ht="13.5" customHeight="1">
      <c r="A25" s="2"/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8"/>
      <c r="BK25" s="2"/>
      <c r="BL25" s="46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8"/>
    </row>
    <row r="26" spans="1:78" ht="13.5" customHeight="1">
      <c r="A26" s="2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8"/>
      <c r="BK26" s="2"/>
      <c r="BL26" s="46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8"/>
    </row>
    <row r="27" spans="1:78" ht="13.5" customHeight="1">
      <c r="A27" s="2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8"/>
      <c r="BK27" s="2"/>
      <c r="BL27" s="46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8"/>
    </row>
    <row r="28" spans="1:78" ht="13.5" customHeight="1">
      <c r="A28" s="2"/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8"/>
      <c r="BK28" s="2"/>
      <c r="BL28" s="46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8"/>
    </row>
    <row r="29" spans="1:78" ht="13.5" customHeight="1">
      <c r="A29" s="2"/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8"/>
      <c r="BK29" s="2"/>
      <c r="BL29" s="46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8"/>
    </row>
    <row r="30" spans="1:78" ht="13.5" customHeight="1">
      <c r="A30" s="2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8"/>
      <c r="BK30" s="2"/>
      <c r="BL30" s="46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8"/>
    </row>
    <row r="31" spans="1:78" ht="13.5" customHeight="1">
      <c r="A31" s="2"/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8"/>
      <c r="BK31" s="2"/>
      <c r="BL31" s="46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8"/>
    </row>
    <row r="32" spans="1:78" ht="13.5" customHeight="1">
      <c r="A32" s="2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8"/>
      <c r="BK32" s="2"/>
      <c r="BL32" s="46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8"/>
    </row>
    <row r="33" spans="1:78" ht="13.5" customHeight="1">
      <c r="A33" s="2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8"/>
      <c r="BK33" s="2"/>
      <c r="BL33" s="46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8"/>
    </row>
    <row r="34" spans="1:78" ht="13.5" customHeight="1">
      <c r="A34" s="2"/>
      <c r="B34" s="16"/>
      <c r="C34" s="52" t="s">
        <v>26</v>
      </c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19"/>
      <c r="R34" s="52" t="s">
        <v>27</v>
      </c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19"/>
      <c r="AG34" s="52" t="s">
        <v>28</v>
      </c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19"/>
      <c r="AV34" s="52" t="s">
        <v>29</v>
      </c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18"/>
      <c r="BK34" s="2"/>
      <c r="BL34" s="46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8"/>
    </row>
    <row r="35" spans="1:78" ht="13.5" customHeight="1">
      <c r="A35" s="2"/>
      <c r="B35" s="16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19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19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19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18"/>
      <c r="BK35" s="2"/>
      <c r="BL35" s="46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8"/>
    </row>
    <row r="36" spans="1:78" ht="13.5" customHeight="1">
      <c r="A36" s="2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8"/>
      <c r="BK36" s="2"/>
      <c r="BL36" s="46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8"/>
    </row>
    <row r="37" spans="1:78" ht="13.5" customHeight="1">
      <c r="A37" s="2"/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8"/>
      <c r="BK37" s="2"/>
      <c r="BL37" s="46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8"/>
    </row>
    <row r="38" spans="1:78" ht="13.5" customHeight="1">
      <c r="A38" s="2"/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8"/>
      <c r="BK38" s="2"/>
      <c r="BL38" s="46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8"/>
    </row>
    <row r="39" spans="1:78" ht="13.5" customHeight="1">
      <c r="A39" s="2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8"/>
      <c r="BK39" s="2"/>
      <c r="BL39" s="46"/>
      <c r="BM39" s="47"/>
      <c r="BN39" s="47"/>
      <c r="BO39" s="47"/>
      <c r="BP39" s="47"/>
      <c r="BQ39" s="47"/>
      <c r="BR39" s="47"/>
      <c r="BS39" s="47"/>
      <c r="BT39" s="47"/>
      <c r="BU39" s="47"/>
      <c r="BV39" s="47"/>
      <c r="BW39" s="47"/>
      <c r="BX39" s="47"/>
      <c r="BY39" s="47"/>
      <c r="BZ39" s="48"/>
    </row>
    <row r="40" spans="1:78" ht="13.5" customHeight="1">
      <c r="A40" s="2"/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8"/>
      <c r="BK40" s="2"/>
      <c r="BL40" s="46"/>
      <c r="BM40" s="47"/>
      <c r="BN40" s="47"/>
      <c r="BO40" s="47"/>
      <c r="BP40" s="47"/>
      <c r="BQ40" s="47"/>
      <c r="BR40" s="47"/>
      <c r="BS40" s="47"/>
      <c r="BT40" s="47"/>
      <c r="BU40" s="47"/>
      <c r="BV40" s="47"/>
      <c r="BW40" s="47"/>
      <c r="BX40" s="47"/>
      <c r="BY40" s="47"/>
      <c r="BZ40" s="48"/>
    </row>
    <row r="41" spans="1:78" ht="13.5" customHeight="1">
      <c r="A41" s="2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8"/>
      <c r="BK41" s="2"/>
      <c r="BL41" s="46"/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8"/>
    </row>
    <row r="42" spans="1:78" ht="13.5" customHeight="1">
      <c r="A42" s="2"/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8"/>
      <c r="BK42" s="2"/>
      <c r="BL42" s="46"/>
      <c r="BM42" s="47"/>
      <c r="BN42" s="47"/>
      <c r="BO42" s="47"/>
      <c r="BP42" s="47"/>
      <c r="BQ42" s="47"/>
      <c r="BR42" s="47"/>
      <c r="BS42" s="47"/>
      <c r="BT42" s="47"/>
      <c r="BU42" s="47"/>
      <c r="BV42" s="47"/>
      <c r="BW42" s="47"/>
      <c r="BX42" s="47"/>
      <c r="BY42" s="47"/>
      <c r="BZ42" s="48"/>
    </row>
    <row r="43" spans="1:78" ht="13.5" customHeight="1">
      <c r="A43" s="2"/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8"/>
      <c r="BK43" s="2"/>
      <c r="BL43" s="46"/>
      <c r="BM43" s="47"/>
      <c r="BN43" s="47"/>
      <c r="BO43" s="47"/>
      <c r="BP43" s="47"/>
      <c r="BQ43" s="47"/>
      <c r="BR43" s="47"/>
      <c r="BS43" s="47"/>
      <c r="BT43" s="47"/>
      <c r="BU43" s="47"/>
      <c r="BV43" s="47"/>
      <c r="BW43" s="47"/>
      <c r="BX43" s="47"/>
      <c r="BY43" s="47"/>
      <c r="BZ43" s="48"/>
    </row>
    <row r="44" spans="1:78" ht="13.5" customHeight="1">
      <c r="A44" s="2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8"/>
      <c r="BK44" s="2"/>
      <c r="BL44" s="49"/>
      <c r="BM44" s="50"/>
      <c r="BN44" s="50"/>
      <c r="BO44" s="50"/>
      <c r="BP44" s="50"/>
      <c r="BQ44" s="50"/>
      <c r="BR44" s="50"/>
      <c r="BS44" s="50"/>
      <c r="BT44" s="50"/>
      <c r="BU44" s="50"/>
      <c r="BV44" s="50"/>
      <c r="BW44" s="50"/>
      <c r="BX44" s="50"/>
      <c r="BY44" s="50"/>
      <c r="BZ44" s="51"/>
    </row>
    <row r="45" spans="1:78" ht="13.5" customHeight="1">
      <c r="A45" s="2"/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8"/>
      <c r="BK45" s="2"/>
      <c r="BL45" s="40" t="s">
        <v>30</v>
      </c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2"/>
    </row>
    <row r="46" spans="1:78" ht="13.5" customHeight="1">
      <c r="A46" s="2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8"/>
      <c r="BK46" s="2"/>
      <c r="BL46" s="43"/>
      <c r="BM46" s="44"/>
      <c r="BN46" s="44"/>
      <c r="BO46" s="44"/>
      <c r="BP46" s="44"/>
      <c r="BQ46" s="44"/>
      <c r="BR46" s="44"/>
      <c r="BS46" s="44"/>
      <c r="BT46" s="44"/>
      <c r="BU46" s="44"/>
      <c r="BV46" s="44"/>
      <c r="BW46" s="44"/>
      <c r="BX46" s="44"/>
      <c r="BY46" s="44"/>
      <c r="BZ46" s="45"/>
    </row>
    <row r="47" spans="1:78" ht="13.5" customHeight="1">
      <c r="A47" s="2"/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8"/>
      <c r="BK47" s="2"/>
      <c r="BL47" s="46" t="s">
        <v>108</v>
      </c>
      <c r="BM47" s="47"/>
      <c r="BN47" s="47"/>
      <c r="BO47" s="47"/>
      <c r="BP47" s="47"/>
      <c r="BQ47" s="47"/>
      <c r="BR47" s="47"/>
      <c r="BS47" s="47"/>
      <c r="BT47" s="47"/>
      <c r="BU47" s="47"/>
      <c r="BV47" s="47"/>
      <c r="BW47" s="47"/>
      <c r="BX47" s="47"/>
      <c r="BY47" s="47"/>
      <c r="BZ47" s="48"/>
    </row>
    <row r="48" spans="1:78" ht="13.5" customHeight="1">
      <c r="A48" s="2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8"/>
      <c r="BK48" s="2"/>
      <c r="BL48" s="46"/>
      <c r="BM48" s="47"/>
      <c r="BN48" s="47"/>
      <c r="BO48" s="47"/>
      <c r="BP48" s="47"/>
      <c r="BQ48" s="47"/>
      <c r="BR48" s="47"/>
      <c r="BS48" s="47"/>
      <c r="BT48" s="47"/>
      <c r="BU48" s="47"/>
      <c r="BV48" s="47"/>
      <c r="BW48" s="47"/>
      <c r="BX48" s="47"/>
      <c r="BY48" s="47"/>
      <c r="BZ48" s="48"/>
    </row>
    <row r="49" spans="1:78" ht="13.5" customHeight="1">
      <c r="A49" s="2"/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8"/>
      <c r="BK49" s="2"/>
      <c r="BL49" s="46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8"/>
    </row>
    <row r="50" spans="1:78" ht="13.5" customHeight="1">
      <c r="A50" s="2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8"/>
      <c r="BK50" s="2"/>
      <c r="BL50" s="46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8"/>
    </row>
    <row r="51" spans="1:78" ht="13.5" customHeight="1">
      <c r="A51" s="2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8"/>
      <c r="BK51" s="2"/>
      <c r="BL51" s="46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8"/>
    </row>
    <row r="52" spans="1:78" ht="13.5" customHeight="1">
      <c r="A52" s="2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8"/>
      <c r="BK52" s="2"/>
      <c r="BL52" s="46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8"/>
    </row>
    <row r="53" spans="1:78" ht="13.5" customHeight="1">
      <c r="A53" s="2"/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8"/>
      <c r="BK53" s="2"/>
      <c r="BL53" s="46"/>
      <c r="BM53" s="47"/>
      <c r="BN53" s="47"/>
      <c r="BO53" s="47"/>
      <c r="BP53" s="47"/>
      <c r="BQ53" s="47"/>
      <c r="BR53" s="47"/>
      <c r="BS53" s="47"/>
      <c r="BT53" s="47"/>
      <c r="BU53" s="47"/>
      <c r="BV53" s="47"/>
      <c r="BW53" s="47"/>
      <c r="BX53" s="47"/>
      <c r="BY53" s="47"/>
      <c r="BZ53" s="48"/>
    </row>
    <row r="54" spans="1:78" ht="13.5" customHeight="1">
      <c r="A54" s="2"/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8"/>
      <c r="BK54" s="2"/>
      <c r="BL54" s="46"/>
      <c r="BM54" s="47"/>
      <c r="BN54" s="47"/>
      <c r="BO54" s="47"/>
      <c r="BP54" s="47"/>
      <c r="BQ54" s="47"/>
      <c r="BR54" s="47"/>
      <c r="BS54" s="47"/>
      <c r="BT54" s="47"/>
      <c r="BU54" s="47"/>
      <c r="BV54" s="47"/>
      <c r="BW54" s="47"/>
      <c r="BX54" s="47"/>
      <c r="BY54" s="47"/>
      <c r="BZ54" s="48"/>
    </row>
    <row r="55" spans="1:78" ht="13.5" customHeight="1">
      <c r="A55" s="2"/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8"/>
      <c r="BK55" s="2"/>
      <c r="BL55" s="46"/>
      <c r="BM55" s="47"/>
      <c r="BN55" s="47"/>
      <c r="BO55" s="47"/>
      <c r="BP55" s="47"/>
      <c r="BQ55" s="47"/>
      <c r="BR55" s="47"/>
      <c r="BS55" s="47"/>
      <c r="BT55" s="47"/>
      <c r="BU55" s="47"/>
      <c r="BV55" s="47"/>
      <c r="BW55" s="47"/>
      <c r="BX55" s="47"/>
      <c r="BY55" s="47"/>
      <c r="BZ55" s="48"/>
    </row>
    <row r="56" spans="1:78" ht="13.5" customHeight="1">
      <c r="A56" s="2"/>
      <c r="B56" s="16"/>
      <c r="C56" s="52" t="s">
        <v>31</v>
      </c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19"/>
      <c r="R56" s="52" t="s">
        <v>32</v>
      </c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19"/>
      <c r="AG56" s="52" t="s">
        <v>33</v>
      </c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19"/>
      <c r="AV56" s="52" t="s">
        <v>34</v>
      </c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18"/>
      <c r="BK56" s="2"/>
      <c r="BL56" s="46"/>
      <c r="BM56" s="47"/>
      <c r="BN56" s="47"/>
      <c r="BO56" s="47"/>
      <c r="BP56" s="47"/>
      <c r="BQ56" s="47"/>
      <c r="BR56" s="47"/>
      <c r="BS56" s="47"/>
      <c r="BT56" s="47"/>
      <c r="BU56" s="47"/>
      <c r="BV56" s="47"/>
      <c r="BW56" s="47"/>
      <c r="BX56" s="47"/>
      <c r="BY56" s="47"/>
      <c r="BZ56" s="48"/>
    </row>
    <row r="57" spans="1:78" ht="13.5" customHeight="1">
      <c r="A57" s="2"/>
      <c r="B57" s="16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19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19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19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18"/>
      <c r="BK57" s="2"/>
      <c r="BL57" s="46"/>
      <c r="BM57" s="47"/>
      <c r="BN57" s="47"/>
      <c r="BO57" s="47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8"/>
    </row>
    <row r="58" spans="1:78" ht="13.5" customHeight="1">
      <c r="A58" s="2"/>
      <c r="B58" s="16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19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19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19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18"/>
      <c r="BK58" s="2"/>
      <c r="BL58" s="46"/>
      <c r="BM58" s="47"/>
      <c r="BN58" s="47"/>
      <c r="BO58" s="47"/>
      <c r="BP58" s="47"/>
      <c r="BQ58" s="47"/>
      <c r="BR58" s="47"/>
      <c r="BS58" s="47"/>
      <c r="BT58" s="47"/>
      <c r="BU58" s="47"/>
      <c r="BV58" s="47"/>
      <c r="BW58" s="47"/>
      <c r="BX58" s="47"/>
      <c r="BY58" s="47"/>
      <c r="BZ58" s="48"/>
    </row>
    <row r="59" spans="1:78" ht="13.5" customHeight="1">
      <c r="A59" s="2"/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3"/>
      <c r="BK59" s="2"/>
      <c r="BL59" s="46"/>
      <c r="BM59" s="47"/>
      <c r="BN59" s="47"/>
      <c r="BO59" s="47"/>
      <c r="BP59" s="47"/>
      <c r="BQ59" s="47"/>
      <c r="BR59" s="47"/>
      <c r="BS59" s="47"/>
      <c r="BT59" s="47"/>
      <c r="BU59" s="47"/>
      <c r="BV59" s="47"/>
      <c r="BW59" s="47"/>
      <c r="BX59" s="47"/>
      <c r="BY59" s="47"/>
      <c r="BZ59" s="48"/>
    </row>
    <row r="60" spans="1:78" ht="13.5" customHeight="1">
      <c r="A60" s="2"/>
      <c r="B60" s="53" t="s">
        <v>35</v>
      </c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5"/>
      <c r="BK60" s="2"/>
      <c r="BL60" s="46"/>
      <c r="BM60" s="47"/>
      <c r="BN60" s="47"/>
      <c r="BO60" s="47"/>
      <c r="BP60" s="47"/>
      <c r="BQ60" s="47"/>
      <c r="BR60" s="47"/>
      <c r="BS60" s="47"/>
      <c r="BT60" s="47"/>
      <c r="BU60" s="47"/>
      <c r="BV60" s="47"/>
      <c r="BW60" s="47"/>
      <c r="BX60" s="47"/>
      <c r="BY60" s="47"/>
      <c r="BZ60" s="48"/>
    </row>
    <row r="61" spans="1:78" ht="13.5" customHeight="1">
      <c r="A61" s="2"/>
      <c r="B61" s="53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5"/>
      <c r="BK61" s="2"/>
      <c r="BL61" s="46"/>
      <c r="BM61" s="47"/>
      <c r="BN61" s="47"/>
      <c r="BO61" s="47"/>
      <c r="BP61" s="47"/>
      <c r="BQ61" s="47"/>
      <c r="BR61" s="47"/>
      <c r="BS61" s="47"/>
      <c r="BT61" s="47"/>
      <c r="BU61" s="47"/>
      <c r="BV61" s="47"/>
      <c r="BW61" s="47"/>
      <c r="BX61" s="47"/>
      <c r="BY61" s="47"/>
      <c r="BZ61" s="48"/>
    </row>
    <row r="62" spans="1:78" ht="13.5" customHeight="1">
      <c r="A62" s="2"/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8"/>
      <c r="BK62" s="2"/>
      <c r="BL62" s="46"/>
      <c r="BM62" s="47"/>
      <c r="BN62" s="47"/>
      <c r="BO62" s="47"/>
      <c r="BP62" s="47"/>
      <c r="BQ62" s="47"/>
      <c r="BR62" s="47"/>
      <c r="BS62" s="47"/>
      <c r="BT62" s="47"/>
      <c r="BU62" s="47"/>
      <c r="BV62" s="47"/>
      <c r="BW62" s="47"/>
      <c r="BX62" s="47"/>
      <c r="BY62" s="47"/>
      <c r="BZ62" s="48"/>
    </row>
    <row r="63" spans="1:78" ht="13.5" customHeight="1">
      <c r="A63" s="2"/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8"/>
      <c r="BK63" s="2"/>
      <c r="BL63" s="49"/>
      <c r="BM63" s="50"/>
      <c r="BN63" s="50"/>
      <c r="BO63" s="50"/>
      <c r="BP63" s="50"/>
      <c r="BQ63" s="50"/>
      <c r="BR63" s="50"/>
      <c r="BS63" s="50"/>
      <c r="BT63" s="50"/>
      <c r="BU63" s="50"/>
      <c r="BV63" s="50"/>
      <c r="BW63" s="50"/>
      <c r="BX63" s="50"/>
      <c r="BY63" s="50"/>
      <c r="BZ63" s="51"/>
    </row>
    <row r="64" spans="1:78" ht="13.5" customHeight="1">
      <c r="A64" s="2"/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8"/>
      <c r="BK64" s="2"/>
      <c r="BL64" s="40" t="s">
        <v>36</v>
      </c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  <c r="BZ64" s="42"/>
    </row>
    <row r="65" spans="1:78" ht="13.5" customHeight="1">
      <c r="A65" s="2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8"/>
      <c r="BK65" s="2"/>
      <c r="BL65" s="43"/>
      <c r="BM65" s="44"/>
      <c r="BN65" s="44"/>
      <c r="BO65" s="44"/>
      <c r="BP65" s="44"/>
      <c r="BQ65" s="44"/>
      <c r="BR65" s="44"/>
      <c r="BS65" s="44"/>
      <c r="BT65" s="44"/>
      <c r="BU65" s="44"/>
      <c r="BV65" s="44"/>
      <c r="BW65" s="44"/>
      <c r="BX65" s="44"/>
      <c r="BY65" s="44"/>
      <c r="BZ65" s="45"/>
    </row>
    <row r="66" spans="1:78" ht="13.5" customHeight="1">
      <c r="A66" s="2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8"/>
      <c r="BK66" s="2"/>
      <c r="BL66" s="46" t="s">
        <v>107</v>
      </c>
      <c r="BM66" s="47"/>
      <c r="BN66" s="47"/>
      <c r="BO66" s="47"/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8"/>
    </row>
    <row r="67" spans="1:78" ht="13.5" customHeight="1">
      <c r="A67" s="2"/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8"/>
      <c r="BK67" s="2"/>
      <c r="BL67" s="46"/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8"/>
    </row>
    <row r="68" spans="1:78" ht="13.5" customHeight="1">
      <c r="A68" s="2"/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8"/>
      <c r="BK68" s="2"/>
      <c r="BL68" s="46"/>
      <c r="BM68" s="47"/>
      <c r="BN68" s="47"/>
      <c r="BO68" s="47"/>
      <c r="BP68" s="47"/>
      <c r="BQ68" s="47"/>
      <c r="BR68" s="47"/>
      <c r="BS68" s="47"/>
      <c r="BT68" s="47"/>
      <c r="BU68" s="47"/>
      <c r="BV68" s="47"/>
      <c r="BW68" s="47"/>
      <c r="BX68" s="47"/>
      <c r="BY68" s="47"/>
      <c r="BZ68" s="48"/>
    </row>
    <row r="69" spans="1:78" ht="13.5" customHeight="1">
      <c r="A69" s="2"/>
      <c r="B69" s="1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8"/>
      <c r="BK69" s="2"/>
      <c r="BL69" s="46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8"/>
    </row>
    <row r="70" spans="1:78" ht="13.5" customHeight="1">
      <c r="A70" s="2"/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8"/>
      <c r="BK70" s="2"/>
      <c r="BL70" s="46"/>
      <c r="BM70" s="47"/>
      <c r="BN70" s="47"/>
      <c r="BO70" s="47"/>
      <c r="BP70" s="47"/>
      <c r="BQ70" s="47"/>
      <c r="BR70" s="47"/>
      <c r="BS70" s="47"/>
      <c r="BT70" s="47"/>
      <c r="BU70" s="47"/>
      <c r="BV70" s="47"/>
      <c r="BW70" s="47"/>
      <c r="BX70" s="47"/>
      <c r="BY70" s="47"/>
      <c r="BZ70" s="48"/>
    </row>
    <row r="71" spans="1:78" ht="13.5" customHeight="1">
      <c r="A71" s="2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8"/>
      <c r="BK71" s="2"/>
      <c r="BL71" s="46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8"/>
    </row>
    <row r="72" spans="1:78" ht="13.5" customHeight="1">
      <c r="A72" s="2"/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8"/>
      <c r="BK72" s="2"/>
      <c r="BL72" s="46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  <c r="BY72" s="47"/>
      <c r="BZ72" s="48"/>
    </row>
    <row r="73" spans="1:78" ht="13.5" customHeight="1">
      <c r="A73" s="2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8"/>
      <c r="BK73" s="2"/>
      <c r="BL73" s="46"/>
      <c r="BM73" s="47"/>
      <c r="BN73" s="47"/>
      <c r="BO73" s="47"/>
      <c r="BP73" s="47"/>
      <c r="BQ73" s="47"/>
      <c r="BR73" s="47"/>
      <c r="BS73" s="47"/>
      <c r="BT73" s="47"/>
      <c r="BU73" s="47"/>
      <c r="BV73" s="47"/>
      <c r="BW73" s="47"/>
      <c r="BX73" s="47"/>
      <c r="BY73" s="47"/>
      <c r="BZ73" s="48"/>
    </row>
    <row r="74" spans="1:78" ht="13.5" customHeight="1">
      <c r="A74" s="2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8"/>
      <c r="BK74" s="2"/>
      <c r="BL74" s="46"/>
      <c r="BM74" s="47"/>
      <c r="BN74" s="47"/>
      <c r="BO74" s="47"/>
      <c r="BP74" s="47"/>
      <c r="BQ74" s="47"/>
      <c r="BR74" s="47"/>
      <c r="BS74" s="47"/>
      <c r="BT74" s="47"/>
      <c r="BU74" s="47"/>
      <c r="BV74" s="47"/>
      <c r="BW74" s="47"/>
      <c r="BX74" s="47"/>
      <c r="BY74" s="47"/>
      <c r="BZ74" s="48"/>
    </row>
    <row r="75" spans="1:78" ht="13.5" customHeight="1">
      <c r="A75" s="2"/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8"/>
      <c r="BK75" s="2"/>
      <c r="BL75" s="46"/>
      <c r="BM75" s="47"/>
      <c r="BN75" s="47"/>
      <c r="BO75" s="47"/>
      <c r="BP75" s="47"/>
      <c r="BQ75" s="47"/>
      <c r="BR75" s="47"/>
      <c r="BS75" s="47"/>
      <c r="BT75" s="47"/>
      <c r="BU75" s="47"/>
      <c r="BV75" s="47"/>
      <c r="BW75" s="47"/>
      <c r="BX75" s="47"/>
      <c r="BY75" s="47"/>
      <c r="BZ75" s="48"/>
    </row>
    <row r="76" spans="1:78" ht="13.5" customHeight="1">
      <c r="A76" s="2"/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8"/>
      <c r="BK76" s="2"/>
      <c r="BL76" s="46"/>
      <c r="BM76" s="47"/>
      <c r="BN76" s="47"/>
      <c r="BO76" s="47"/>
      <c r="BP76" s="47"/>
      <c r="BQ76" s="47"/>
      <c r="BR76" s="47"/>
      <c r="BS76" s="47"/>
      <c r="BT76" s="47"/>
      <c r="BU76" s="47"/>
      <c r="BV76" s="47"/>
      <c r="BW76" s="47"/>
      <c r="BX76" s="47"/>
      <c r="BY76" s="47"/>
      <c r="BZ76" s="48"/>
    </row>
    <row r="77" spans="1:78" ht="13.5" customHeight="1">
      <c r="A77" s="2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8"/>
      <c r="BK77" s="2"/>
      <c r="BL77" s="46"/>
      <c r="BM77" s="47"/>
      <c r="BN77" s="47"/>
      <c r="BO77" s="47"/>
      <c r="BP77" s="47"/>
      <c r="BQ77" s="47"/>
      <c r="BR77" s="47"/>
      <c r="BS77" s="47"/>
      <c r="BT77" s="47"/>
      <c r="BU77" s="47"/>
      <c r="BV77" s="47"/>
      <c r="BW77" s="47"/>
      <c r="BX77" s="47"/>
      <c r="BY77" s="47"/>
      <c r="BZ77" s="48"/>
    </row>
    <row r="78" spans="1:78" ht="13.5" customHeight="1">
      <c r="A78" s="2"/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8"/>
      <c r="BK78" s="2"/>
      <c r="BL78" s="46"/>
      <c r="BM78" s="47"/>
      <c r="BN78" s="47"/>
      <c r="BO78" s="47"/>
      <c r="BP78" s="47"/>
      <c r="BQ78" s="47"/>
      <c r="BR78" s="47"/>
      <c r="BS78" s="47"/>
      <c r="BT78" s="47"/>
      <c r="BU78" s="47"/>
      <c r="BV78" s="47"/>
      <c r="BW78" s="47"/>
      <c r="BX78" s="47"/>
      <c r="BY78" s="47"/>
      <c r="BZ78" s="48"/>
    </row>
    <row r="79" spans="1:78" ht="13.5" customHeight="1">
      <c r="A79" s="2"/>
      <c r="B79" s="16"/>
      <c r="C79" s="52" t="s">
        <v>37</v>
      </c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19"/>
      <c r="V79" s="19"/>
      <c r="W79" s="52" t="s">
        <v>38</v>
      </c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19"/>
      <c r="AP79" s="19"/>
      <c r="AQ79" s="52" t="s">
        <v>39</v>
      </c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17"/>
      <c r="BJ79" s="18"/>
      <c r="BK79" s="2"/>
      <c r="BL79" s="46"/>
      <c r="BM79" s="47"/>
      <c r="BN79" s="47"/>
      <c r="BO79" s="47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8"/>
    </row>
    <row r="80" spans="1:78" ht="13.5" customHeight="1">
      <c r="A80" s="2"/>
      <c r="B80" s="16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19"/>
      <c r="V80" s="19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19"/>
      <c r="AP80" s="19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17"/>
      <c r="BJ80" s="18"/>
      <c r="BK80" s="2"/>
      <c r="BL80" s="46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8"/>
    </row>
    <row r="81" spans="1:78" ht="13.5" customHeight="1">
      <c r="A81" s="2"/>
      <c r="B81" s="16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17"/>
      <c r="V81" s="17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17"/>
      <c r="AP81" s="17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17"/>
      <c r="BJ81" s="18"/>
      <c r="BK81" s="2"/>
      <c r="BL81" s="46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8"/>
    </row>
    <row r="82" spans="1:78" ht="13.5" customHeight="1">
      <c r="A82" s="2"/>
      <c r="B82" s="21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3"/>
      <c r="BK82" s="2"/>
      <c r="BL82" s="49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1"/>
    </row>
    <row r="83" spans="1:78">
      <c r="C83" s="2" t="s">
        <v>40</v>
      </c>
    </row>
    <row r="84" spans="1:78">
      <c r="C84" s="2" t="s">
        <v>41</v>
      </c>
    </row>
  </sheetData>
  <sheetProtection password="8649" sheet="1" objects="1" scenarios="1" formatCells="0" formatColumns="0" formatRows="0"/>
  <mergeCells count="55">
    <mergeCell ref="B2:BZ4"/>
    <mergeCell ref="B6:AC6"/>
    <mergeCell ref="B7:H7"/>
    <mergeCell ref="I7:O7"/>
    <mergeCell ref="P7:V7"/>
    <mergeCell ref="W7:AC7"/>
    <mergeCell ref="AL7:AS7"/>
    <mergeCell ref="AT7:BA7"/>
    <mergeCell ref="BB7:BI7"/>
    <mergeCell ref="BB8:BI8"/>
    <mergeCell ref="BL8:BM8"/>
    <mergeCell ref="B9:H9"/>
    <mergeCell ref="I9:O9"/>
    <mergeCell ref="P9:V9"/>
    <mergeCell ref="W9:AC9"/>
    <mergeCell ref="AD9:AJ9"/>
    <mergeCell ref="AL9:AS9"/>
    <mergeCell ref="AT9:BA9"/>
    <mergeCell ref="BB9:BI9"/>
    <mergeCell ref="B8:H8"/>
    <mergeCell ref="I8:O8"/>
    <mergeCell ref="P8:V8"/>
    <mergeCell ref="W8:AC8"/>
    <mergeCell ref="AL8:AS8"/>
    <mergeCell ref="AT8:BA8"/>
    <mergeCell ref="BL9:BM9"/>
    <mergeCell ref="B10:H10"/>
    <mergeCell ref="I10:O10"/>
    <mergeCell ref="P10:V10"/>
    <mergeCell ref="W10:AC10"/>
    <mergeCell ref="AD10:AJ10"/>
    <mergeCell ref="AL10:AS10"/>
    <mergeCell ref="AT10:BA10"/>
    <mergeCell ref="BB10:BI10"/>
    <mergeCell ref="BL10:BM10"/>
    <mergeCell ref="BL11:BZ13"/>
    <mergeCell ref="B14:BJ15"/>
    <mergeCell ref="BL14:BZ15"/>
    <mergeCell ref="BL16:BZ44"/>
    <mergeCell ref="C34:P35"/>
    <mergeCell ref="R34:AE35"/>
    <mergeCell ref="AG34:AT35"/>
    <mergeCell ref="AV34:BI35"/>
    <mergeCell ref="BL45:BZ46"/>
    <mergeCell ref="BL47:BZ63"/>
    <mergeCell ref="C56:P57"/>
    <mergeCell ref="R56:AE57"/>
    <mergeCell ref="AG56:AT57"/>
    <mergeCell ref="AV56:BI57"/>
    <mergeCell ref="B60:BJ61"/>
    <mergeCell ref="BL64:BZ65"/>
    <mergeCell ref="BL66:BZ82"/>
    <mergeCell ref="C79:T80"/>
    <mergeCell ref="W79:AN80"/>
    <mergeCell ref="AQ79:BH80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0"/>
  <sheetViews>
    <sheetView showGridLines="0" workbookViewId="0"/>
  </sheetViews>
  <sheetFormatPr defaultRowHeight="13.5"/>
  <cols>
    <col min="2" max="143" width="11.875" customWidth="1"/>
  </cols>
  <sheetData>
    <row r="1" spans="1:144">
      <c r="A1" t="s">
        <v>42</v>
      </c>
      <c r="X1" s="25">
        <v>1</v>
      </c>
      <c r="Y1" s="25">
        <v>1</v>
      </c>
      <c r="Z1" s="25">
        <v>1</v>
      </c>
      <c r="AA1" s="25">
        <v>1</v>
      </c>
      <c r="AB1" s="25">
        <v>1</v>
      </c>
      <c r="AC1" s="25">
        <v>1</v>
      </c>
      <c r="AD1" s="25">
        <v>1</v>
      </c>
      <c r="AE1" s="25">
        <v>1</v>
      </c>
      <c r="AF1" s="25">
        <v>1</v>
      </c>
      <c r="AG1" s="25">
        <v>1</v>
      </c>
      <c r="AH1" s="25"/>
      <c r="AI1" s="25">
        <v>1</v>
      </c>
      <c r="AJ1" s="25">
        <v>1</v>
      </c>
      <c r="AK1" s="25">
        <v>1</v>
      </c>
      <c r="AL1" s="25">
        <v>1</v>
      </c>
      <c r="AM1" s="25">
        <v>1</v>
      </c>
      <c r="AN1" s="25">
        <v>1</v>
      </c>
      <c r="AO1" s="25">
        <v>1</v>
      </c>
      <c r="AP1" s="25">
        <v>1</v>
      </c>
      <c r="AQ1" s="25">
        <v>1</v>
      </c>
      <c r="AR1" s="25">
        <v>1</v>
      </c>
      <c r="AS1" s="25"/>
      <c r="AT1" s="25">
        <v>1</v>
      </c>
      <c r="AU1" s="25">
        <v>1</v>
      </c>
      <c r="AV1" s="25">
        <v>1</v>
      </c>
      <c r="AW1" s="25">
        <v>1</v>
      </c>
      <c r="AX1" s="25">
        <v>1</v>
      </c>
      <c r="AY1" s="25">
        <v>1</v>
      </c>
      <c r="AZ1" s="25">
        <v>1</v>
      </c>
      <c r="BA1" s="25">
        <v>1</v>
      </c>
      <c r="BB1" s="25">
        <v>1</v>
      </c>
      <c r="BC1" s="25">
        <v>1</v>
      </c>
      <c r="BD1" s="25"/>
      <c r="BE1" s="25">
        <v>1</v>
      </c>
      <c r="BF1" s="25">
        <v>1</v>
      </c>
      <c r="BG1" s="25">
        <v>1</v>
      </c>
      <c r="BH1" s="25">
        <v>1</v>
      </c>
      <c r="BI1" s="25">
        <v>1</v>
      </c>
      <c r="BJ1" s="25">
        <v>1</v>
      </c>
      <c r="BK1" s="25">
        <v>1</v>
      </c>
      <c r="BL1" s="25">
        <v>1</v>
      </c>
      <c r="BM1" s="25">
        <v>1</v>
      </c>
      <c r="BN1" s="25">
        <v>1</v>
      </c>
      <c r="BO1" s="25"/>
      <c r="BP1" s="25">
        <v>1</v>
      </c>
      <c r="BQ1" s="25">
        <v>1</v>
      </c>
      <c r="BR1" s="25">
        <v>1</v>
      </c>
      <c r="BS1" s="25">
        <v>1</v>
      </c>
      <c r="BT1" s="25">
        <v>1</v>
      </c>
      <c r="BU1" s="25">
        <v>1</v>
      </c>
      <c r="BV1" s="25">
        <v>1</v>
      </c>
      <c r="BW1" s="25">
        <v>1</v>
      </c>
      <c r="BX1" s="25">
        <v>1</v>
      </c>
      <c r="BY1" s="25">
        <v>1</v>
      </c>
      <c r="BZ1" s="25"/>
      <c r="CA1" s="25">
        <v>1</v>
      </c>
      <c r="CB1" s="25">
        <v>1</v>
      </c>
      <c r="CC1" s="25">
        <v>1</v>
      </c>
      <c r="CD1" s="25">
        <v>1</v>
      </c>
      <c r="CE1" s="25">
        <v>1</v>
      </c>
      <c r="CF1" s="25">
        <v>1</v>
      </c>
      <c r="CG1" s="25">
        <v>1</v>
      </c>
      <c r="CH1" s="25">
        <v>1</v>
      </c>
      <c r="CI1" s="25">
        <v>1</v>
      </c>
      <c r="CJ1" s="25">
        <v>1</v>
      </c>
      <c r="CK1" s="25"/>
      <c r="CL1" s="25">
        <v>1</v>
      </c>
      <c r="CM1" s="25">
        <v>1</v>
      </c>
      <c r="CN1" s="25">
        <v>1</v>
      </c>
      <c r="CO1" s="25">
        <v>1</v>
      </c>
      <c r="CP1" s="25">
        <v>1</v>
      </c>
      <c r="CQ1" s="25">
        <v>1</v>
      </c>
      <c r="CR1" s="25">
        <v>1</v>
      </c>
      <c r="CS1" s="25">
        <v>1</v>
      </c>
      <c r="CT1" s="25">
        <v>1</v>
      </c>
      <c r="CU1" s="25">
        <v>1</v>
      </c>
      <c r="CV1" s="25"/>
      <c r="CW1" s="25">
        <v>1</v>
      </c>
      <c r="CX1" s="25">
        <v>1</v>
      </c>
      <c r="CY1" s="25">
        <v>1</v>
      </c>
      <c r="CZ1" s="25">
        <v>1</v>
      </c>
      <c r="DA1" s="25">
        <v>1</v>
      </c>
      <c r="DB1" s="25">
        <v>1</v>
      </c>
      <c r="DC1" s="25">
        <v>1</v>
      </c>
      <c r="DD1" s="25">
        <v>1</v>
      </c>
      <c r="DE1" s="25">
        <v>1</v>
      </c>
      <c r="DF1" s="25">
        <v>1</v>
      </c>
      <c r="DG1" s="25"/>
      <c r="DH1" s="25">
        <v>1</v>
      </c>
      <c r="DI1" s="25">
        <v>1</v>
      </c>
      <c r="DJ1" s="25">
        <v>1</v>
      </c>
      <c r="DK1" s="25">
        <v>1</v>
      </c>
      <c r="DL1" s="25">
        <v>1</v>
      </c>
      <c r="DM1" s="25">
        <v>1</v>
      </c>
      <c r="DN1" s="25">
        <v>1</v>
      </c>
      <c r="DO1" s="25">
        <v>1</v>
      </c>
      <c r="DP1" s="25">
        <v>1</v>
      </c>
      <c r="DQ1" s="25">
        <v>1</v>
      </c>
      <c r="DR1" s="25"/>
      <c r="DS1" s="25">
        <v>1</v>
      </c>
      <c r="DT1" s="25">
        <v>1</v>
      </c>
      <c r="DU1" s="25">
        <v>1</v>
      </c>
      <c r="DV1" s="25">
        <v>1</v>
      </c>
      <c r="DW1" s="25">
        <v>1</v>
      </c>
      <c r="DX1" s="25">
        <v>1</v>
      </c>
      <c r="DY1" s="25">
        <v>1</v>
      </c>
      <c r="DZ1" s="25">
        <v>1</v>
      </c>
      <c r="EA1" s="25">
        <v>1</v>
      </c>
      <c r="EB1" s="25">
        <v>1</v>
      </c>
      <c r="EC1" s="25"/>
      <c r="ED1" s="25">
        <v>1</v>
      </c>
      <c r="EE1" s="25">
        <v>1</v>
      </c>
      <c r="EF1" s="25">
        <v>1</v>
      </c>
      <c r="EG1" s="25">
        <v>1</v>
      </c>
      <c r="EH1" s="25">
        <v>1</v>
      </c>
      <c r="EI1" s="25">
        <v>1</v>
      </c>
      <c r="EJ1" s="25">
        <v>1</v>
      </c>
      <c r="EK1" s="25">
        <v>1</v>
      </c>
      <c r="EL1" s="25">
        <v>1</v>
      </c>
      <c r="EM1" s="25">
        <v>1</v>
      </c>
      <c r="EN1" s="25"/>
    </row>
    <row r="2" spans="1:144">
      <c r="A2" s="26" t="s">
        <v>43</v>
      </c>
      <c r="B2" s="26">
        <f>COLUMN()-1</f>
        <v>1</v>
      </c>
      <c r="C2" s="26">
        <f t="shared" ref="C2:BR2" si="0">COLUMN()-1</f>
        <v>2</v>
      </c>
      <c r="D2" s="26">
        <f t="shared" si="0"/>
        <v>3</v>
      </c>
      <c r="E2" s="26">
        <f t="shared" si="0"/>
        <v>4</v>
      </c>
      <c r="F2" s="26">
        <f t="shared" si="0"/>
        <v>5</v>
      </c>
      <c r="G2" s="26">
        <f t="shared" si="0"/>
        <v>6</v>
      </c>
      <c r="H2" s="26">
        <f t="shared" si="0"/>
        <v>7</v>
      </c>
      <c r="I2" s="26">
        <f t="shared" si="0"/>
        <v>8</v>
      </c>
      <c r="J2" s="26">
        <f t="shared" si="0"/>
        <v>9</v>
      </c>
      <c r="K2" s="26">
        <f t="shared" si="0"/>
        <v>10</v>
      </c>
      <c r="L2" s="26">
        <f t="shared" si="0"/>
        <v>11</v>
      </c>
      <c r="M2" s="26">
        <f t="shared" si="0"/>
        <v>12</v>
      </c>
      <c r="N2" s="26">
        <f t="shared" si="0"/>
        <v>13</v>
      </c>
      <c r="O2" s="26">
        <f t="shared" si="0"/>
        <v>14</v>
      </c>
      <c r="P2" s="26">
        <f t="shared" si="0"/>
        <v>15</v>
      </c>
      <c r="Q2" s="26">
        <f t="shared" si="0"/>
        <v>16</v>
      </c>
      <c r="R2" s="26">
        <f t="shared" si="0"/>
        <v>17</v>
      </c>
      <c r="S2" s="26">
        <f t="shared" si="0"/>
        <v>18</v>
      </c>
      <c r="T2" s="26">
        <f t="shared" si="0"/>
        <v>19</v>
      </c>
      <c r="U2" s="26">
        <f t="shared" si="0"/>
        <v>20</v>
      </c>
      <c r="V2" s="26">
        <f t="shared" si="0"/>
        <v>21</v>
      </c>
      <c r="W2" s="26">
        <f t="shared" si="0"/>
        <v>22</v>
      </c>
      <c r="X2" s="26">
        <f t="shared" si="0"/>
        <v>23</v>
      </c>
      <c r="Y2" s="26">
        <f t="shared" si="0"/>
        <v>24</v>
      </c>
      <c r="Z2" s="26">
        <f t="shared" si="0"/>
        <v>25</v>
      </c>
      <c r="AA2" s="26">
        <f t="shared" si="0"/>
        <v>26</v>
      </c>
      <c r="AB2" s="26">
        <f t="shared" si="0"/>
        <v>27</v>
      </c>
      <c r="AC2" s="26">
        <f t="shared" si="0"/>
        <v>28</v>
      </c>
      <c r="AD2" s="26">
        <f t="shared" si="0"/>
        <v>29</v>
      </c>
      <c r="AE2" s="26">
        <f t="shared" si="0"/>
        <v>30</v>
      </c>
      <c r="AF2" s="26">
        <f t="shared" si="0"/>
        <v>31</v>
      </c>
      <c r="AG2" s="26">
        <f t="shared" si="0"/>
        <v>32</v>
      </c>
      <c r="AH2" s="26">
        <f t="shared" si="0"/>
        <v>33</v>
      </c>
      <c r="AI2" s="26">
        <f t="shared" si="0"/>
        <v>34</v>
      </c>
      <c r="AJ2" s="26">
        <f t="shared" si="0"/>
        <v>35</v>
      </c>
      <c r="AK2" s="26">
        <f t="shared" si="0"/>
        <v>36</v>
      </c>
      <c r="AL2" s="26">
        <f t="shared" si="0"/>
        <v>37</v>
      </c>
      <c r="AM2" s="26">
        <f t="shared" si="0"/>
        <v>38</v>
      </c>
      <c r="AN2" s="26">
        <f t="shared" si="0"/>
        <v>39</v>
      </c>
      <c r="AO2" s="26">
        <f t="shared" si="0"/>
        <v>40</v>
      </c>
      <c r="AP2" s="26">
        <f t="shared" si="0"/>
        <v>41</v>
      </c>
      <c r="AQ2" s="26">
        <f t="shared" si="0"/>
        <v>42</v>
      </c>
      <c r="AR2" s="26">
        <f t="shared" si="0"/>
        <v>43</v>
      </c>
      <c r="AS2" s="26">
        <f t="shared" si="0"/>
        <v>44</v>
      </c>
      <c r="AT2" s="26">
        <f t="shared" si="0"/>
        <v>45</v>
      </c>
      <c r="AU2" s="26">
        <f t="shared" si="0"/>
        <v>46</v>
      </c>
      <c r="AV2" s="26">
        <f t="shared" si="0"/>
        <v>47</v>
      </c>
      <c r="AW2" s="26">
        <f t="shared" si="0"/>
        <v>48</v>
      </c>
      <c r="AX2" s="26">
        <f t="shared" si="0"/>
        <v>49</v>
      </c>
      <c r="AY2" s="26">
        <f t="shared" si="0"/>
        <v>50</v>
      </c>
      <c r="AZ2" s="26">
        <f t="shared" si="0"/>
        <v>51</v>
      </c>
      <c r="BA2" s="26">
        <f t="shared" si="0"/>
        <v>52</v>
      </c>
      <c r="BB2" s="26">
        <f t="shared" si="0"/>
        <v>53</v>
      </c>
      <c r="BC2" s="26">
        <f t="shared" si="0"/>
        <v>54</v>
      </c>
      <c r="BD2" s="26">
        <f t="shared" si="0"/>
        <v>55</v>
      </c>
      <c r="BE2" s="26">
        <f t="shared" si="0"/>
        <v>56</v>
      </c>
      <c r="BF2" s="26">
        <f t="shared" si="0"/>
        <v>57</v>
      </c>
      <c r="BG2" s="26">
        <f t="shared" si="0"/>
        <v>58</v>
      </c>
      <c r="BH2" s="26">
        <f t="shared" si="0"/>
        <v>59</v>
      </c>
      <c r="BI2" s="26">
        <f t="shared" si="0"/>
        <v>60</v>
      </c>
      <c r="BJ2" s="26">
        <f t="shared" si="0"/>
        <v>61</v>
      </c>
      <c r="BK2" s="26">
        <f t="shared" si="0"/>
        <v>62</v>
      </c>
      <c r="BL2" s="26">
        <f t="shared" si="0"/>
        <v>63</v>
      </c>
      <c r="BM2" s="26">
        <f t="shared" si="0"/>
        <v>64</v>
      </c>
      <c r="BN2" s="26">
        <f t="shared" si="0"/>
        <v>65</v>
      </c>
      <c r="BO2" s="26">
        <f t="shared" si="0"/>
        <v>66</v>
      </c>
      <c r="BP2" s="26">
        <f t="shared" si="0"/>
        <v>67</v>
      </c>
      <c r="BQ2" s="26">
        <f t="shared" si="0"/>
        <v>68</v>
      </c>
      <c r="BR2" s="26">
        <f t="shared" si="0"/>
        <v>69</v>
      </c>
      <c r="BS2" s="26">
        <f t="shared" ref="BS2:ED2" si="1">COLUMN()-1</f>
        <v>70</v>
      </c>
      <c r="BT2" s="26">
        <f t="shared" si="1"/>
        <v>71</v>
      </c>
      <c r="BU2" s="26">
        <f t="shared" si="1"/>
        <v>72</v>
      </c>
      <c r="BV2" s="26">
        <f t="shared" si="1"/>
        <v>73</v>
      </c>
      <c r="BW2" s="26">
        <f t="shared" si="1"/>
        <v>74</v>
      </c>
      <c r="BX2" s="26">
        <f t="shared" si="1"/>
        <v>75</v>
      </c>
      <c r="BY2" s="26">
        <f t="shared" si="1"/>
        <v>76</v>
      </c>
      <c r="BZ2" s="26">
        <f t="shared" si="1"/>
        <v>77</v>
      </c>
      <c r="CA2" s="26">
        <f t="shared" si="1"/>
        <v>78</v>
      </c>
      <c r="CB2" s="26">
        <f t="shared" si="1"/>
        <v>79</v>
      </c>
      <c r="CC2" s="26">
        <f t="shared" si="1"/>
        <v>80</v>
      </c>
      <c r="CD2" s="26">
        <f t="shared" si="1"/>
        <v>81</v>
      </c>
      <c r="CE2" s="26">
        <f t="shared" si="1"/>
        <v>82</v>
      </c>
      <c r="CF2" s="26">
        <f t="shared" si="1"/>
        <v>83</v>
      </c>
      <c r="CG2" s="26">
        <f t="shared" si="1"/>
        <v>84</v>
      </c>
      <c r="CH2" s="26">
        <f t="shared" si="1"/>
        <v>85</v>
      </c>
      <c r="CI2" s="26">
        <f t="shared" si="1"/>
        <v>86</v>
      </c>
      <c r="CJ2" s="26">
        <f t="shared" si="1"/>
        <v>87</v>
      </c>
      <c r="CK2" s="26">
        <f t="shared" si="1"/>
        <v>88</v>
      </c>
      <c r="CL2" s="26">
        <f t="shared" si="1"/>
        <v>89</v>
      </c>
      <c r="CM2" s="26">
        <f t="shared" si="1"/>
        <v>90</v>
      </c>
      <c r="CN2" s="26">
        <f t="shared" si="1"/>
        <v>91</v>
      </c>
      <c r="CO2" s="26">
        <f t="shared" si="1"/>
        <v>92</v>
      </c>
      <c r="CP2" s="26">
        <f t="shared" si="1"/>
        <v>93</v>
      </c>
      <c r="CQ2" s="26">
        <f t="shared" si="1"/>
        <v>94</v>
      </c>
      <c r="CR2" s="26">
        <f t="shared" si="1"/>
        <v>95</v>
      </c>
      <c r="CS2" s="26">
        <f t="shared" si="1"/>
        <v>96</v>
      </c>
      <c r="CT2" s="26">
        <f t="shared" si="1"/>
        <v>97</v>
      </c>
      <c r="CU2" s="26">
        <f t="shared" si="1"/>
        <v>98</v>
      </c>
      <c r="CV2" s="26">
        <f t="shared" si="1"/>
        <v>99</v>
      </c>
      <c r="CW2" s="26">
        <f t="shared" si="1"/>
        <v>100</v>
      </c>
      <c r="CX2" s="26">
        <f t="shared" si="1"/>
        <v>101</v>
      </c>
      <c r="CY2" s="26">
        <f t="shared" si="1"/>
        <v>102</v>
      </c>
      <c r="CZ2" s="26">
        <f t="shared" si="1"/>
        <v>103</v>
      </c>
      <c r="DA2" s="26">
        <f t="shared" si="1"/>
        <v>104</v>
      </c>
      <c r="DB2" s="26">
        <f t="shared" si="1"/>
        <v>105</v>
      </c>
      <c r="DC2" s="26">
        <f t="shared" si="1"/>
        <v>106</v>
      </c>
      <c r="DD2" s="26">
        <f t="shared" si="1"/>
        <v>107</v>
      </c>
      <c r="DE2" s="26">
        <f t="shared" si="1"/>
        <v>108</v>
      </c>
      <c r="DF2" s="26">
        <f t="shared" si="1"/>
        <v>109</v>
      </c>
      <c r="DG2" s="26">
        <f t="shared" si="1"/>
        <v>110</v>
      </c>
      <c r="DH2" s="26">
        <f t="shared" si="1"/>
        <v>111</v>
      </c>
      <c r="DI2" s="26">
        <f t="shared" si="1"/>
        <v>112</v>
      </c>
      <c r="DJ2" s="26">
        <f t="shared" si="1"/>
        <v>113</v>
      </c>
      <c r="DK2" s="26">
        <f t="shared" si="1"/>
        <v>114</v>
      </c>
      <c r="DL2" s="26">
        <f t="shared" si="1"/>
        <v>115</v>
      </c>
      <c r="DM2" s="26">
        <f t="shared" si="1"/>
        <v>116</v>
      </c>
      <c r="DN2" s="26">
        <f t="shared" si="1"/>
        <v>117</v>
      </c>
      <c r="DO2" s="26">
        <f t="shared" si="1"/>
        <v>118</v>
      </c>
      <c r="DP2" s="26">
        <f t="shared" si="1"/>
        <v>119</v>
      </c>
      <c r="DQ2" s="26">
        <f t="shared" si="1"/>
        <v>120</v>
      </c>
      <c r="DR2" s="26">
        <f t="shared" si="1"/>
        <v>121</v>
      </c>
      <c r="DS2" s="26">
        <f t="shared" si="1"/>
        <v>122</v>
      </c>
      <c r="DT2" s="26">
        <f t="shared" si="1"/>
        <v>123</v>
      </c>
      <c r="DU2" s="26">
        <f t="shared" si="1"/>
        <v>124</v>
      </c>
      <c r="DV2" s="26">
        <f t="shared" si="1"/>
        <v>125</v>
      </c>
      <c r="DW2" s="26">
        <f t="shared" si="1"/>
        <v>126</v>
      </c>
      <c r="DX2" s="26">
        <f t="shared" si="1"/>
        <v>127</v>
      </c>
      <c r="DY2" s="26">
        <f t="shared" si="1"/>
        <v>128</v>
      </c>
      <c r="DZ2" s="26">
        <f t="shared" si="1"/>
        <v>129</v>
      </c>
      <c r="EA2" s="26">
        <f t="shared" si="1"/>
        <v>130</v>
      </c>
      <c r="EB2" s="26">
        <f t="shared" si="1"/>
        <v>131</v>
      </c>
      <c r="EC2" s="26">
        <f t="shared" si="1"/>
        <v>132</v>
      </c>
      <c r="ED2" s="26">
        <f t="shared" si="1"/>
        <v>133</v>
      </c>
      <c r="EE2" s="26">
        <f t="shared" ref="EE2:EN2" si="2">COLUMN()-1</f>
        <v>134</v>
      </c>
      <c r="EF2" s="26">
        <f t="shared" si="2"/>
        <v>135</v>
      </c>
      <c r="EG2" s="26">
        <f t="shared" si="2"/>
        <v>136</v>
      </c>
      <c r="EH2" s="26">
        <f t="shared" si="2"/>
        <v>137</v>
      </c>
      <c r="EI2" s="26">
        <f t="shared" si="2"/>
        <v>138</v>
      </c>
      <c r="EJ2" s="26">
        <f t="shared" si="2"/>
        <v>139</v>
      </c>
      <c r="EK2" s="26">
        <f t="shared" si="2"/>
        <v>140</v>
      </c>
      <c r="EL2" s="26">
        <f t="shared" si="2"/>
        <v>141</v>
      </c>
      <c r="EM2" s="26">
        <f t="shared" si="2"/>
        <v>142</v>
      </c>
      <c r="EN2" s="26">
        <f t="shared" si="2"/>
        <v>143</v>
      </c>
    </row>
    <row r="3" spans="1:144">
      <c r="A3" s="26" t="s">
        <v>44</v>
      </c>
      <c r="B3" s="27" t="s">
        <v>45</v>
      </c>
      <c r="C3" s="27" t="s">
        <v>46</v>
      </c>
      <c r="D3" s="27" t="s">
        <v>47</v>
      </c>
      <c r="E3" s="27" t="s">
        <v>48</v>
      </c>
      <c r="F3" s="27" t="s">
        <v>49</v>
      </c>
      <c r="G3" s="27" t="s">
        <v>50</v>
      </c>
      <c r="H3" s="74" t="s">
        <v>51</v>
      </c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6"/>
      <c r="X3" s="80" t="s">
        <v>52</v>
      </c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 t="s">
        <v>53</v>
      </c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73"/>
      <c r="EB3" s="73"/>
      <c r="EC3" s="73"/>
      <c r="ED3" s="73"/>
      <c r="EE3" s="73"/>
      <c r="EF3" s="73"/>
      <c r="EG3" s="73"/>
      <c r="EH3" s="73"/>
      <c r="EI3" s="73"/>
      <c r="EJ3" s="73"/>
      <c r="EK3" s="73"/>
      <c r="EL3" s="73"/>
      <c r="EM3" s="73"/>
      <c r="EN3" s="73"/>
    </row>
    <row r="4" spans="1:144">
      <c r="A4" s="26" t="s">
        <v>54</v>
      </c>
      <c r="B4" s="28"/>
      <c r="C4" s="28"/>
      <c r="D4" s="28"/>
      <c r="E4" s="28"/>
      <c r="F4" s="28"/>
      <c r="G4" s="28"/>
      <c r="H4" s="77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9"/>
      <c r="X4" s="73" t="s">
        <v>55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 t="s">
        <v>56</v>
      </c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 t="s">
        <v>57</v>
      </c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 t="s">
        <v>58</v>
      </c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 t="s">
        <v>59</v>
      </c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 t="s">
        <v>60</v>
      </c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 t="s">
        <v>61</v>
      </c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 t="s">
        <v>62</v>
      </c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 t="s">
        <v>63</v>
      </c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 t="s">
        <v>64</v>
      </c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 t="s">
        <v>65</v>
      </c>
      <c r="EE4" s="73"/>
      <c r="EF4" s="73"/>
      <c r="EG4" s="73"/>
      <c r="EH4" s="73"/>
      <c r="EI4" s="73"/>
      <c r="EJ4" s="73"/>
      <c r="EK4" s="73"/>
      <c r="EL4" s="73"/>
      <c r="EM4" s="73"/>
      <c r="EN4" s="73"/>
    </row>
    <row r="5" spans="1:144">
      <c r="A5" s="26" t="s">
        <v>66</v>
      </c>
      <c r="B5" s="29"/>
      <c r="C5" s="29"/>
      <c r="D5" s="29"/>
      <c r="E5" s="29"/>
      <c r="F5" s="29"/>
      <c r="G5" s="29"/>
      <c r="H5" s="30" t="s">
        <v>67</v>
      </c>
      <c r="I5" s="30" t="s">
        <v>68</v>
      </c>
      <c r="J5" s="30" t="s">
        <v>69</v>
      </c>
      <c r="K5" s="30" t="s">
        <v>70</v>
      </c>
      <c r="L5" s="30" t="s">
        <v>71</v>
      </c>
      <c r="M5" s="30" t="s">
        <v>72</v>
      </c>
      <c r="N5" s="30" t="s">
        <v>73</v>
      </c>
      <c r="O5" s="30" t="s">
        <v>74</v>
      </c>
      <c r="P5" s="30" t="s">
        <v>75</v>
      </c>
      <c r="Q5" s="30" t="s">
        <v>76</v>
      </c>
      <c r="R5" s="30" t="s">
        <v>77</v>
      </c>
      <c r="S5" s="30" t="s">
        <v>78</v>
      </c>
      <c r="T5" s="30" t="s">
        <v>79</v>
      </c>
      <c r="U5" s="30" t="s">
        <v>80</v>
      </c>
      <c r="V5" s="30" t="s">
        <v>81</v>
      </c>
      <c r="W5" s="30" t="s">
        <v>82</v>
      </c>
      <c r="X5" s="30" t="s">
        <v>83</v>
      </c>
      <c r="Y5" s="30" t="s">
        <v>84</v>
      </c>
      <c r="Z5" s="30" t="s">
        <v>85</v>
      </c>
      <c r="AA5" s="30" t="s">
        <v>86</v>
      </c>
      <c r="AB5" s="30" t="s">
        <v>87</v>
      </c>
      <c r="AC5" s="30" t="s">
        <v>88</v>
      </c>
      <c r="AD5" s="30" t="s">
        <v>89</v>
      </c>
      <c r="AE5" s="30" t="s">
        <v>90</v>
      </c>
      <c r="AF5" s="30" t="s">
        <v>91</v>
      </c>
      <c r="AG5" s="30" t="s">
        <v>92</v>
      </c>
      <c r="AH5" s="30" t="s">
        <v>93</v>
      </c>
      <c r="AI5" s="30" t="s">
        <v>83</v>
      </c>
      <c r="AJ5" s="30" t="s">
        <v>84</v>
      </c>
      <c r="AK5" s="30" t="s">
        <v>85</v>
      </c>
      <c r="AL5" s="30" t="s">
        <v>86</v>
      </c>
      <c r="AM5" s="30" t="s">
        <v>87</v>
      </c>
      <c r="AN5" s="30" t="s">
        <v>88</v>
      </c>
      <c r="AO5" s="30" t="s">
        <v>89</v>
      </c>
      <c r="AP5" s="30" t="s">
        <v>90</v>
      </c>
      <c r="AQ5" s="30" t="s">
        <v>91</v>
      </c>
      <c r="AR5" s="30" t="s">
        <v>92</v>
      </c>
      <c r="AS5" s="30" t="s">
        <v>94</v>
      </c>
      <c r="AT5" s="30" t="s">
        <v>83</v>
      </c>
      <c r="AU5" s="30" t="s">
        <v>84</v>
      </c>
      <c r="AV5" s="30" t="s">
        <v>85</v>
      </c>
      <c r="AW5" s="30" t="s">
        <v>86</v>
      </c>
      <c r="AX5" s="30" t="s">
        <v>87</v>
      </c>
      <c r="AY5" s="30" t="s">
        <v>88</v>
      </c>
      <c r="AZ5" s="30" t="s">
        <v>89</v>
      </c>
      <c r="BA5" s="30" t="s">
        <v>90</v>
      </c>
      <c r="BB5" s="30" t="s">
        <v>91</v>
      </c>
      <c r="BC5" s="30" t="s">
        <v>92</v>
      </c>
      <c r="BD5" s="30" t="s">
        <v>94</v>
      </c>
      <c r="BE5" s="30" t="s">
        <v>83</v>
      </c>
      <c r="BF5" s="30" t="s">
        <v>84</v>
      </c>
      <c r="BG5" s="30" t="s">
        <v>85</v>
      </c>
      <c r="BH5" s="30" t="s">
        <v>86</v>
      </c>
      <c r="BI5" s="30" t="s">
        <v>87</v>
      </c>
      <c r="BJ5" s="30" t="s">
        <v>88</v>
      </c>
      <c r="BK5" s="30" t="s">
        <v>89</v>
      </c>
      <c r="BL5" s="30" t="s">
        <v>90</v>
      </c>
      <c r="BM5" s="30" t="s">
        <v>91</v>
      </c>
      <c r="BN5" s="30" t="s">
        <v>92</v>
      </c>
      <c r="BO5" s="30" t="s">
        <v>94</v>
      </c>
      <c r="BP5" s="30" t="s">
        <v>83</v>
      </c>
      <c r="BQ5" s="30" t="s">
        <v>84</v>
      </c>
      <c r="BR5" s="30" t="s">
        <v>85</v>
      </c>
      <c r="BS5" s="30" t="s">
        <v>86</v>
      </c>
      <c r="BT5" s="30" t="s">
        <v>87</v>
      </c>
      <c r="BU5" s="30" t="s">
        <v>88</v>
      </c>
      <c r="BV5" s="30" t="s">
        <v>89</v>
      </c>
      <c r="BW5" s="30" t="s">
        <v>90</v>
      </c>
      <c r="BX5" s="30" t="s">
        <v>91</v>
      </c>
      <c r="BY5" s="30" t="s">
        <v>92</v>
      </c>
      <c r="BZ5" s="30" t="s">
        <v>94</v>
      </c>
      <c r="CA5" s="30" t="s">
        <v>83</v>
      </c>
      <c r="CB5" s="30" t="s">
        <v>84</v>
      </c>
      <c r="CC5" s="30" t="s">
        <v>85</v>
      </c>
      <c r="CD5" s="30" t="s">
        <v>86</v>
      </c>
      <c r="CE5" s="30" t="s">
        <v>87</v>
      </c>
      <c r="CF5" s="30" t="s">
        <v>88</v>
      </c>
      <c r="CG5" s="30" t="s">
        <v>89</v>
      </c>
      <c r="CH5" s="30" t="s">
        <v>90</v>
      </c>
      <c r="CI5" s="30" t="s">
        <v>91</v>
      </c>
      <c r="CJ5" s="30" t="s">
        <v>92</v>
      </c>
      <c r="CK5" s="30" t="s">
        <v>94</v>
      </c>
      <c r="CL5" s="30" t="s">
        <v>83</v>
      </c>
      <c r="CM5" s="30" t="s">
        <v>84</v>
      </c>
      <c r="CN5" s="30" t="s">
        <v>85</v>
      </c>
      <c r="CO5" s="30" t="s">
        <v>86</v>
      </c>
      <c r="CP5" s="30" t="s">
        <v>87</v>
      </c>
      <c r="CQ5" s="30" t="s">
        <v>88</v>
      </c>
      <c r="CR5" s="30" t="s">
        <v>89</v>
      </c>
      <c r="CS5" s="30" t="s">
        <v>90</v>
      </c>
      <c r="CT5" s="30" t="s">
        <v>91</v>
      </c>
      <c r="CU5" s="30" t="s">
        <v>92</v>
      </c>
      <c r="CV5" s="30" t="s">
        <v>94</v>
      </c>
      <c r="CW5" s="30" t="s">
        <v>83</v>
      </c>
      <c r="CX5" s="30" t="s">
        <v>84</v>
      </c>
      <c r="CY5" s="30" t="s">
        <v>85</v>
      </c>
      <c r="CZ5" s="30" t="s">
        <v>86</v>
      </c>
      <c r="DA5" s="30" t="s">
        <v>87</v>
      </c>
      <c r="DB5" s="30" t="s">
        <v>88</v>
      </c>
      <c r="DC5" s="30" t="s">
        <v>89</v>
      </c>
      <c r="DD5" s="30" t="s">
        <v>90</v>
      </c>
      <c r="DE5" s="30" t="s">
        <v>91</v>
      </c>
      <c r="DF5" s="30" t="s">
        <v>92</v>
      </c>
      <c r="DG5" s="30" t="s">
        <v>94</v>
      </c>
      <c r="DH5" s="30" t="s">
        <v>83</v>
      </c>
      <c r="DI5" s="30" t="s">
        <v>84</v>
      </c>
      <c r="DJ5" s="30" t="s">
        <v>85</v>
      </c>
      <c r="DK5" s="30" t="s">
        <v>86</v>
      </c>
      <c r="DL5" s="30" t="s">
        <v>87</v>
      </c>
      <c r="DM5" s="30" t="s">
        <v>88</v>
      </c>
      <c r="DN5" s="30" t="s">
        <v>89</v>
      </c>
      <c r="DO5" s="30" t="s">
        <v>90</v>
      </c>
      <c r="DP5" s="30" t="s">
        <v>91</v>
      </c>
      <c r="DQ5" s="30" t="s">
        <v>92</v>
      </c>
      <c r="DR5" s="30" t="s">
        <v>94</v>
      </c>
      <c r="DS5" s="30" t="s">
        <v>83</v>
      </c>
      <c r="DT5" s="30" t="s">
        <v>84</v>
      </c>
      <c r="DU5" s="30" t="s">
        <v>85</v>
      </c>
      <c r="DV5" s="30" t="s">
        <v>86</v>
      </c>
      <c r="DW5" s="30" t="s">
        <v>87</v>
      </c>
      <c r="DX5" s="30" t="s">
        <v>88</v>
      </c>
      <c r="DY5" s="30" t="s">
        <v>89</v>
      </c>
      <c r="DZ5" s="30" t="s">
        <v>90</v>
      </c>
      <c r="EA5" s="30" t="s">
        <v>91</v>
      </c>
      <c r="EB5" s="30" t="s">
        <v>92</v>
      </c>
      <c r="EC5" s="30" t="s">
        <v>94</v>
      </c>
      <c r="ED5" s="30" t="s">
        <v>83</v>
      </c>
      <c r="EE5" s="30" t="s">
        <v>84</v>
      </c>
      <c r="EF5" s="30" t="s">
        <v>85</v>
      </c>
      <c r="EG5" s="30" t="s">
        <v>86</v>
      </c>
      <c r="EH5" s="30" t="s">
        <v>87</v>
      </c>
      <c r="EI5" s="30" t="s">
        <v>88</v>
      </c>
      <c r="EJ5" s="30" t="s">
        <v>89</v>
      </c>
      <c r="EK5" s="30" t="s">
        <v>90</v>
      </c>
      <c r="EL5" s="30" t="s">
        <v>91</v>
      </c>
      <c r="EM5" s="30" t="s">
        <v>92</v>
      </c>
      <c r="EN5" s="30" t="s">
        <v>94</v>
      </c>
    </row>
    <row r="6" spans="1:144" s="34" customFormat="1">
      <c r="A6" s="26" t="s">
        <v>95</v>
      </c>
      <c r="B6" s="31">
        <f>B7</f>
        <v>2015</v>
      </c>
      <c r="C6" s="31">
        <f t="shared" ref="C6:W6" si="3">C7</f>
        <v>122190</v>
      </c>
      <c r="D6" s="31">
        <f t="shared" si="3"/>
        <v>47</v>
      </c>
      <c r="E6" s="31">
        <f t="shared" si="3"/>
        <v>17</v>
      </c>
      <c r="F6" s="31">
        <f t="shared" si="3"/>
        <v>2</v>
      </c>
      <c r="G6" s="31">
        <f t="shared" si="3"/>
        <v>0</v>
      </c>
      <c r="H6" s="31" t="str">
        <f t="shared" si="3"/>
        <v>千葉県　市原市</v>
      </c>
      <c r="I6" s="31" t="str">
        <f t="shared" si="3"/>
        <v>法非適用</v>
      </c>
      <c r="J6" s="31" t="str">
        <f t="shared" si="3"/>
        <v>下水道事業</v>
      </c>
      <c r="K6" s="31" t="str">
        <f t="shared" si="3"/>
        <v>特定公共下水道</v>
      </c>
      <c r="L6" s="31" t="str">
        <f t="shared" si="3"/>
        <v>-</v>
      </c>
      <c r="M6" s="32" t="str">
        <f t="shared" si="3"/>
        <v>-</v>
      </c>
      <c r="N6" s="32" t="str">
        <f t="shared" si="3"/>
        <v>該当数値なし</v>
      </c>
      <c r="O6" s="32">
        <f t="shared" si="3"/>
        <v>0.03</v>
      </c>
      <c r="P6" s="32">
        <f t="shared" si="3"/>
        <v>83.59</v>
      </c>
      <c r="Q6" s="32">
        <f t="shared" si="3"/>
        <v>2100</v>
      </c>
      <c r="R6" s="32">
        <f t="shared" si="3"/>
        <v>279697</v>
      </c>
      <c r="S6" s="32">
        <f t="shared" si="3"/>
        <v>368.17</v>
      </c>
      <c r="T6" s="32">
        <f t="shared" si="3"/>
        <v>759.7</v>
      </c>
      <c r="U6" s="32">
        <f t="shared" si="3"/>
        <v>79</v>
      </c>
      <c r="V6" s="32">
        <f t="shared" si="3"/>
        <v>1</v>
      </c>
      <c r="W6" s="32">
        <f t="shared" si="3"/>
        <v>79</v>
      </c>
      <c r="X6" s="33">
        <f>IF(X7="",NA(),X7)</f>
        <v>122.4</v>
      </c>
      <c r="Y6" s="33">
        <f t="shared" ref="Y6:AG6" si="4">IF(Y7="",NA(),Y7)</f>
        <v>144.91999999999999</v>
      </c>
      <c r="Z6" s="33">
        <f t="shared" si="4"/>
        <v>184.85</v>
      </c>
      <c r="AA6" s="33">
        <f t="shared" si="4"/>
        <v>177.09</v>
      </c>
      <c r="AB6" s="33">
        <f t="shared" si="4"/>
        <v>195.65</v>
      </c>
      <c r="AC6" s="32" t="e">
        <f t="shared" si="4"/>
        <v>#N/A</v>
      </c>
      <c r="AD6" s="32" t="e">
        <f t="shared" si="4"/>
        <v>#N/A</v>
      </c>
      <c r="AE6" s="32" t="e">
        <f t="shared" si="4"/>
        <v>#N/A</v>
      </c>
      <c r="AF6" s="32" t="e">
        <f t="shared" si="4"/>
        <v>#N/A</v>
      </c>
      <c r="AG6" s="32" t="e">
        <f t="shared" si="4"/>
        <v>#N/A</v>
      </c>
      <c r="AH6" s="32" t="str">
        <f>IF(AH7="","",IF(AH7="-","【-】","【"&amp;SUBSTITUTE(TEXT(AH7,"#,##0.00"),"-","△")&amp;"】"))</f>
        <v/>
      </c>
      <c r="AI6" s="32" t="e">
        <f>IF(AI7="",NA(),AI7)</f>
        <v>#N/A</v>
      </c>
      <c r="AJ6" s="32" t="e">
        <f t="shared" ref="AJ6:AR6" si="5">IF(AJ7="",NA(),AJ7)</f>
        <v>#N/A</v>
      </c>
      <c r="AK6" s="32" t="e">
        <f t="shared" si="5"/>
        <v>#N/A</v>
      </c>
      <c r="AL6" s="32" t="e">
        <f t="shared" si="5"/>
        <v>#N/A</v>
      </c>
      <c r="AM6" s="32" t="e">
        <f t="shared" si="5"/>
        <v>#N/A</v>
      </c>
      <c r="AN6" s="32" t="e">
        <f t="shared" si="5"/>
        <v>#N/A</v>
      </c>
      <c r="AO6" s="32" t="e">
        <f t="shared" si="5"/>
        <v>#N/A</v>
      </c>
      <c r="AP6" s="32" t="e">
        <f t="shared" si="5"/>
        <v>#N/A</v>
      </c>
      <c r="AQ6" s="32" t="e">
        <f t="shared" si="5"/>
        <v>#N/A</v>
      </c>
      <c r="AR6" s="32" t="e">
        <f t="shared" si="5"/>
        <v>#N/A</v>
      </c>
      <c r="AS6" s="32" t="str">
        <f>IF(AS7="","",IF(AS7="-","【-】","【"&amp;SUBSTITUTE(TEXT(AS7,"#,##0.00"),"-","△")&amp;"】"))</f>
        <v/>
      </c>
      <c r="AT6" s="32" t="e">
        <f>IF(AT7="",NA(),AT7)</f>
        <v>#N/A</v>
      </c>
      <c r="AU6" s="32" t="e">
        <f t="shared" ref="AU6:BC6" si="6">IF(AU7="",NA(),AU7)</f>
        <v>#N/A</v>
      </c>
      <c r="AV6" s="32" t="e">
        <f t="shared" si="6"/>
        <v>#N/A</v>
      </c>
      <c r="AW6" s="32" t="e">
        <f t="shared" si="6"/>
        <v>#N/A</v>
      </c>
      <c r="AX6" s="32" t="e">
        <f t="shared" si="6"/>
        <v>#N/A</v>
      </c>
      <c r="AY6" s="32" t="e">
        <f t="shared" si="6"/>
        <v>#N/A</v>
      </c>
      <c r="AZ6" s="32" t="e">
        <f t="shared" si="6"/>
        <v>#N/A</v>
      </c>
      <c r="BA6" s="32" t="e">
        <f t="shared" si="6"/>
        <v>#N/A</v>
      </c>
      <c r="BB6" s="32" t="e">
        <f t="shared" si="6"/>
        <v>#N/A</v>
      </c>
      <c r="BC6" s="32" t="e">
        <f t="shared" si="6"/>
        <v>#N/A</v>
      </c>
      <c r="BD6" s="32" t="str">
        <f>IF(BD7="","",IF(BD7="-","【-】","【"&amp;SUBSTITUTE(TEXT(BD7,"#,##0.00"),"-","△")&amp;"】"))</f>
        <v/>
      </c>
      <c r="BE6" s="33">
        <f>IF(BE7="",NA(),BE7)</f>
        <v>19.39</v>
      </c>
      <c r="BF6" s="33">
        <f t="shared" ref="BF6:BN6" si="7">IF(BF7="",NA(),BF7)</f>
        <v>6.33</v>
      </c>
      <c r="BG6" s="33">
        <f t="shared" si="7"/>
        <v>2.6</v>
      </c>
      <c r="BH6" s="33">
        <f t="shared" si="7"/>
        <v>0.28999999999999998</v>
      </c>
      <c r="BI6" s="32">
        <f t="shared" si="7"/>
        <v>0</v>
      </c>
      <c r="BJ6" s="33">
        <f t="shared" si="7"/>
        <v>38.39</v>
      </c>
      <c r="BK6" s="33">
        <f t="shared" si="7"/>
        <v>45.9</v>
      </c>
      <c r="BL6" s="33">
        <f t="shared" si="7"/>
        <v>47.29</v>
      </c>
      <c r="BM6" s="33">
        <f t="shared" si="7"/>
        <v>73.8</v>
      </c>
      <c r="BN6" s="33">
        <f t="shared" si="7"/>
        <v>78.25</v>
      </c>
      <c r="BO6" s="32" t="str">
        <f>IF(BO7="","",IF(BO7="-","【-】","【"&amp;SUBSTITUTE(TEXT(BO7,"#,##0.00"),"-","△")&amp;"】"))</f>
        <v/>
      </c>
      <c r="BP6" s="33">
        <f>IF(BP7="",NA(),BP7)</f>
        <v>131.84</v>
      </c>
      <c r="BQ6" s="33">
        <f t="shared" ref="BQ6:BY6" si="8">IF(BQ7="",NA(),BQ7)</f>
        <v>169.59</v>
      </c>
      <c r="BR6" s="33">
        <f t="shared" si="8"/>
        <v>214.27</v>
      </c>
      <c r="BS6" s="33">
        <f t="shared" si="8"/>
        <v>212.7</v>
      </c>
      <c r="BT6" s="33">
        <f t="shared" si="8"/>
        <v>257.77</v>
      </c>
      <c r="BU6" s="33">
        <f t="shared" si="8"/>
        <v>108.74</v>
      </c>
      <c r="BV6" s="33">
        <f t="shared" si="8"/>
        <v>103.9</v>
      </c>
      <c r="BW6" s="33">
        <f t="shared" si="8"/>
        <v>108</v>
      </c>
      <c r="BX6" s="33">
        <f t="shared" si="8"/>
        <v>119.12</v>
      </c>
      <c r="BY6" s="33">
        <f t="shared" si="8"/>
        <v>122.14</v>
      </c>
      <c r="BZ6" s="32" t="str">
        <f>IF(BZ7="","",IF(BZ7="-","【-】","【"&amp;SUBSTITUTE(TEXT(BZ7,"#,##0.00"),"-","△")&amp;"】"))</f>
        <v/>
      </c>
      <c r="CA6" s="33">
        <f>IF(CA7="",NA(),CA7)</f>
        <v>160.81</v>
      </c>
      <c r="CB6" s="33">
        <f t="shared" ref="CB6:CJ6" si="9">IF(CB7="",NA(),CB7)</f>
        <v>127.07</v>
      </c>
      <c r="CC6" s="33">
        <f t="shared" si="9"/>
        <v>100.52</v>
      </c>
      <c r="CD6" s="33">
        <f t="shared" si="9"/>
        <v>104.36</v>
      </c>
      <c r="CE6" s="33">
        <f t="shared" si="9"/>
        <v>87.48</v>
      </c>
      <c r="CF6" s="33">
        <f t="shared" si="9"/>
        <v>76.010000000000005</v>
      </c>
      <c r="CG6" s="33">
        <f t="shared" si="9"/>
        <v>79.83</v>
      </c>
      <c r="CH6" s="33">
        <f t="shared" si="9"/>
        <v>78.95</v>
      </c>
      <c r="CI6" s="33">
        <f t="shared" si="9"/>
        <v>71.61</v>
      </c>
      <c r="CJ6" s="33">
        <f t="shared" si="9"/>
        <v>71.989999999999995</v>
      </c>
      <c r="CK6" s="32" t="str">
        <f>IF(CK7="","",IF(CK7="-","【-】","【"&amp;SUBSTITUTE(TEXT(CK7,"#,##0.00"),"-","△")&amp;"】"))</f>
        <v/>
      </c>
      <c r="CL6" s="33">
        <f>IF(CL7="",NA(),CL7)</f>
        <v>11.2</v>
      </c>
      <c r="CM6" s="33">
        <f t="shared" ref="CM6:CU6" si="10">IF(CM7="",NA(),CM7)</f>
        <v>11.39</v>
      </c>
      <c r="CN6" s="33">
        <f t="shared" si="10"/>
        <v>11.27</v>
      </c>
      <c r="CO6" s="33">
        <f t="shared" si="10"/>
        <v>8.2200000000000006</v>
      </c>
      <c r="CP6" s="33">
        <f t="shared" si="10"/>
        <v>8.6300000000000008</v>
      </c>
      <c r="CQ6" s="33">
        <f t="shared" si="10"/>
        <v>44.48</v>
      </c>
      <c r="CR6" s="33">
        <f t="shared" si="10"/>
        <v>42.74</v>
      </c>
      <c r="CS6" s="33">
        <f t="shared" si="10"/>
        <v>41.28</v>
      </c>
      <c r="CT6" s="33">
        <f t="shared" si="10"/>
        <v>38.549999999999997</v>
      </c>
      <c r="CU6" s="33">
        <f t="shared" si="10"/>
        <v>38.75</v>
      </c>
      <c r="CV6" s="32" t="str">
        <f>IF(CV7="","",IF(CV7="-","【-】","【"&amp;SUBSTITUTE(TEXT(CV7,"#,##0.00"),"-","△")&amp;"】"))</f>
        <v/>
      </c>
      <c r="CW6" s="33">
        <f>IF(CW7="",NA(),CW7)</f>
        <v>45.16</v>
      </c>
      <c r="CX6" s="33">
        <f t="shared" ref="CX6:DF6" si="11">IF(CX7="",NA(),CX7)</f>
        <v>42.35</v>
      </c>
      <c r="CY6" s="33">
        <f t="shared" si="11"/>
        <v>36.78</v>
      </c>
      <c r="CZ6" s="33">
        <f t="shared" si="11"/>
        <v>41.77</v>
      </c>
      <c r="DA6" s="33">
        <f t="shared" si="11"/>
        <v>50.63</v>
      </c>
      <c r="DB6" s="33">
        <f t="shared" si="11"/>
        <v>3.16</v>
      </c>
      <c r="DC6" s="33">
        <f t="shared" si="11"/>
        <v>3.97</v>
      </c>
      <c r="DD6" s="33">
        <f t="shared" si="11"/>
        <v>5.38</v>
      </c>
      <c r="DE6" s="33">
        <f t="shared" si="11"/>
        <v>5.65</v>
      </c>
      <c r="DF6" s="33">
        <f t="shared" si="11"/>
        <v>5.64</v>
      </c>
      <c r="DG6" s="32" t="str">
        <f>IF(DG7="","",IF(DG7="-","【-】","【"&amp;SUBSTITUTE(TEXT(DG7,"#,##0.00"),"-","△")&amp;"】"))</f>
        <v/>
      </c>
      <c r="DH6" s="32" t="e">
        <f>IF(DH7="",NA(),DH7)</f>
        <v>#N/A</v>
      </c>
      <c r="DI6" s="32" t="e">
        <f t="shared" ref="DI6:DQ6" si="12">IF(DI7="",NA(),DI7)</f>
        <v>#N/A</v>
      </c>
      <c r="DJ6" s="32" t="e">
        <f t="shared" si="12"/>
        <v>#N/A</v>
      </c>
      <c r="DK6" s="32" t="e">
        <f t="shared" si="12"/>
        <v>#N/A</v>
      </c>
      <c r="DL6" s="32" t="e">
        <f t="shared" si="12"/>
        <v>#N/A</v>
      </c>
      <c r="DM6" s="32" t="e">
        <f t="shared" si="12"/>
        <v>#N/A</v>
      </c>
      <c r="DN6" s="32" t="e">
        <f t="shared" si="12"/>
        <v>#N/A</v>
      </c>
      <c r="DO6" s="32" t="e">
        <f t="shared" si="12"/>
        <v>#N/A</v>
      </c>
      <c r="DP6" s="32" t="e">
        <f t="shared" si="12"/>
        <v>#N/A</v>
      </c>
      <c r="DQ6" s="32" t="e">
        <f t="shared" si="12"/>
        <v>#N/A</v>
      </c>
      <c r="DR6" s="32" t="str">
        <f>IF(DR7="","",IF(DR7="-","【-】","【"&amp;SUBSTITUTE(TEXT(DR7,"#,##0.00"),"-","△")&amp;"】"))</f>
        <v/>
      </c>
      <c r="DS6" s="32" t="e">
        <f>IF(DS7="",NA(),DS7)</f>
        <v>#N/A</v>
      </c>
      <c r="DT6" s="32" t="e">
        <f t="shared" ref="DT6:EB6" si="13">IF(DT7="",NA(),DT7)</f>
        <v>#N/A</v>
      </c>
      <c r="DU6" s="32" t="e">
        <f t="shared" si="13"/>
        <v>#N/A</v>
      </c>
      <c r="DV6" s="32" t="e">
        <f t="shared" si="13"/>
        <v>#N/A</v>
      </c>
      <c r="DW6" s="32" t="e">
        <f t="shared" si="13"/>
        <v>#N/A</v>
      </c>
      <c r="DX6" s="32" t="e">
        <f t="shared" si="13"/>
        <v>#N/A</v>
      </c>
      <c r="DY6" s="32" t="e">
        <f t="shared" si="13"/>
        <v>#N/A</v>
      </c>
      <c r="DZ6" s="32" t="e">
        <f t="shared" si="13"/>
        <v>#N/A</v>
      </c>
      <c r="EA6" s="32" t="e">
        <f t="shared" si="13"/>
        <v>#N/A</v>
      </c>
      <c r="EB6" s="32" t="e">
        <f t="shared" si="13"/>
        <v>#N/A</v>
      </c>
      <c r="EC6" s="32" t="str">
        <f>IF(EC7="","",IF(EC7="-","【-】","【"&amp;SUBSTITUTE(TEXT(EC7,"#,##0.00"),"-","△")&amp;"】"))</f>
        <v/>
      </c>
      <c r="ED6" s="32">
        <f>IF(ED7="",NA(),ED7)</f>
        <v>0</v>
      </c>
      <c r="EE6" s="32">
        <f t="shared" ref="EE6:EM6" si="14">IF(EE7="",NA(),EE7)</f>
        <v>0</v>
      </c>
      <c r="EF6" s="32">
        <f t="shared" si="14"/>
        <v>0</v>
      </c>
      <c r="EG6" s="32">
        <f t="shared" si="14"/>
        <v>0</v>
      </c>
      <c r="EH6" s="32">
        <f t="shared" si="14"/>
        <v>0</v>
      </c>
      <c r="EI6" s="33">
        <f t="shared" si="14"/>
        <v>0.14000000000000001</v>
      </c>
      <c r="EJ6" s="32">
        <f t="shared" si="14"/>
        <v>0</v>
      </c>
      <c r="EK6" s="32">
        <f t="shared" si="14"/>
        <v>0</v>
      </c>
      <c r="EL6" s="32">
        <f t="shared" si="14"/>
        <v>0</v>
      </c>
      <c r="EM6" s="33">
        <f t="shared" si="14"/>
        <v>1.17</v>
      </c>
      <c r="EN6" s="32" t="str">
        <f>IF(EN7="","",IF(EN7="-","【-】","【"&amp;SUBSTITUTE(TEXT(EN7,"#,##0.00"),"-","△")&amp;"】"))</f>
        <v/>
      </c>
    </row>
    <row r="7" spans="1:144" s="34" customFormat="1">
      <c r="A7" s="26"/>
      <c r="B7" s="35">
        <v>2015</v>
      </c>
      <c r="C7" s="35">
        <v>122190</v>
      </c>
      <c r="D7" s="35">
        <v>47</v>
      </c>
      <c r="E7" s="35">
        <v>17</v>
      </c>
      <c r="F7" s="35">
        <v>2</v>
      </c>
      <c r="G7" s="35">
        <v>0</v>
      </c>
      <c r="H7" s="35" t="s">
        <v>96</v>
      </c>
      <c r="I7" s="35" t="s">
        <v>97</v>
      </c>
      <c r="J7" s="35" t="s">
        <v>98</v>
      </c>
      <c r="K7" s="35" t="s">
        <v>99</v>
      </c>
      <c r="L7" s="35" t="s">
        <v>100</v>
      </c>
      <c r="M7" s="36" t="s">
        <v>100</v>
      </c>
      <c r="N7" s="36" t="s">
        <v>101</v>
      </c>
      <c r="O7" s="36">
        <v>0.03</v>
      </c>
      <c r="P7" s="36">
        <v>83.59</v>
      </c>
      <c r="Q7" s="36">
        <v>2100</v>
      </c>
      <c r="R7" s="36">
        <v>279697</v>
      </c>
      <c r="S7" s="36">
        <v>368.17</v>
      </c>
      <c r="T7" s="36">
        <v>759.7</v>
      </c>
      <c r="U7" s="36">
        <v>79</v>
      </c>
      <c r="V7" s="36">
        <v>1</v>
      </c>
      <c r="W7" s="36">
        <v>79</v>
      </c>
      <c r="X7" s="36">
        <v>122.4</v>
      </c>
      <c r="Y7" s="36">
        <v>144.91999999999999</v>
      </c>
      <c r="Z7" s="36">
        <v>184.85</v>
      </c>
      <c r="AA7" s="36">
        <v>177.09</v>
      </c>
      <c r="AB7" s="36">
        <v>195.65</v>
      </c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>
        <v>19.39</v>
      </c>
      <c r="BF7" s="36">
        <v>6.33</v>
      </c>
      <c r="BG7" s="36">
        <v>2.6</v>
      </c>
      <c r="BH7" s="36">
        <v>0.28999999999999998</v>
      </c>
      <c r="BI7" s="36">
        <v>0</v>
      </c>
      <c r="BJ7" s="36">
        <v>38.39</v>
      </c>
      <c r="BK7" s="36">
        <v>45.9</v>
      </c>
      <c r="BL7" s="36">
        <v>47.29</v>
      </c>
      <c r="BM7" s="36">
        <v>73.8</v>
      </c>
      <c r="BN7" s="36">
        <v>78.25</v>
      </c>
      <c r="BO7" s="36"/>
      <c r="BP7" s="36">
        <v>131.84</v>
      </c>
      <c r="BQ7" s="36">
        <v>169.59</v>
      </c>
      <c r="BR7" s="36">
        <v>214.27</v>
      </c>
      <c r="BS7" s="36">
        <v>212.7</v>
      </c>
      <c r="BT7" s="36">
        <v>257.77</v>
      </c>
      <c r="BU7" s="36">
        <v>108.74</v>
      </c>
      <c r="BV7" s="36">
        <v>103.9</v>
      </c>
      <c r="BW7" s="36">
        <v>108</v>
      </c>
      <c r="BX7" s="36">
        <v>119.12</v>
      </c>
      <c r="BY7" s="36">
        <v>122.14</v>
      </c>
      <c r="BZ7" s="36"/>
      <c r="CA7" s="36">
        <v>160.81</v>
      </c>
      <c r="CB7" s="36">
        <v>127.07</v>
      </c>
      <c r="CC7" s="36">
        <v>100.52</v>
      </c>
      <c r="CD7" s="36">
        <v>104.36</v>
      </c>
      <c r="CE7" s="36">
        <v>87.48</v>
      </c>
      <c r="CF7" s="36">
        <v>76.010000000000005</v>
      </c>
      <c r="CG7" s="36">
        <v>79.83</v>
      </c>
      <c r="CH7" s="36">
        <v>78.95</v>
      </c>
      <c r="CI7" s="36">
        <v>71.61</v>
      </c>
      <c r="CJ7" s="36">
        <v>71.989999999999995</v>
      </c>
      <c r="CK7" s="36"/>
      <c r="CL7" s="36">
        <v>11.2</v>
      </c>
      <c r="CM7" s="36">
        <v>11.39</v>
      </c>
      <c r="CN7" s="36">
        <v>11.27</v>
      </c>
      <c r="CO7" s="36">
        <v>8.2200000000000006</v>
      </c>
      <c r="CP7" s="36">
        <v>8.6300000000000008</v>
      </c>
      <c r="CQ7" s="36">
        <v>44.48</v>
      </c>
      <c r="CR7" s="36">
        <v>42.74</v>
      </c>
      <c r="CS7" s="36">
        <v>41.28</v>
      </c>
      <c r="CT7" s="36">
        <v>38.549999999999997</v>
      </c>
      <c r="CU7" s="36">
        <v>38.75</v>
      </c>
      <c r="CV7" s="36"/>
      <c r="CW7" s="36">
        <v>45.16</v>
      </c>
      <c r="CX7" s="36">
        <v>42.35</v>
      </c>
      <c r="CY7" s="36">
        <v>36.78</v>
      </c>
      <c r="CZ7" s="36">
        <v>41.77</v>
      </c>
      <c r="DA7" s="36">
        <v>50.63</v>
      </c>
      <c r="DB7" s="36">
        <v>3.16</v>
      </c>
      <c r="DC7" s="36">
        <v>3.97</v>
      </c>
      <c r="DD7" s="36">
        <v>5.38</v>
      </c>
      <c r="DE7" s="36">
        <v>5.65</v>
      </c>
      <c r="DF7" s="36">
        <v>5.64</v>
      </c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>
        <v>0</v>
      </c>
      <c r="EE7" s="36">
        <v>0</v>
      </c>
      <c r="EF7" s="36">
        <v>0</v>
      </c>
      <c r="EG7" s="36">
        <v>0</v>
      </c>
      <c r="EH7" s="36">
        <v>0</v>
      </c>
      <c r="EI7" s="36">
        <v>0.14000000000000001</v>
      </c>
      <c r="EJ7" s="36">
        <v>0</v>
      </c>
      <c r="EK7" s="36">
        <v>0</v>
      </c>
      <c r="EL7" s="36">
        <v>0</v>
      </c>
      <c r="EM7" s="36">
        <v>1.17</v>
      </c>
      <c r="EN7" s="36"/>
    </row>
    <row r="8" spans="1:144"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</row>
    <row r="9" spans="1:144">
      <c r="A9" s="38"/>
      <c r="B9" s="38" t="s">
        <v>102</v>
      </c>
      <c r="C9" s="38" t="s">
        <v>103</v>
      </c>
      <c r="D9" s="38" t="s">
        <v>104</v>
      </c>
      <c r="E9" s="38" t="s">
        <v>105</v>
      </c>
      <c r="F9" s="38" t="s">
        <v>106</v>
      </c>
      <c r="Q9" s="37"/>
      <c r="X9" s="37"/>
      <c r="Y9" s="37"/>
      <c r="Z9" s="37"/>
      <c r="AA9" s="37"/>
      <c r="AB9" s="37"/>
      <c r="AC9" s="37"/>
      <c r="AD9" s="37"/>
      <c r="AE9" s="37"/>
      <c r="AF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C9" s="37"/>
      <c r="ED9" s="37"/>
      <c r="EE9" s="37"/>
      <c r="EF9" s="37"/>
      <c r="EG9" s="37"/>
      <c r="EH9" s="37"/>
      <c r="EI9" s="37"/>
      <c r="EJ9" s="37"/>
      <c r="EK9" s="37"/>
      <c r="EL9" s="37"/>
    </row>
    <row r="10" spans="1:144">
      <c r="A10" s="38" t="s">
        <v>45</v>
      </c>
      <c r="B10" s="39">
        <f>DATEVALUE($B$6-4&amp;"年1月1日")</f>
        <v>40544</v>
      </c>
      <c r="C10" s="39">
        <f>DATEVALUE($B$6-3&amp;"年1月1日")</f>
        <v>40909</v>
      </c>
      <c r="D10" s="39">
        <f>DATEVALUE($B$6-2&amp;"年1月1日")</f>
        <v>41275</v>
      </c>
      <c r="E10" s="39">
        <f>DATEVALUE($B$6-1&amp;"年1月1日")</f>
        <v>41640</v>
      </c>
      <c r="F10" s="39">
        <f>DATEVALUE($B$6&amp;"年1月1日")</f>
        <v>42005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53D3B7092570543BC22C3169A564115" ma:contentTypeVersion="" ma:contentTypeDescription="新しいドキュメントを作成します。" ma:contentTypeScope="" ma:versionID="83a3a0f366a9bb88f4945e7f1ec12a94">
  <xsd:schema xmlns:xsd="http://www.w3.org/2001/XMLSchema" xmlns:xs="http://www.w3.org/2001/XMLSchema" xmlns:p="http://schemas.microsoft.com/office/2006/metadata/properties" xmlns:ns2="1c1e8bfa-5d3e-42f4-b7c7-74bbc77c2ee0" xmlns:ns3="8ec332e5-69b1-420a-98f0-83be9626a5fc" targetNamespace="http://schemas.microsoft.com/office/2006/metadata/properties" ma:root="true" ma:fieldsID="8809fda786a385daf769972f94335eeb" ns2:_="" ns3:_="">
    <xsd:import namespace="1c1e8bfa-5d3e-42f4-b7c7-74bbc77c2ee0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p42feeb7ebe2407d9e6609f07280a250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1e8bfa-5d3e-42f4-b7c7-74bbc77c2ee0" elementFormDefault="qualified">
    <xsd:import namespace="http://schemas.microsoft.com/office/2006/documentManagement/types"/>
    <xsd:import namespace="http://schemas.microsoft.com/office/infopath/2007/PartnerControls"/>
    <xsd:element name="p42feeb7ebe2407d9e6609f07280a250" ma:index="9" nillable="true" ma:taxonomy="true" ma:internalName="p42feeb7ebe2407d9e6609f07280a250" ma:taxonomyFieldName="_x30ad__x30fc__x30ef__x30fc__x30c9_" ma:displayName="キーワード" ma:default="2;#課フォルダ|5bd608ce-2fcb-4260-bd6a-2a07563dd86c" ma:fieldId="{942feeb7-ebe2-407d-9e66-09f07280a250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240331EF-DAB3-44D2-AC2A-B8B439E5B740}" ma:internalName="TaxCatchAll" ma:showField="CatchAllData" ma:web="{954a48aa-3c01-447a-b80e-b0e90bbd35b9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42feeb7ebe2407d9e6609f07280a250 xmlns="1c1e8bfa-5d3e-42f4-b7c7-74bbc77c2e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p42feeb7ebe2407d9e6609f07280a250>
    <TaxCatchAll xmlns="8ec332e5-69b1-420a-98f0-83be9626a5fc">
      <Value>2</Value>
    </TaxCatchAl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822A3C-1BDF-444B-B1CB-17EB541D87B8}"/>
</file>

<file path=customXml/itemProps2.xml><?xml version="1.0" encoding="utf-8"?>
<ds:datastoreItem xmlns:ds="http://schemas.openxmlformats.org/officeDocument/2006/customXml" ds:itemID="{45EFF736-8E86-4EDE-9920-D17C8C89D9B7}"/>
</file>

<file path=customXml/itemProps3.xml><?xml version="1.0" encoding="utf-8"?>
<ds:datastoreItem xmlns:ds="http://schemas.openxmlformats.org/officeDocument/2006/customXml" ds:itemID="{C77415A8-EFBF-4920-AC38-EA80BE32A4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 </cp:lastModifiedBy>
  <cp:lastPrinted>2017-02-14T04:39:16Z</cp:lastPrinted>
  <dcterms:created xsi:type="dcterms:W3CDTF">2017-02-08T02:56:12Z</dcterms:created>
  <dcterms:modified xsi:type="dcterms:W3CDTF">2017-02-14T05:03:16Z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0x010100353D3B7092570543BC22C3169A564115</vt:lpwstr>
  </property>
  <property fmtid="{D5CDD505-2E9C-101B-9397-08002B2CF9AE}" pid="3" name="_x30ad__x30fc__x30ef__x30fc__x30c9_">
    <vt:lpwstr>2;#課フォルダ|5bd608ce-2fcb-4260-bd6a-2a07563dd86c</vt:lpwstr>
  </property>
  <property fmtid="{D5CDD505-2E9C-101B-9397-08002B2CF9AE}" pid="4" name="キーワード">
    <vt:lpwstr>2;#課フォルダ|5bd608ce-2fcb-4260-bd6a-2a07563dd86c</vt:lpwstr>
  </property>
  <property fmtid="{D5CDD505-2E9C-101B-9397-08002B2CF9AE}" pid="5" name="_AdHocReviewCycleID">
    <vt:i4>-1589684112</vt:i4>
  </property>
  <property fmtid="{D5CDD505-2E9C-101B-9397-08002B2CF9AE}" pid="6" name="_NewReviewCycle">
    <vt:lpwstr/>
  </property>
  <property fmtid="{D5CDD505-2E9C-101B-9397-08002B2CF9AE}" pid="7" name="_EmailSubject">
    <vt:lpwstr>【リマインド（2/14〆）】公営企業に係る「経営比較分析表」の再配布について</vt:lpwstr>
  </property>
  <property fmtid="{D5CDD505-2E9C-101B-9397-08002B2CF9AE}" pid="8" name="_AuthorEmail">
    <vt:lpwstr>zaisei@city.ichihara.lg.jp</vt:lpwstr>
  </property>
  <property fmtid="{D5CDD505-2E9C-101B-9397-08002B2CF9AE}" pid="9" name="_AuthorEmailDisplayName">
    <vt:lpwstr>8150500 財政課</vt:lpwstr>
  </property>
</Properties>
</file>