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８年度\07公営企業\03地方公営企業関係各種調査\20170120-経営比較分析表の分析依頼\03団体⇒県\水道\"/>
    </mc:Choice>
  </mc:AlternateContent>
  <workbookProtection workbookPassword="8649" lockStructure="1"/>
  <bookViews>
    <workbookView xWindow="240" yWindow="60" windowWidth="27630" windowHeight="13170"/>
  </bookViews>
  <sheets>
    <sheet name="法適用_水道事業" sheetId="4" r:id="rId1"/>
    <sheet name="データ" sheetId="5" state="hidden" r:id="rId2"/>
  </sheets>
  <calcPr calcId="162913"/>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R6" i="5"/>
  <c r="AQ8" i="4" s="1"/>
  <c r="Q6" i="5"/>
  <c r="P6" i="5"/>
  <c r="Z10" i="4" s="1"/>
  <c r="O6" i="5"/>
  <c r="N6" i="5"/>
  <c r="M6" i="5"/>
  <c r="L6" i="5"/>
  <c r="Z8" i="4" s="1"/>
  <c r="K6" i="5"/>
  <c r="J6" i="5"/>
  <c r="J8" i="4" s="1"/>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R10" i="4"/>
  <c r="J10" i="4"/>
  <c r="B10" i="4"/>
  <c r="AY8" i="4"/>
  <c r="AI8" i="4"/>
  <c r="R8" i="4"/>
  <c r="B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<sst xmlns="http://schemas.openxmlformats.org/spreadsheetml/2006/main" count="217" uniqueCount="107">
  <si>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</si>
  <si>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</si>
  <si>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</si>
  <si>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</si>
  <si>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</si>
  <si>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</si>
  <si>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</si>
  <si>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</si>
  <si>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</si>
  <si>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</si>
  <si>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</si>
  <si>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</si>
  <si>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</si>
  <si>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</si>
  <si>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</si>
  <si>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</si>
  <si>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</si>
  <si>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</si>
  <si>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</si>
  <si>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</si>
  <si>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</si>
  <si>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</si>
  <si>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</si>
  <si>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</si>
  <si>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</si>
  <si>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</si>
  <si>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</si>
  <si>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</si>
  <si>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</si>
  <si>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</si>
  <si>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</si>
  <si>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</si>
  <si>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</si>
  <si>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</si>
  <si>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</si>
  <si>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</si>
  <si>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</si>
  <si>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</si>
  <si>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</si>
  <si>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</si>
  <si>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</si>
  <si>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</si>
  <si>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</si>
  <si>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</si>
  <si>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</si>
  <si>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</si>
  <si>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</si>
  <si>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</si>
  <si>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</si>
  <si>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</si>
  <si>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</si>
  <si>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</si>
  <si>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</si>
  <si>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</si>
  <si>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</si>
  <si>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</si>
  <si>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</si>
  <si>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</si>
  <si>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</si>
  <si>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</si>
  <si>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</si>
  <si>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</si>
  <si>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</si>
  <si>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</si>
  <si>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</si>
  <si>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</si>
  <si>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</si>
  <si>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</si>
  <si>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</si>
  <si>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</si>
  <si>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</si>
  <si>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</si>
  <si>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</si>
  <si>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</si>
  <si>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</si>
  <si>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</si>
  <si>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</si>
  <si>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</si>
  <si>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</si>
  <si>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</si>
  <si>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</si>
  <si>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</si>
  <si>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</si>
  <si>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</si>
  <si>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</si>
  <si>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</si>
  <si>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</si>
  <si>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</si>
  <si>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</si>
  <si>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</si>
  <si>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</si>
  <si>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</si>
  <si>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</si>
  <si>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君津市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</si>
  <si>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</si>
  <si>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</si>
  <si>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</si>
  <si>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</si>
  <si>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</si>
  <si>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</si>
  <si>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</si>
  <si>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</si>
  <si>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</si>
  <si>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</si>
  <si>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上記分析結果から、現時点までの経営状況は概ね良好といえるが、経営の健全性、効率性の水準は類似団体と比較すると低く、料金収益の減少による影響が顕著であることは否めない。
　有収率の向上対策として、漏水調査業務及び漏水箇所に係る補修業務をより一層強化するとともに、安定給水のため、老朽管の更新を計画的かつ効率的に実施していくことが必要である。しかしながら、人口の減少などの要因により、今後、水需要の増加は見込めないため、そのための財源確保が課題となっている。　
　これらのことから、本市では、水道料金が適正な水準となるよう、平成28年4月から平均16.62％の料金改定を行なった。今後さらに各指標の改善に努め、健全な運営を確保していく。
</t>
    <rPh sb="288" eb="290">
      <t>コンゴ</t>
    </rPh>
    <phoneticPr fontId="4"/>
  </si>
  <si>
    <r>
      <t>①有形固定資産減価償却率及び②管路経年化率は、類似団体平均値及び全国平均と比較して高い水準となっており、③管路更新率は、低い水準となっている。管渠は、旧町村単位で運営されていた上水道事業で整備されたものを使用しているため、同年代に整備されたものが多く、老朽化が</t>
    </r>
    <r>
      <rPr>
        <sz val="11"/>
        <rFont val="ＭＳ ゴシック"/>
        <family val="3"/>
        <charset val="128"/>
      </rPr>
      <t>進行している。
「まちづくり実施計画」の指標に基づき老朽管更新事業を進めていく。</t>
    </r>
    <r>
      <rPr>
        <sz val="11"/>
        <color rgb="FFFF0000"/>
        <rFont val="ＭＳ ゴシック"/>
        <family val="3"/>
        <charset val="128"/>
      </rPr>
      <t xml:space="preserve">
</t>
    </r>
    <rPh sb="144" eb="146">
      <t>ジッシ</t>
    </rPh>
    <rPh sb="146" eb="148">
      <t>ケイカク</t>
    </rPh>
    <rPh sb="150" eb="152">
      <t>シヒョウ</t>
    </rPh>
    <rPh sb="153" eb="154">
      <t>モト</t>
    </rPh>
    <rPh sb="156" eb="158">
      <t>ロウキュウ</t>
    </rPh>
    <rPh sb="158" eb="159">
      <t>カン</t>
    </rPh>
    <rPh sb="159" eb="161">
      <t>コウシン</t>
    </rPh>
    <rPh sb="161" eb="163">
      <t>ジギョウ</t>
    </rPh>
    <rPh sb="164" eb="165">
      <t>スス</t>
    </rPh>
    <phoneticPr fontId="4"/>
  </si>
  <si>
    <t>①経常収支比率は、年度により増減はあるものの100％を上回り、単年度収支の黒字が続いて概ね良好とみられるが、⑤料金回収率が期間内を通して100％を下回っていることから、給水収益単独では給水に必要な原価を回収できず、加入金などの水道料金収入以外の収益により黒字となっている状況を示しており、十分な採算性を確保できていない状況である。
③流動比率は、期間内を通して類似団体平均値及び全国平均を下回っているものの、100％を超えており、すぐに資金運用に支障をきたす状態にはないと考えられる。
④企業債残高対給水収益比率は、給水収益の減少により年々増加していたが、平成27年度は企業債残高の減少により、対給水収益比率が減少に転じた。更新工事に遅れが出ているが起債での対応とすることで、今後は起債残高は伸びるものと予想される。一方、給水収益は、平成28年4月からの料金改定に伴い増収となるものの、起債残高の増により、相対的に今後の比率は増加し、全国平均を上回り続けると見込んでいる。
⑥給水原価は、類似団体平均値及び全国平均と比較して高い水準となっている。これは、給水原価を構成する費用において、特に、支払利息、減価償却費及び受水費が高い水準となっていることが主な要因である。
⑧有収率は、類似団体平均値及び全国平均を下回って推移しているが漏水対策等の対応により有収率の改善がみられた。有収率の低下は、費用の増加を招き、経営状況に悪影響を与える大きな要因である。また、安定給水の観点からも、漏水防止のための維持管理を適切に行う必要がある。</t>
    <rPh sb="258" eb="260">
      <t>キュウスイ</t>
    </rPh>
    <rPh sb="260" eb="262">
      <t>シュウエキ</t>
    </rPh>
    <rPh sb="263" eb="265">
      <t>ゲンショウ</t>
    </rPh>
    <rPh sb="308" eb="309">
      <t>テン</t>
    </rPh>
    <rPh sb="569" eb="570">
      <t>トウ</t>
    </rPh>
    <rPh sb="571" eb="573">
      <t>タイオウ</t>
    </rPh>
    <rPh sb="576" eb="578">
      <t>ユウシュウ</t>
    </rPh>
    <rPh sb="578" eb="579">
      <t>リツ</t>
    </rPh>
    <rPh sb="580" eb="582">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</si>
</sst>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FF0000"/>
      <name val="ＭＳ ゴシック"/>
      <family val="3"/>
      <charset val="128"/>
    </font>
    <font>
      <sz val="10.5"/>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23" fillId="0" borderId="9"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3" fillId="0" borderId="10" xfId="0" applyFont="1" applyBorder="1" applyAlignment="1" applyProtection="1">
      <alignment horizontal="left" vertical="top" wrapText="1"/>
      <protection locked="0"/>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0.88</c:v>
                </c:pt>
                <c:pt idx="1">
                  <c:v>0.65</c:v>
                </c:pt>
                <c:pt idx="2">
                  <c:v>0.69</c:v>
                </c:pt>
                <c:pt idx="3">
                  <c:v>0.66</c:v>
                </c:pt>
                <c:pt idx="4">
                  <c:v>0.56999999999999995</c:v>
                </c:pt>
              </c:numCache>
            </c:numRef>
          </c:val>
          <c:extLst>
            <c:ext xmlns:c16="http://schemas.microsoft.com/office/drawing/2014/chart" uri="{C3380CC4-5D6E-409C-BE32-E72D297353CC}">
              <c16:uniqueId val="{00000000-8DC2-45E1-B268-989CC6100F0C}"/>
            </c:ext>
          </c:extLst>
        </c:ser>
        <c:dLbls>
          <c:showLegendKey val="0"/>
          <c:showVal val="0"/>
          <c:showCatName val="0"/>
          <c:showSerName val="0"/>
          <c:showPercent val="0"/>
          <c:showBubbleSize val="0"/>
        </c:dLbls>
        <c:gapWidth val="150"/>
        <c:axId val="96295936"/>
        <c:axId val="56574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0.84</c:v>
                </c:pt>
                <c:pt idx="1">
                  <c:v>0.78</c:v>
                </c:pt>
                <c:pt idx="2">
                  <c:v>0.83</c:v>
                </c:pt>
                <c:pt idx="3">
                  <c:v>0.72</c:v>
                </c:pt>
                <c:pt idx="4">
                  <c:v>0.71</c:v>
                </c:pt>
              </c:numCache>
            </c:numRef>
          </c:val>
          <c:smooth val="0"/>
          <c:extLst>
            <c:ext xmlns:c16="http://schemas.microsoft.com/office/drawing/2014/chart" uri="{C3380CC4-5D6E-409C-BE32-E72D297353CC}">
              <c16:uniqueId val="{00000001-8DC2-45E1-B268-989CC6100F0C}"/>
            </c:ext>
          </c:extLst>
        </c:ser>
        <c:dLbls>
          <c:showLegendKey val="0"/>
          <c:showVal val="0"/>
          <c:showCatName val="0"/>
          <c:showSerName val="0"/>
          <c:showPercent val="0"/>
          <c:showBubbleSize val="0"/>
        </c:dLbls>
        <c:marker val="1"/>
        <c:smooth val="0"/>
        <c:axId val="96295936"/>
        <c:axId val="56574528"/>
      </c:lineChart>
      <c:dateAx>
        <c:axId val="96295936"/>
        <c:scaling>
          <c:orientation val="minMax"/>
        </c:scaling>
        <c:delete val="1"/>
        <c:axPos val="b"/>
        <c:numFmt formatCode="ge" sourceLinked="1"/>
        <c:majorTickMark val="none"/>
        <c:minorTickMark val="none"/>
        <c:tickLblPos val="none"/>
        <c:crossAx val="56574528"/>
        <c:crosses val="autoZero"/>
        <c:auto val="1"/>
        <c:lblOffset val="100"/>
        <c:baseTimeUnit val="years"/>
      </c:dateAx>
      <c:valAx>
        <c:axId val="56574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29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74.739999999999995</c:v>
                </c:pt>
                <c:pt idx="1">
                  <c:v>74.52</c:v>
                </c:pt>
                <c:pt idx="2">
                  <c:v>73.95</c:v>
                </c:pt>
                <c:pt idx="3">
                  <c:v>72.87</c:v>
                </c:pt>
                <c:pt idx="4">
                  <c:v>70.39</c:v>
                </c:pt>
              </c:numCache>
            </c:numRef>
          </c:val>
          <c:extLst>
            <c:ext xmlns:c16="http://schemas.microsoft.com/office/drawing/2014/chart" uri="{C3380CC4-5D6E-409C-BE32-E72D297353CC}">
              <c16:uniqueId val="{00000000-9661-4B7C-8F00-95855304E635}"/>
            </c:ext>
          </c:extLst>
        </c:ser>
        <c:dLbls>
          <c:showLegendKey val="0"/>
          <c:showVal val="0"/>
          <c:showCatName val="0"/>
          <c:showSerName val="0"/>
          <c:showPercent val="0"/>
          <c:showBubbleSize val="0"/>
        </c:dLbls>
        <c:gapWidth val="150"/>
        <c:axId val="591727104"/>
        <c:axId val="591364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60.04</c:v>
                </c:pt>
                <c:pt idx="1">
                  <c:v>59.88</c:v>
                </c:pt>
                <c:pt idx="2">
                  <c:v>59.68</c:v>
                </c:pt>
                <c:pt idx="3">
                  <c:v>59.17</c:v>
                </c:pt>
                <c:pt idx="4">
                  <c:v>59.34</c:v>
                </c:pt>
              </c:numCache>
            </c:numRef>
          </c:val>
          <c:smooth val="0"/>
          <c:extLst>
            <c:ext xmlns:c16="http://schemas.microsoft.com/office/drawing/2014/chart" uri="{C3380CC4-5D6E-409C-BE32-E72D297353CC}">
              <c16:uniqueId val="{00000001-9661-4B7C-8F00-95855304E635}"/>
            </c:ext>
          </c:extLst>
        </c:ser>
        <c:dLbls>
          <c:showLegendKey val="0"/>
          <c:showVal val="0"/>
          <c:showCatName val="0"/>
          <c:showSerName val="0"/>
          <c:showPercent val="0"/>
          <c:showBubbleSize val="0"/>
        </c:dLbls>
        <c:marker val="1"/>
        <c:smooth val="0"/>
        <c:axId val="591727104"/>
        <c:axId val="591364096"/>
      </c:lineChart>
      <c:dateAx>
        <c:axId val="591727104"/>
        <c:scaling>
          <c:orientation val="minMax"/>
        </c:scaling>
        <c:delete val="1"/>
        <c:axPos val="b"/>
        <c:numFmt formatCode="ge" sourceLinked="1"/>
        <c:majorTickMark val="none"/>
        <c:minorTickMark val="none"/>
        <c:tickLblPos val="none"/>
        <c:crossAx val="591364096"/>
        <c:crosses val="autoZero"/>
        <c:auto val="1"/>
        <c:lblOffset val="100"/>
        <c:baseTimeUnit val="years"/>
      </c:dateAx>
      <c:valAx>
        <c:axId val="59136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172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80.989999999999995</c:v>
                </c:pt>
                <c:pt idx="1">
                  <c:v>80.41</c:v>
                </c:pt>
                <c:pt idx="2">
                  <c:v>80.099999999999994</c:v>
                </c:pt>
                <c:pt idx="3">
                  <c:v>80.05</c:v>
                </c:pt>
                <c:pt idx="4">
                  <c:v>82.63</c:v>
                </c:pt>
              </c:numCache>
            </c:numRef>
          </c:val>
          <c:extLst>
            <c:ext xmlns:c16="http://schemas.microsoft.com/office/drawing/2014/chart" uri="{C3380CC4-5D6E-409C-BE32-E72D297353CC}">
              <c16:uniqueId val="{00000000-6A57-4C4E-8E55-474250B53B4A}"/>
            </c:ext>
          </c:extLst>
        </c:ser>
        <c:dLbls>
          <c:showLegendKey val="0"/>
          <c:showVal val="0"/>
          <c:showCatName val="0"/>
          <c:showSerName val="0"/>
          <c:showPercent val="0"/>
          <c:showBubbleSize val="0"/>
        </c:dLbls>
        <c:gapWidth val="150"/>
        <c:axId val="591727616"/>
        <c:axId val="591366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87.33</c:v>
                </c:pt>
                <c:pt idx="1">
                  <c:v>87.65</c:v>
                </c:pt>
                <c:pt idx="2">
                  <c:v>87.63</c:v>
                </c:pt>
                <c:pt idx="3">
                  <c:v>87.6</c:v>
                </c:pt>
                <c:pt idx="4">
                  <c:v>87.74</c:v>
                </c:pt>
              </c:numCache>
            </c:numRef>
          </c:val>
          <c:smooth val="0"/>
          <c:extLst>
            <c:ext xmlns:c16="http://schemas.microsoft.com/office/drawing/2014/chart" uri="{C3380CC4-5D6E-409C-BE32-E72D297353CC}">
              <c16:uniqueId val="{00000001-6A57-4C4E-8E55-474250B53B4A}"/>
            </c:ext>
          </c:extLst>
        </c:ser>
        <c:dLbls>
          <c:showLegendKey val="0"/>
          <c:showVal val="0"/>
          <c:showCatName val="0"/>
          <c:showSerName val="0"/>
          <c:showPercent val="0"/>
          <c:showBubbleSize val="0"/>
        </c:dLbls>
        <c:marker val="1"/>
        <c:smooth val="0"/>
        <c:axId val="591727616"/>
        <c:axId val="591366400"/>
      </c:lineChart>
      <c:dateAx>
        <c:axId val="591727616"/>
        <c:scaling>
          <c:orientation val="minMax"/>
        </c:scaling>
        <c:delete val="1"/>
        <c:axPos val="b"/>
        <c:numFmt formatCode="ge" sourceLinked="1"/>
        <c:majorTickMark val="none"/>
        <c:minorTickMark val="none"/>
        <c:tickLblPos val="none"/>
        <c:crossAx val="591366400"/>
        <c:crosses val="autoZero"/>
        <c:auto val="1"/>
        <c:lblOffset val="100"/>
        <c:baseTimeUnit val="years"/>
      </c:dateAx>
      <c:valAx>
        <c:axId val="591366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172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102.72</c:v>
                </c:pt>
                <c:pt idx="1">
                  <c:v>102.05</c:v>
                </c:pt>
                <c:pt idx="2">
                  <c:v>103.2</c:v>
                </c:pt>
                <c:pt idx="3">
                  <c:v>101.91</c:v>
                </c:pt>
                <c:pt idx="4">
                  <c:v>101.82</c:v>
                </c:pt>
              </c:numCache>
            </c:numRef>
          </c:val>
          <c:extLst>
            <c:ext xmlns:c16="http://schemas.microsoft.com/office/drawing/2014/chart" uri="{C3380CC4-5D6E-409C-BE32-E72D297353CC}">
              <c16:uniqueId val="{00000000-612E-40D5-8270-B37AF7FCE14B}"/>
            </c:ext>
          </c:extLst>
        </c:ser>
        <c:dLbls>
          <c:showLegendKey val="0"/>
          <c:showVal val="0"/>
          <c:showCatName val="0"/>
          <c:showSerName val="0"/>
          <c:showPercent val="0"/>
          <c:showBubbleSize val="0"/>
        </c:dLbls>
        <c:gapWidth val="150"/>
        <c:axId val="97853440"/>
        <c:axId val="56576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107.68</c:v>
                </c:pt>
                <c:pt idx="1">
                  <c:v>108.24</c:v>
                </c:pt>
                <c:pt idx="2">
                  <c:v>107.8</c:v>
                </c:pt>
                <c:pt idx="3">
                  <c:v>111.96</c:v>
                </c:pt>
                <c:pt idx="4">
                  <c:v>112.69</c:v>
                </c:pt>
              </c:numCache>
            </c:numRef>
          </c:val>
          <c:smooth val="0"/>
          <c:extLst>
            <c:ext xmlns:c16="http://schemas.microsoft.com/office/drawing/2014/chart" uri="{C3380CC4-5D6E-409C-BE32-E72D297353CC}">
              <c16:uniqueId val="{00000001-612E-40D5-8270-B37AF7FCE14B}"/>
            </c:ext>
          </c:extLst>
        </c:ser>
        <c:dLbls>
          <c:showLegendKey val="0"/>
          <c:showVal val="0"/>
          <c:showCatName val="0"/>
          <c:showSerName val="0"/>
          <c:showPercent val="0"/>
          <c:showBubbleSize val="0"/>
        </c:dLbls>
        <c:marker val="1"/>
        <c:smooth val="0"/>
        <c:axId val="97853440"/>
        <c:axId val="56576256"/>
      </c:lineChart>
      <c:dateAx>
        <c:axId val="97853440"/>
        <c:scaling>
          <c:orientation val="minMax"/>
        </c:scaling>
        <c:delete val="1"/>
        <c:axPos val="b"/>
        <c:numFmt formatCode="ge" sourceLinked="1"/>
        <c:majorTickMark val="none"/>
        <c:minorTickMark val="none"/>
        <c:tickLblPos val="none"/>
        <c:crossAx val="56576256"/>
        <c:crosses val="autoZero"/>
        <c:auto val="1"/>
        <c:lblOffset val="100"/>
        <c:baseTimeUnit val="years"/>
      </c:dateAx>
      <c:valAx>
        <c:axId val="565762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785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53.22</c:v>
                </c:pt>
                <c:pt idx="1">
                  <c:v>53.84</c:v>
                </c:pt>
                <c:pt idx="2">
                  <c:v>54.49</c:v>
                </c:pt>
                <c:pt idx="3">
                  <c:v>57.83</c:v>
                </c:pt>
                <c:pt idx="4">
                  <c:v>58.65</c:v>
                </c:pt>
              </c:numCache>
            </c:numRef>
          </c:val>
          <c:extLst>
            <c:ext xmlns:c16="http://schemas.microsoft.com/office/drawing/2014/chart" uri="{C3380CC4-5D6E-409C-BE32-E72D297353CC}">
              <c16:uniqueId val="{00000000-F13E-4A62-9027-2DC67C6F5101}"/>
            </c:ext>
          </c:extLst>
        </c:ser>
        <c:dLbls>
          <c:showLegendKey val="0"/>
          <c:showVal val="0"/>
          <c:showCatName val="0"/>
          <c:showSerName val="0"/>
          <c:showPercent val="0"/>
          <c:showBubbleSize val="0"/>
        </c:dLbls>
        <c:gapWidth val="150"/>
        <c:axId val="97878528"/>
        <c:axId val="572564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37.71</c:v>
                </c:pt>
                <c:pt idx="1">
                  <c:v>38.69</c:v>
                </c:pt>
                <c:pt idx="2">
                  <c:v>39.65</c:v>
                </c:pt>
                <c:pt idx="3">
                  <c:v>45.25</c:v>
                </c:pt>
                <c:pt idx="4">
                  <c:v>46.27</c:v>
                </c:pt>
              </c:numCache>
            </c:numRef>
          </c:val>
          <c:smooth val="0"/>
          <c:extLst>
            <c:ext xmlns:c16="http://schemas.microsoft.com/office/drawing/2014/chart" uri="{C3380CC4-5D6E-409C-BE32-E72D297353CC}">
              <c16:uniqueId val="{00000001-F13E-4A62-9027-2DC67C6F5101}"/>
            </c:ext>
          </c:extLst>
        </c:ser>
        <c:dLbls>
          <c:showLegendKey val="0"/>
          <c:showVal val="0"/>
          <c:showCatName val="0"/>
          <c:showSerName val="0"/>
          <c:showPercent val="0"/>
          <c:showBubbleSize val="0"/>
        </c:dLbls>
        <c:marker val="1"/>
        <c:smooth val="0"/>
        <c:axId val="97878528"/>
        <c:axId val="572564032"/>
      </c:lineChart>
      <c:dateAx>
        <c:axId val="97878528"/>
        <c:scaling>
          <c:orientation val="minMax"/>
        </c:scaling>
        <c:delete val="1"/>
        <c:axPos val="b"/>
        <c:numFmt formatCode="ge" sourceLinked="1"/>
        <c:majorTickMark val="none"/>
        <c:minorTickMark val="none"/>
        <c:tickLblPos val="none"/>
        <c:crossAx val="572564032"/>
        <c:crosses val="autoZero"/>
        <c:auto val="1"/>
        <c:lblOffset val="100"/>
        <c:baseTimeUnit val="years"/>
      </c:dateAx>
      <c:valAx>
        <c:axId val="572564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87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16.48</c:v>
                </c:pt>
                <c:pt idx="1">
                  <c:v>20.5</c:v>
                </c:pt>
                <c:pt idx="2">
                  <c:v>24.54</c:v>
                </c:pt>
                <c:pt idx="3">
                  <c:v>25.33</c:v>
                </c:pt>
                <c:pt idx="4">
                  <c:v>25.96</c:v>
                </c:pt>
              </c:numCache>
            </c:numRef>
          </c:val>
          <c:extLst>
            <c:ext xmlns:c16="http://schemas.microsoft.com/office/drawing/2014/chart" uri="{C3380CC4-5D6E-409C-BE32-E72D297353CC}">
              <c16:uniqueId val="{00000000-DD94-4A3A-A5D1-CC0A5100AB6A}"/>
            </c:ext>
          </c:extLst>
        </c:ser>
        <c:dLbls>
          <c:showLegendKey val="0"/>
          <c:showVal val="0"/>
          <c:showCatName val="0"/>
          <c:showSerName val="0"/>
          <c:showPercent val="0"/>
          <c:showBubbleSize val="0"/>
        </c:dLbls>
        <c:gapWidth val="150"/>
        <c:axId val="570904576"/>
        <c:axId val="572565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7.67</c:v>
                </c:pt>
                <c:pt idx="1">
                  <c:v>8.4</c:v>
                </c:pt>
                <c:pt idx="2">
                  <c:v>9.7100000000000009</c:v>
                </c:pt>
                <c:pt idx="3">
                  <c:v>10.71</c:v>
                </c:pt>
                <c:pt idx="4">
                  <c:v>10.93</c:v>
                </c:pt>
              </c:numCache>
            </c:numRef>
          </c:val>
          <c:smooth val="0"/>
          <c:extLst>
            <c:ext xmlns:c16="http://schemas.microsoft.com/office/drawing/2014/chart" uri="{C3380CC4-5D6E-409C-BE32-E72D297353CC}">
              <c16:uniqueId val="{00000001-DD94-4A3A-A5D1-CC0A5100AB6A}"/>
            </c:ext>
          </c:extLst>
        </c:ser>
        <c:dLbls>
          <c:showLegendKey val="0"/>
          <c:showVal val="0"/>
          <c:showCatName val="0"/>
          <c:showSerName val="0"/>
          <c:showPercent val="0"/>
          <c:showBubbleSize val="0"/>
        </c:dLbls>
        <c:marker val="1"/>
        <c:smooth val="0"/>
        <c:axId val="570904576"/>
        <c:axId val="572565760"/>
      </c:lineChart>
      <c:dateAx>
        <c:axId val="570904576"/>
        <c:scaling>
          <c:orientation val="minMax"/>
        </c:scaling>
        <c:delete val="1"/>
        <c:axPos val="b"/>
        <c:numFmt formatCode="ge" sourceLinked="1"/>
        <c:majorTickMark val="none"/>
        <c:minorTickMark val="none"/>
        <c:tickLblPos val="none"/>
        <c:crossAx val="572565760"/>
        <c:crosses val="autoZero"/>
        <c:auto val="1"/>
        <c:lblOffset val="100"/>
        <c:baseTimeUnit val="years"/>
      </c:dateAx>
      <c:valAx>
        <c:axId val="57256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090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DE6-4ABE-AA76-DF6C3A604490}"/>
            </c:ext>
          </c:extLst>
        </c:ser>
        <c:dLbls>
          <c:showLegendKey val="0"/>
          <c:showVal val="0"/>
          <c:showCatName val="0"/>
          <c:showSerName val="0"/>
          <c:showPercent val="0"/>
          <c:showBubbleSize val="0"/>
        </c:dLbls>
        <c:gapWidth val="150"/>
        <c:axId val="570907136"/>
        <c:axId val="57256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4.67</c:v>
                </c:pt>
                <c:pt idx="1">
                  <c:v>4.46</c:v>
                </c:pt>
                <c:pt idx="2">
                  <c:v>4.3899999999999997</c:v>
                </c:pt>
                <c:pt idx="3">
                  <c:v>0.41</c:v>
                </c:pt>
                <c:pt idx="4">
                  <c:v>0.54</c:v>
                </c:pt>
              </c:numCache>
            </c:numRef>
          </c:val>
          <c:smooth val="0"/>
          <c:extLst>
            <c:ext xmlns:c16="http://schemas.microsoft.com/office/drawing/2014/chart" uri="{C3380CC4-5D6E-409C-BE32-E72D297353CC}">
              <c16:uniqueId val="{00000001-7DE6-4ABE-AA76-DF6C3A604490}"/>
            </c:ext>
          </c:extLst>
        </c:ser>
        <c:dLbls>
          <c:showLegendKey val="0"/>
          <c:showVal val="0"/>
          <c:showCatName val="0"/>
          <c:showSerName val="0"/>
          <c:showPercent val="0"/>
          <c:showBubbleSize val="0"/>
        </c:dLbls>
        <c:marker val="1"/>
        <c:smooth val="0"/>
        <c:axId val="570907136"/>
        <c:axId val="572568064"/>
      </c:lineChart>
      <c:dateAx>
        <c:axId val="570907136"/>
        <c:scaling>
          <c:orientation val="minMax"/>
        </c:scaling>
        <c:delete val="1"/>
        <c:axPos val="b"/>
        <c:numFmt formatCode="ge" sourceLinked="1"/>
        <c:majorTickMark val="none"/>
        <c:minorTickMark val="none"/>
        <c:tickLblPos val="none"/>
        <c:crossAx val="572568064"/>
        <c:crosses val="autoZero"/>
        <c:auto val="1"/>
        <c:lblOffset val="100"/>
        <c:baseTimeUnit val="years"/>
      </c:dateAx>
      <c:valAx>
        <c:axId val="5725680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7090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318.72000000000003</c:v>
                </c:pt>
                <c:pt idx="1">
                  <c:v>355.95</c:v>
                </c:pt>
                <c:pt idx="2">
                  <c:v>396.16</c:v>
                </c:pt>
                <c:pt idx="3">
                  <c:v>148.78</c:v>
                </c:pt>
                <c:pt idx="4">
                  <c:v>129.5</c:v>
                </c:pt>
              </c:numCache>
            </c:numRef>
          </c:val>
          <c:extLst>
            <c:ext xmlns:c16="http://schemas.microsoft.com/office/drawing/2014/chart" uri="{C3380CC4-5D6E-409C-BE32-E72D297353CC}">
              <c16:uniqueId val="{00000000-335A-4F0C-BDC5-1DC391E2135B}"/>
            </c:ext>
          </c:extLst>
        </c:ser>
        <c:dLbls>
          <c:showLegendKey val="0"/>
          <c:showVal val="0"/>
          <c:showCatName val="0"/>
          <c:showSerName val="0"/>
          <c:showPercent val="0"/>
          <c:showBubbleSize val="0"/>
        </c:dLbls>
        <c:gapWidth val="150"/>
        <c:axId val="573255680"/>
        <c:axId val="572569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695.41</c:v>
                </c:pt>
                <c:pt idx="1">
                  <c:v>701</c:v>
                </c:pt>
                <c:pt idx="2">
                  <c:v>739.59</c:v>
                </c:pt>
                <c:pt idx="3">
                  <c:v>335.95</c:v>
                </c:pt>
                <c:pt idx="4">
                  <c:v>346.59</c:v>
                </c:pt>
              </c:numCache>
            </c:numRef>
          </c:val>
          <c:smooth val="0"/>
          <c:extLst>
            <c:ext xmlns:c16="http://schemas.microsoft.com/office/drawing/2014/chart" uri="{C3380CC4-5D6E-409C-BE32-E72D297353CC}">
              <c16:uniqueId val="{00000001-335A-4F0C-BDC5-1DC391E2135B}"/>
            </c:ext>
          </c:extLst>
        </c:ser>
        <c:dLbls>
          <c:showLegendKey val="0"/>
          <c:showVal val="0"/>
          <c:showCatName val="0"/>
          <c:showSerName val="0"/>
          <c:showPercent val="0"/>
          <c:showBubbleSize val="0"/>
        </c:dLbls>
        <c:marker val="1"/>
        <c:smooth val="0"/>
        <c:axId val="573255680"/>
        <c:axId val="572569792"/>
      </c:lineChart>
      <c:dateAx>
        <c:axId val="573255680"/>
        <c:scaling>
          <c:orientation val="minMax"/>
        </c:scaling>
        <c:delete val="1"/>
        <c:axPos val="b"/>
        <c:numFmt formatCode="ge" sourceLinked="1"/>
        <c:majorTickMark val="none"/>
        <c:minorTickMark val="none"/>
        <c:tickLblPos val="none"/>
        <c:crossAx val="572569792"/>
        <c:crosses val="autoZero"/>
        <c:auto val="1"/>
        <c:lblOffset val="100"/>
        <c:baseTimeUnit val="years"/>
      </c:dateAx>
      <c:valAx>
        <c:axId val="5725697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73255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324.81</c:v>
                </c:pt>
                <c:pt idx="1">
                  <c:v>328.78</c:v>
                </c:pt>
                <c:pt idx="2">
                  <c:v>328.81</c:v>
                </c:pt>
                <c:pt idx="3">
                  <c:v>330.83</c:v>
                </c:pt>
                <c:pt idx="4">
                  <c:v>323.85000000000002</c:v>
                </c:pt>
              </c:numCache>
            </c:numRef>
          </c:val>
          <c:extLst>
            <c:ext xmlns:c16="http://schemas.microsoft.com/office/drawing/2014/chart" uri="{C3380CC4-5D6E-409C-BE32-E72D297353CC}">
              <c16:uniqueId val="{00000000-9068-4A3E-ADAC-FA802D31594D}"/>
            </c:ext>
          </c:extLst>
        </c:ser>
        <c:dLbls>
          <c:showLegendKey val="0"/>
          <c:showVal val="0"/>
          <c:showCatName val="0"/>
          <c:showSerName val="0"/>
          <c:showPercent val="0"/>
          <c:showBubbleSize val="0"/>
        </c:dLbls>
        <c:gapWidth val="150"/>
        <c:axId val="573256192"/>
        <c:axId val="572817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343.45</c:v>
                </c:pt>
                <c:pt idx="1">
                  <c:v>330.99</c:v>
                </c:pt>
                <c:pt idx="2">
                  <c:v>324.08999999999997</c:v>
                </c:pt>
                <c:pt idx="3">
                  <c:v>319.82</c:v>
                </c:pt>
                <c:pt idx="4">
                  <c:v>312.02999999999997</c:v>
                </c:pt>
              </c:numCache>
            </c:numRef>
          </c:val>
          <c:smooth val="0"/>
          <c:extLst>
            <c:ext xmlns:c16="http://schemas.microsoft.com/office/drawing/2014/chart" uri="{C3380CC4-5D6E-409C-BE32-E72D297353CC}">
              <c16:uniqueId val="{00000001-9068-4A3E-ADAC-FA802D31594D}"/>
            </c:ext>
          </c:extLst>
        </c:ser>
        <c:dLbls>
          <c:showLegendKey val="0"/>
          <c:showVal val="0"/>
          <c:showCatName val="0"/>
          <c:showSerName val="0"/>
          <c:showPercent val="0"/>
          <c:showBubbleSize val="0"/>
        </c:dLbls>
        <c:marker val="1"/>
        <c:smooth val="0"/>
        <c:axId val="573256192"/>
        <c:axId val="572817408"/>
      </c:lineChart>
      <c:dateAx>
        <c:axId val="573256192"/>
        <c:scaling>
          <c:orientation val="minMax"/>
        </c:scaling>
        <c:delete val="1"/>
        <c:axPos val="b"/>
        <c:numFmt formatCode="ge" sourceLinked="1"/>
        <c:majorTickMark val="none"/>
        <c:minorTickMark val="none"/>
        <c:tickLblPos val="none"/>
        <c:crossAx val="572817408"/>
        <c:crosses val="autoZero"/>
        <c:auto val="1"/>
        <c:lblOffset val="100"/>
        <c:baseTimeUnit val="years"/>
      </c:dateAx>
      <c:valAx>
        <c:axId val="5728174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7325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95.21</c:v>
                </c:pt>
                <c:pt idx="1">
                  <c:v>94.79</c:v>
                </c:pt>
                <c:pt idx="2">
                  <c:v>94.48</c:v>
                </c:pt>
                <c:pt idx="3">
                  <c:v>94.63</c:v>
                </c:pt>
                <c:pt idx="4">
                  <c:v>94.55</c:v>
                </c:pt>
              </c:numCache>
            </c:numRef>
          </c:val>
          <c:extLst>
            <c:ext xmlns:c16="http://schemas.microsoft.com/office/drawing/2014/chart" uri="{C3380CC4-5D6E-409C-BE32-E72D297353CC}">
              <c16:uniqueId val="{00000000-C653-49E9-8665-2DC2244274A5}"/>
            </c:ext>
          </c:extLst>
        </c:ser>
        <c:dLbls>
          <c:showLegendKey val="0"/>
          <c:showVal val="0"/>
          <c:showCatName val="0"/>
          <c:showSerName val="0"/>
          <c:showPercent val="0"/>
          <c:showBubbleSize val="0"/>
        </c:dLbls>
        <c:gapWidth val="150"/>
        <c:axId val="573258752"/>
        <c:axId val="572819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99.61</c:v>
                </c:pt>
                <c:pt idx="1">
                  <c:v>100.27</c:v>
                </c:pt>
                <c:pt idx="2">
                  <c:v>99.46</c:v>
                </c:pt>
                <c:pt idx="3">
                  <c:v>105.21</c:v>
                </c:pt>
                <c:pt idx="4">
                  <c:v>105.71</c:v>
                </c:pt>
              </c:numCache>
            </c:numRef>
          </c:val>
          <c:smooth val="0"/>
          <c:extLst>
            <c:ext xmlns:c16="http://schemas.microsoft.com/office/drawing/2014/chart" uri="{C3380CC4-5D6E-409C-BE32-E72D297353CC}">
              <c16:uniqueId val="{00000001-C653-49E9-8665-2DC2244274A5}"/>
            </c:ext>
          </c:extLst>
        </c:ser>
        <c:dLbls>
          <c:showLegendKey val="0"/>
          <c:showVal val="0"/>
          <c:showCatName val="0"/>
          <c:showSerName val="0"/>
          <c:showPercent val="0"/>
          <c:showBubbleSize val="0"/>
        </c:dLbls>
        <c:marker val="1"/>
        <c:smooth val="0"/>
        <c:axId val="573258752"/>
        <c:axId val="572819136"/>
      </c:lineChart>
      <c:dateAx>
        <c:axId val="573258752"/>
        <c:scaling>
          <c:orientation val="minMax"/>
        </c:scaling>
        <c:delete val="1"/>
        <c:axPos val="b"/>
        <c:numFmt formatCode="ge" sourceLinked="1"/>
        <c:majorTickMark val="none"/>
        <c:minorTickMark val="none"/>
        <c:tickLblPos val="none"/>
        <c:crossAx val="572819136"/>
        <c:crosses val="autoZero"/>
        <c:auto val="1"/>
        <c:lblOffset val="100"/>
        <c:baseTimeUnit val="years"/>
      </c:dateAx>
      <c:valAx>
        <c:axId val="572819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325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235.42</c:v>
                </c:pt>
                <c:pt idx="1">
                  <c:v>236.83</c:v>
                </c:pt>
                <c:pt idx="2">
                  <c:v>237.22</c:v>
                </c:pt>
                <c:pt idx="3">
                  <c:v>237.68</c:v>
                </c:pt>
                <c:pt idx="4">
                  <c:v>238</c:v>
                </c:pt>
              </c:numCache>
            </c:numRef>
          </c:val>
          <c:extLst>
            <c:ext xmlns:c16="http://schemas.microsoft.com/office/drawing/2014/chart" uri="{C3380CC4-5D6E-409C-BE32-E72D297353CC}">
              <c16:uniqueId val="{00000000-47E1-470D-BD9B-22B4FB53DAAF}"/>
            </c:ext>
          </c:extLst>
        </c:ser>
        <c:dLbls>
          <c:showLegendKey val="0"/>
          <c:showVal val="0"/>
          <c:showCatName val="0"/>
          <c:showSerName val="0"/>
          <c:showPercent val="0"/>
          <c:showBubbleSize val="0"/>
        </c:dLbls>
        <c:gapWidth val="150"/>
        <c:axId val="591725568"/>
        <c:axId val="57282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169.59</c:v>
                </c:pt>
                <c:pt idx="1">
                  <c:v>169.62</c:v>
                </c:pt>
                <c:pt idx="2">
                  <c:v>171.78</c:v>
                </c:pt>
                <c:pt idx="3">
                  <c:v>162.59</c:v>
                </c:pt>
                <c:pt idx="4">
                  <c:v>162.15</c:v>
                </c:pt>
              </c:numCache>
            </c:numRef>
          </c:val>
          <c:smooth val="0"/>
          <c:extLst>
            <c:ext xmlns:c16="http://schemas.microsoft.com/office/drawing/2014/chart" uri="{C3380CC4-5D6E-409C-BE32-E72D297353CC}">
              <c16:uniqueId val="{00000001-47E1-470D-BD9B-22B4FB53DAAF}"/>
            </c:ext>
          </c:extLst>
        </c:ser>
        <c:dLbls>
          <c:showLegendKey val="0"/>
          <c:showVal val="0"/>
          <c:showCatName val="0"/>
          <c:showSerName val="0"/>
          <c:showPercent val="0"/>
          <c:showBubbleSize val="0"/>
        </c:dLbls>
        <c:marker val="1"/>
        <c:smooth val="0"/>
        <c:axId val="591725568"/>
        <c:axId val="572820864"/>
      </c:lineChart>
      <c:dateAx>
        <c:axId val="591725568"/>
        <c:scaling>
          <c:orientation val="minMax"/>
        </c:scaling>
        <c:delete val="1"/>
        <c:axPos val="b"/>
        <c:numFmt formatCode="ge" sourceLinked="1"/>
        <c:majorTickMark val="none"/>
        <c:minorTickMark val="none"/>
        <c:tickLblPos val="none"/>
        <c:crossAx val="572820864"/>
        <c:crosses val="autoZero"/>
        <c:auto val="1"/>
        <c:lblOffset val="100"/>
        <c:baseTimeUnit val="years"/>
      </c:dateAx>
      <c:valAx>
        <c:axId val="57282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172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Q16"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千葉県　君津市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82" t="s">
        <v>1</v>
      </c>
      <c r="C7" s="83"/>
      <c r="D7" s="83"/>
      <c r="E7" s="83"/>
      <c r="F7" s="83"/>
      <c r="G7" s="83"/>
      <c r="H7" s="83"/>
      <c r="I7" s="84"/>
      <c r="J7" s="82" t="s">
        <v>2</v>
      </c>
      <c r="K7" s="83"/>
      <c r="L7" s="83"/>
      <c r="M7" s="83"/>
      <c r="N7" s="83"/>
      <c r="O7" s="83"/>
      <c r="P7" s="83"/>
      <c r="Q7" s="84"/>
      <c r="R7" s="82" t="s">
        <v>3</v>
      </c>
      <c r="S7" s="83"/>
      <c r="T7" s="83"/>
      <c r="U7" s="83"/>
      <c r="V7" s="83"/>
      <c r="W7" s="83"/>
      <c r="X7" s="83"/>
      <c r="Y7" s="84"/>
      <c r="Z7" s="82" t="s">
        <v>4</v>
      </c>
      <c r="AA7" s="83"/>
      <c r="AB7" s="83"/>
      <c r="AC7" s="83"/>
      <c r="AD7" s="83"/>
      <c r="AE7" s="83"/>
      <c r="AF7" s="83"/>
      <c r="AG7" s="84"/>
      <c r="AH7" s="3"/>
      <c r="AI7" s="82" t="s">
        <v>5</v>
      </c>
      <c r="AJ7" s="83"/>
      <c r="AK7" s="83"/>
      <c r="AL7" s="83"/>
      <c r="AM7" s="83"/>
      <c r="AN7" s="83"/>
      <c r="AO7" s="83"/>
      <c r="AP7" s="84"/>
      <c r="AQ7" s="71" t="s">
        <v>6</v>
      </c>
      <c r="AR7" s="71"/>
      <c r="AS7" s="71"/>
      <c r="AT7" s="71"/>
      <c r="AU7" s="71"/>
      <c r="AV7" s="71"/>
      <c r="AW7" s="71"/>
      <c r="AX7" s="71"/>
      <c r="AY7" s="71" t="s">
        <v>7</v>
      </c>
      <c r="AZ7" s="71"/>
      <c r="BA7" s="71"/>
      <c r="BB7" s="71"/>
      <c r="BC7" s="71"/>
      <c r="BD7" s="71"/>
      <c r="BE7" s="71"/>
      <c r="BF7" s="71"/>
      <c r="BG7" s="3"/>
      <c r="BH7" s="3"/>
      <c r="BI7" s="3"/>
      <c r="BJ7" s="3"/>
      <c r="BK7" s="3"/>
      <c r="BL7" s="4" t="s">
        <v>8</v>
      </c>
      <c r="BM7" s="5"/>
      <c r="BN7" s="5"/>
      <c r="BO7" s="5"/>
      <c r="BP7" s="5"/>
      <c r="BQ7" s="5"/>
      <c r="BR7" s="5"/>
      <c r="BS7" s="5"/>
      <c r="BT7" s="5"/>
      <c r="BU7" s="5"/>
      <c r="BV7" s="5"/>
      <c r="BW7" s="5"/>
      <c r="BX7" s="5"/>
      <c r="BY7" s="6"/>
    </row>
    <row r="8" spans="1:78" ht="18.75" customHeight="1" x14ac:dyDescent="0.15">
      <c r="A8" s="2"/>
      <c r="B8" s="74" t="str">
        <f>データ!I6</f>
        <v>法適用</v>
      </c>
      <c r="C8" s="75"/>
      <c r="D8" s="75"/>
      <c r="E8" s="75"/>
      <c r="F8" s="75"/>
      <c r="G8" s="75"/>
      <c r="H8" s="75"/>
      <c r="I8" s="76"/>
      <c r="J8" s="74" t="str">
        <f>データ!J6</f>
        <v>水道事業</v>
      </c>
      <c r="K8" s="75"/>
      <c r="L8" s="75"/>
      <c r="M8" s="75"/>
      <c r="N8" s="75"/>
      <c r="O8" s="75"/>
      <c r="P8" s="75"/>
      <c r="Q8" s="76"/>
      <c r="R8" s="74" t="str">
        <f>データ!K6</f>
        <v>末端給水事業</v>
      </c>
      <c r="S8" s="75"/>
      <c r="T8" s="75"/>
      <c r="U8" s="75"/>
      <c r="V8" s="75"/>
      <c r="W8" s="75"/>
      <c r="X8" s="75"/>
      <c r="Y8" s="76"/>
      <c r="Z8" s="74" t="str">
        <f>データ!L6</f>
        <v>A4</v>
      </c>
      <c r="AA8" s="75"/>
      <c r="AB8" s="75"/>
      <c r="AC8" s="75"/>
      <c r="AD8" s="75"/>
      <c r="AE8" s="75"/>
      <c r="AF8" s="75"/>
      <c r="AG8" s="76"/>
      <c r="AH8" s="3"/>
      <c r="AI8" s="77">
        <f>データ!Q6</f>
        <v>87447</v>
      </c>
      <c r="AJ8" s="78"/>
      <c r="AK8" s="78"/>
      <c r="AL8" s="78"/>
      <c r="AM8" s="78"/>
      <c r="AN8" s="78"/>
      <c r="AO8" s="78"/>
      <c r="AP8" s="79"/>
      <c r="AQ8" s="57">
        <f>データ!R6</f>
        <v>318.81</v>
      </c>
      <c r="AR8" s="57"/>
      <c r="AS8" s="57"/>
      <c r="AT8" s="57"/>
      <c r="AU8" s="57"/>
      <c r="AV8" s="57"/>
      <c r="AW8" s="57"/>
      <c r="AX8" s="57"/>
      <c r="AY8" s="57">
        <f>データ!S6</f>
        <v>274.29000000000002</v>
      </c>
      <c r="AZ8" s="57"/>
      <c r="BA8" s="57"/>
      <c r="BB8" s="57"/>
      <c r="BC8" s="57"/>
      <c r="BD8" s="57"/>
      <c r="BE8" s="57"/>
      <c r="BF8" s="57"/>
      <c r="BG8" s="3"/>
      <c r="BH8" s="3"/>
      <c r="BI8" s="3"/>
      <c r="BJ8" s="3"/>
      <c r="BK8" s="3"/>
      <c r="BL8" s="69" t="s">
        <v>9</v>
      </c>
      <c r="BM8" s="70"/>
      <c r="BN8" s="7" t="s">
        <v>10</v>
      </c>
      <c r="BO8" s="8"/>
      <c r="BP8" s="8"/>
      <c r="BQ8" s="8"/>
      <c r="BR8" s="8"/>
      <c r="BS8" s="8"/>
      <c r="BT8" s="8"/>
      <c r="BU8" s="8"/>
      <c r="BV8" s="8"/>
      <c r="BW8" s="8"/>
      <c r="BX8" s="8"/>
      <c r="BY8" s="9"/>
    </row>
    <row r="9" spans="1:78" ht="18.75" customHeight="1" x14ac:dyDescent="0.15">
      <c r="A9" s="2"/>
      <c r="B9" s="71" t="s">
        <v>11</v>
      </c>
      <c r="C9" s="71"/>
      <c r="D9" s="71"/>
      <c r="E9" s="71"/>
      <c r="F9" s="71"/>
      <c r="G9" s="71"/>
      <c r="H9" s="71"/>
      <c r="I9" s="71"/>
      <c r="J9" s="71" t="s">
        <v>12</v>
      </c>
      <c r="K9" s="71"/>
      <c r="L9" s="71"/>
      <c r="M9" s="71"/>
      <c r="N9" s="71"/>
      <c r="O9" s="71"/>
      <c r="P9" s="71"/>
      <c r="Q9" s="71"/>
      <c r="R9" s="71" t="s">
        <v>13</v>
      </c>
      <c r="S9" s="71"/>
      <c r="T9" s="71"/>
      <c r="U9" s="71"/>
      <c r="V9" s="71"/>
      <c r="W9" s="71"/>
      <c r="X9" s="71"/>
      <c r="Y9" s="71"/>
      <c r="Z9" s="71" t="s">
        <v>14</v>
      </c>
      <c r="AA9" s="71"/>
      <c r="AB9" s="71"/>
      <c r="AC9" s="71"/>
      <c r="AD9" s="71"/>
      <c r="AE9" s="71"/>
      <c r="AF9" s="71"/>
      <c r="AG9" s="71"/>
      <c r="AH9" s="3"/>
      <c r="AI9" s="71" t="s">
        <v>15</v>
      </c>
      <c r="AJ9" s="71"/>
      <c r="AK9" s="71"/>
      <c r="AL9" s="71"/>
      <c r="AM9" s="71"/>
      <c r="AN9" s="71"/>
      <c r="AO9" s="71"/>
      <c r="AP9" s="71"/>
      <c r="AQ9" s="71" t="s">
        <v>16</v>
      </c>
      <c r="AR9" s="71"/>
      <c r="AS9" s="71"/>
      <c r="AT9" s="71"/>
      <c r="AU9" s="71"/>
      <c r="AV9" s="71"/>
      <c r="AW9" s="71"/>
      <c r="AX9" s="71"/>
      <c r="AY9" s="71" t="s">
        <v>17</v>
      </c>
      <c r="AZ9" s="71"/>
      <c r="BA9" s="71"/>
      <c r="BB9" s="71"/>
      <c r="BC9" s="71"/>
      <c r="BD9" s="71"/>
      <c r="BE9" s="71"/>
      <c r="BF9" s="71"/>
      <c r="BG9" s="3"/>
      <c r="BH9" s="3"/>
      <c r="BI9" s="3"/>
      <c r="BJ9" s="3"/>
      <c r="BK9" s="3"/>
      <c r="BL9" s="72" t="s">
        <v>18</v>
      </c>
      <c r="BM9" s="73"/>
      <c r="BN9" s="10" t="s">
        <v>19</v>
      </c>
      <c r="BO9" s="11"/>
      <c r="BP9" s="11"/>
      <c r="BQ9" s="11"/>
      <c r="BR9" s="11"/>
      <c r="BS9" s="11"/>
      <c r="BT9" s="11"/>
      <c r="BU9" s="11"/>
      <c r="BV9" s="11"/>
      <c r="BW9" s="11"/>
      <c r="BX9" s="11"/>
      <c r="BY9" s="12"/>
    </row>
    <row r="10" spans="1:78" ht="18.75" customHeight="1" x14ac:dyDescent="0.15">
      <c r="A10" s="2"/>
      <c r="B10" s="57" t="str">
        <f>データ!M6</f>
        <v>-</v>
      </c>
      <c r="C10" s="57"/>
      <c r="D10" s="57"/>
      <c r="E10" s="57"/>
      <c r="F10" s="57"/>
      <c r="G10" s="57"/>
      <c r="H10" s="57"/>
      <c r="I10" s="57"/>
      <c r="J10" s="57">
        <f>データ!N6</f>
        <v>51.89</v>
      </c>
      <c r="K10" s="57"/>
      <c r="L10" s="57"/>
      <c r="M10" s="57"/>
      <c r="N10" s="57"/>
      <c r="O10" s="57"/>
      <c r="P10" s="57"/>
      <c r="Q10" s="57"/>
      <c r="R10" s="57">
        <f>データ!O6</f>
        <v>98.63</v>
      </c>
      <c r="S10" s="57"/>
      <c r="T10" s="57"/>
      <c r="U10" s="57"/>
      <c r="V10" s="57"/>
      <c r="W10" s="57"/>
      <c r="X10" s="57"/>
      <c r="Y10" s="57"/>
      <c r="Z10" s="65">
        <f>データ!P6</f>
        <v>3780</v>
      </c>
      <c r="AA10" s="65"/>
      <c r="AB10" s="65"/>
      <c r="AC10" s="65"/>
      <c r="AD10" s="65"/>
      <c r="AE10" s="65"/>
      <c r="AF10" s="65"/>
      <c r="AG10" s="65"/>
      <c r="AH10" s="2"/>
      <c r="AI10" s="65">
        <f>データ!T6</f>
        <v>84305</v>
      </c>
      <c r="AJ10" s="65"/>
      <c r="AK10" s="65"/>
      <c r="AL10" s="65"/>
      <c r="AM10" s="65"/>
      <c r="AN10" s="65"/>
      <c r="AO10" s="65"/>
      <c r="AP10" s="65"/>
      <c r="AQ10" s="57">
        <f>データ!U6</f>
        <v>247.06</v>
      </c>
      <c r="AR10" s="57"/>
      <c r="AS10" s="57"/>
      <c r="AT10" s="57"/>
      <c r="AU10" s="57"/>
      <c r="AV10" s="57"/>
      <c r="AW10" s="57"/>
      <c r="AX10" s="57"/>
      <c r="AY10" s="57">
        <f>データ!V6</f>
        <v>341.23</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106</v>
      </c>
      <c r="BM16" s="67"/>
      <c r="BN16" s="67"/>
      <c r="BO16" s="67"/>
      <c r="BP16" s="67"/>
      <c r="BQ16" s="67"/>
      <c r="BR16" s="67"/>
      <c r="BS16" s="67"/>
      <c r="BT16" s="67"/>
      <c r="BU16" s="67"/>
      <c r="BV16" s="67"/>
      <c r="BW16" s="67"/>
      <c r="BX16" s="67"/>
      <c r="BY16" s="67"/>
      <c r="BZ16" s="6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x14ac:dyDescent="0.15">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66"/>
      <c r="BM34" s="67"/>
      <c r="BN34" s="67"/>
      <c r="BO34" s="67"/>
      <c r="BP34" s="67"/>
      <c r="BQ34" s="67"/>
      <c r="BR34" s="67"/>
      <c r="BS34" s="67"/>
      <c r="BT34" s="67"/>
      <c r="BU34" s="67"/>
      <c r="BV34" s="67"/>
      <c r="BW34" s="67"/>
      <c r="BX34" s="67"/>
      <c r="BY34" s="67"/>
      <c r="BZ34" s="68"/>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66"/>
      <c r="BM35" s="67"/>
      <c r="BN35" s="67"/>
      <c r="BO35" s="67"/>
      <c r="BP35" s="67"/>
      <c r="BQ35" s="67"/>
      <c r="BR35" s="67"/>
      <c r="BS35" s="67"/>
      <c r="BT35" s="67"/>
      <c r="BU35" s="67"/>
      <c r="BV35" s="67"/>
      <c r="BW35" s="67"/>
      <c r="BX35" s="67"/>
      <c r="BY35" s="67"/>
      <c r="BZ35" s="6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6"/>
      <c r="BM44" s="67"/>
      <c r="BN44" s="67"/>
      <c r="BO44" s="67"/>
      <c r="BP44" s="67"/>
      <c r="BQ44" s="67"/>
      <c r="BR44" s="67"/>
      <c r="BS44" s="67"/>
      <c r="BT44" s="67"/>
      <c r="BU44" s="67"/>
      <c r="BV44" s="67"/>
      <c r="BW44" s="67"/>
      <c r="BX44" s="67"/>
      <c r="BY44" s="67"/>
      <c r="BZ44" s="6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104</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topLeftCell="EC1" workbookViewId="0">
      <selection activeCell="EG8" sqref="EG8"/>
    </sheetView>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6" t="s">
        <v>49</v>
      </c>
      <c r="I3" s="87"/>
      <c r="J3" s="87"/>
      <c r="K3" s="87"/>
      <c r="L3" s="87"/>
      <c r="M3" s="87"/>
      <c r="N3" s="87"/>
      <c r="O3" s="87"/>
      <c r="P3" s="87"/>
      <c r="Q3" s="87"/>
      <c r="R3" s="87"/>
      <c r="S3" s="87"/>
      <c r="T3" s="87"/>
      <c r="U3" s="87"/>
      <c r="V3" s="88"/>
      <c r="W3" s="92" t="s">
        <v>50</v>
      </c>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t="s">
        <v>51</v>
      </c>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row>
    <row r="4" spans="1:143" x14ac:dyDescent="0.15">
      <c r="A4" s="26" t="s">
        <v>52</v>
      </c>
      <c r="B4" s="28"/>
      <c r="C4" s="28"/>
      <c r="D4" s="28"/>
      <c r="E4" s="28"/>
      <c r="F4" s="28"/>
      <c r="G4" s="28"/>
      <c r="H4" s="89"/>
      <c r="I4" s="90"/>
      <c r="J4" s="90"/>
      <c r="K4" s="90"/>
      <c r="L4" s="90"/>
      <c r="M4" s="90"/>
      <c r="N4" s="90"/>
      <c r="O4" s="90"/>
      <c r="P4" s="90"/>
      <c r="Q4" s="90"/>
      <c r="R4" s="90"/>
      <c r="S4" s="90"/>
      <c r="T4" s="90"/>
      <c r="U4" s="90"/>
      <c r="V4" s="91"/>
      <c r="W4" s="85" t="s">
        <v>53</v>
      </c>
      <c r="X4" s="85"/>
      <c r="Y4" s="85"/>
      <c r="Z4" s="85"/>
      <c r="AA4" s="85"/>
      <c r="AB4" s="85"/>
      <c r="AC4" s="85"/>
      <c r="AD4" s="85"/>
      <c r="AE4" s="85"/>
      <c r="AF4" s="85"/>
      <c r="AG4" s="85"/>
      <c r="AH4" s="85" t="s">
        <v>54</v>
      </c>
      <c r="AI4" s="85"/>
      <c r="AJ4" s="85"/>
      <c r="AK4" s="85"/>
      <c r="AL4" s="85"/>
      <c r="AM4" s="85"/>
      <c r="AN4" s="85"/>
      <c r="AO4" s="85"/>
      <c r="AP4" s="85"/>
      <c r="AQ4" s="85"/>
      <c r="AR4" s="85"/>
      <c r="AS4" s="85" t="s">
        <v>55</v>
      </c>
      <c r="AT4" s="85"/>
      <c r="AU4" s="85"/>
      <c r="AV4" s="85"/>
      <c r="AW4" s="85"/>
      <c r="AX4" s="85"/>
      <c r="AY4" s="85"/>
      <c r="AZ4" s="85"/>
      <c r="BA4" s="85"/>
      <c r="BB4" s="85"/>
      <c r="BC4" s="85"/>
      <c r="BD4" s="85" t="s">
        <v>56</v>
      </c>
      <c r="BE4" s="85"/>
      <c r="BF4" s="85"/>
      <c r="BG4" s="85"/>
      <c r="BH4" s="85"/>
      <c r="BI4" s="85"/>
      <c r="BJ4" s="85"/>
      <c r="BK4" s="85"/>
      <c r="BL4" s="85"/>
      <c r="BM4" s="85"/>
      <c r="BN4" s="85"/>
      <c r="BO4" s="85" t="s">
        <v>57</v>
      </c>
      <c r="BP4" s="85"/>
      <c r="BQ4" s="85"/>
      <c r="BR4" s="85"/>
      <c r="BS4" s="85"/>
      <c r="BT4" s="85"/>
      <c r="BU4" s="85"/>
      <c r="BV4" s="85"/>
      <c r="BW4" s="85"/>
      <c r="BX4" s="85"/>
      <c r="BY4" s="85"/>
      <c r="BZ4" s="85" t="s">
        <v>58</v>
      </c>
      <c r="CA4" s="85"/>
      <c r="CB4" s="85"/>
      <c r="CC4" s="85"/>
      <c r="CD4" s="85"/>
      <c r="CE4" s="85"/>
      <c r="CF4" s="85"/>
      <c r="CG4" s="85"/>
      <c r="CH4" s="85"/>
      <c r="CI4" s="85"/>
      <c r="CJ4" s="85"/>
      <c r="CK4" s="85" t="s">
        <v>59</v>
      </c>
      <c r="CL4" s="85"/>
      <c r="CM4" s="85"/>
      <c r="CN4" s="85"/>
      <c r="CO4" s="85"/>
      <c r="CP4" s="85"/>
      <c r="CQ4" s="85"/>
      <c r="CR4" s="85"/>
      <c r="CS4" s="85"/>
      <c r="CT4" s="85"/>
      <c r="CU4" s="85"/>
      <c r="CV4" s="85" t="s">
        <v>60</v>
      </c>
      <c r="CW4" s="85"/>
      <c r="CX4" s="85"/>
      <c r="CY4" s="85"/>
      <c r="CZ4" s="85"/>
      <c r="DA4" s="85"/>
      <c r="DB4" s="85"/>
      <c r="DC4" s="85"/>
      <c r="DD4" s="85"/>
      <c r="DE4" s="85"/>
      <c r="DF4" s="85"/>
      <c r="DG4" s="85" t="s">
        <v>61</v>
      </c>
      <c r="DH4" s="85"/>
      <c r="DI4" s="85"/>
      <c r="DJ4" s="85"/>
      <c r="DK4" s="85"/>
      <c r="DL4" s="85"/>
      <c r="DM4" s="85"/>
      <c r="DN4" s="85"/>
      <c r="DO4" s="85"/>
      <c r="DP4" s="85"/>
      <c r="DQ4" s="85"/>
      <c r="DR4" s="85" t="s">
        <v>62</v>
      </c>
      <c r="DS4" s="85"/>
      <c r="DT4" s="85"/>
      <c r="DU4" s="85"/>
      <c r="DV4" s="85"/>
      <c r="DW4" s="85"/>
      <c r="DX4" s="85"/>
      <c r="DY4" s="85"/>
      <c r="DZ4" s="85"/>
      <c r="EA4" s="85"/>
      <c r="EB4" s="85"/>
      <c r="EC4" s="85" t="s">
        <v>63</v>
      </c>
      <c r="ED4" s="85"/>
      <c r="EE4" s="85"/>
      <c r="EF4" s="85"/>
      <c r="EG4" s="85"/>
      <c r="EH4" s="85"/>
      <c r="EI4" s="85"/>
      <c r="EJ4" s="85"/>
      <c r="EK4" s="85"/>
      <c r="EL4" s="85"/>
      <c r="EM4" s="85"/>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2015</v>
      </c>
      <c r="C6" s="31">
        <f t="shared" ref="C6:V6" si="3">C7</f>
        <v>122254</v>
      </c>
      <c r="D6" s="31">
        <f t="shared" si="3"/>
        <v>46</v>
      </c>
      <c r="E6" s="31">
        <f t="shared" si="3"/>
        <v>1</v>
      </c>
      <c r="F6" s="31">
        <f t="shared" si="3"/>
        <v>0</v>
      </c>
      <c r="G6" s="31">
        <f t="shared" si="3"/>
        <v>1</v>
      </c>
      <c r="H6" s="31" t="str">
        <f t="shared" si="3"/>
        <v>千葉県　君津市</v>
      </c>
      <c r="I6" s="31" t="str">
        <f t="shared" si="3"/>
        <v>法適用</v>
      </c>
      <c r="J6" s="31" t="str">
        <f t="shared" si="3"/>
        <v>水道事業</v>
      </c>
      <c r="K6" s="31" t="str">
        <f t="shared" si="3"/>
        <v>末端給水事業</v>
      </c>
      <c r="L6" s="31" t="str">
        <f t="shared" si="3"/>
        <v>A4</v>
      </c>
      <c r="M6" s="32" t="str">
        <f t="shared" si="3"/>
        <v>-</v>
      </c>
      <c r="N6" s="32">
        <f t="shared" si="3"/>
        <v>51.89</v>
      </c>
      <c r="O6" s="32">
        <f t="shared" si="3"/>
        <v>98.63</v>
      </c>
      <c r="P6" s="32">
        <f t="shared" si="3"/>
        <v>3780</v>
      </c>
      <c r="Q6" s="32">
        <f t="shared" si="3"/>
        <v>87447</v>
      </c>
      <c r="R6" s="32">
        <f t="shared" si="3"/>
        <v>318.81</v>
      </c>
      <c r="S6" s="32">
        <f t="shared" si="3"/>
        <v>274.29000000000002</v>
      </c>
      <c r="T6" s="32">
        <f t="shared" si="3"/>
        <v>84305</v>
      </c>
      <c r="U6" s="32">
        <f t="shared" si="3"/>
        <v>247.06</v>
      </c>
      <c r="V6" s="32">
        <f t="shared" si="3"/>
        <v>341.23</v>
      </c>
      <c r="W6" s="33">
        <f>IF(W7="",NA(),W7)</f>
        <v>102.72</v>
      </c>
      <c r="X6" s="33">
        <f t="shared" ref="X6:AF6" si="4">IF(X7="",NA(),X7)</f>
        <v>102.05</v>
      </c>
      <c r="Y6" s="33">
        <f t="shared" si="4"/>
        <v>103.2</v>
      </c>
      <c r="Z6" s="33">
        <f t="shared" si="4"/>
        <v>101.91</v>
      </c>
      <c r="AA6" s="33">
        <f t="shared" si="4"/>
        <v>101.82</v>
      </c>
      <c r="AB6" s="33">
        <f t="shared" si="4"/>
        <v>107.68</v>
      </c>
      <c r="AC6" s="33">
        <f t="shared" si="4"/>
        <v>108.24</v>
      </c>
      <c r="AD6" s="33">
        <f t="shared" si="4"/>
        <v>107.8</v>
      </c>
      <c r="AE6" s="33">
        <f t="shared" si="4"/>
        <v>111.96</v>
      </c>
      <c r="AF6" s="33">
        <f t="shared" si="4"/>
        <v>112.69</v>
      </c>
      <c r="AG6" s="32" t="str">
        <f>IF(AG7="","",IF(AG7="-","【-】","【"&amp;SUBSTITUTE(TEXT(AG7,"#,##0.00"),"-","△")&amp;"】"))</f>
        <v>【113.56】</v>
      </c>
      <c r="AH6" s="32">
        <f>IF(AH7="",NA(),AH7)</f>
        <v>0</v>
      </c>
      <c r="AI6" s="32">
        <f t="shared" ref="AI6:AQ6" si="5">IF(AI7="",NA(),AI7)</f>
        <v>0</v>
      </c>
      <c r="AJ6" s="32">
        <f t="shared" si="5"/>
        <v>0</v>
      </c>
      <c r="AK6" s="32">
        <f t="shared" si="5"/>
        <v>0</v>
      </c>
      <c r="AL6" s="32">
        <f t="shared" si="5"/>
        <v>0</v>
      </c>
      <c r="AM6" s="33">
        <f t="shared" si="5"/>
        <v>4.67</v>
      </c>
      <c r="AN6" s="33">
        <f t="shared" si="5"/>
        <v>4.46</v>
      </c>
      <c r="AO6" s="33">
        <f t="shared" si="5"/>
        <v>4.3899999999999997</v>
      </c>
      <c r="AP6" s="33">
        <f t="shared" si="5"/>
        <v>0.41</v>
      </c>
      <c r="AQ6" s="33">
        <f t="shared" si="5"/>
        <v>0.54</v>
      </c>
      <c r="AR6" s="32" t="str">
        <f>IF(AR7="","",IF(AR7="-","【-】","【"&amp;SUBSTITUTE(TEXT(AR7,"#,##0.00"),"-","△")&amp;"】"))</f>
        <v>【0.87】</v>
      </c>
      <c r="AS6" s="33">
        <f>IF(AS7="",NA(),AS7)</f>
        <v>318.72000000000003</v>
      </c>
      <c r="AT6" s="33">
        <f t="shared" ref="AT6:BB6" si="6">IF(AT7="",NA(),AT7)</f>
        <v>355.95</v>
      </c>
      <c r="AU6" s="33">
        <f t="shared" si="6"/>
        <v>396.16</v>
      </c>
      <c r="AV6" s="33">
        <f t="shared" si="6"/>
        <v>148.78</v>
      </c>
      <c r="AW6" s="33">
        <f t="shared" si="6"/>
        <v>129.5</v>
      </c>
      <c r="AX6" s="33">
        <f t="shared" si="6"/>
        <v>695.41</v>
      </c>
      <c r="AY6" s="33">
        <f t="shared" si="6"/>
        <v>701</v>
      </c>
      <c r="AZ6" s="33">
        <f t="shared" si="6"/>
        <v>739.59</v>
      </c>
      <c r="BA6" s="33">
        <f t="shared" si="6"/>
        <v>335.95</v>
      </c>
      <c r="BB6" s="33">
        <f t="shared" si="6"/>
        <v>346.59</v>
      </c>
      <c r="BC6" s="32" t="str">
        <f>IF(BC7="","",IF(BC7="-","【-】","【"&amp;SUBSTITUTE(TEXT(BC7,"#,##0.00"),"-","△")&amp;"】"))</f>
        <v>【262.74】</v>
      </c>
      <c r="BD6" s="33">
        <f>IF(BD7="",NA(),BD7)</f>
        <v>324.81</v>
      </c>
      <c r="BE6" s="33">
        <f t="shared" ref="BE6:BM6" si="7">IF(BE7="",NA(),BE7)</f>
        <v>328.78</v>
      </c>
      <c r="BF6" s="33">
        <f t="shared" si="7"/>
        <v>328.81</v>
      </c>
      <c r="BG6" s="33">
        <f t="shared" si="7"/>
        <v>330.83</v>
      </c>
      <c r="BH6" s="33">
        <f t="shared" si="7"/>
        <v>323.85000000000002</v>
      </c>
      <c r="BI6" s="33">
        <f t="shared" si="7"/>
        <v>343.45</v>
      </c>
      <c r="BJ6" s="33">
        <f t="shared" si="7"/>
        <v>330.99</v>
      </c>
      <c r="BK6" s="33">
        <f t="shared" si="7"/>
        <v>324.08999999999997</v>
      </c>
      <c r="BL6" s="33">
        <f t="shared" si="7"/>
        <v>319.82</v>
      </c>
      <c r="BM6" s="33">
        <f t="shared" si="7"/>
        <v>312.02999999999997</v>
      </c>
      <c r="BN6" s="32" t="str">
        <f>IF(BN7="","",IF(BN7="-","【-】","【"&amp;SUBSTITUTE(TEXT(BN7,"#,##0.00"),"-","△")&amp;"】"))</f>
        <v>【276.38】</v>
      </c>
      <c r="BO6" s="33">
        <f>IF(BO7="",NA(),BO7)</f>
        <v>95.21</v>
      </c>
      <c r="BP6" s="33">
        <f t="shared" ref="BP6:BX6" si="8">IF(BP7="",NA(),BP7)</f>
        <v>94.79</v>
      </c>
      <c r="BQ6" s="33">
        <f t="shared" si="8"/>
        <v>94.48</v>
      </c>
      <c r="BR6" s="33">
        <f t="shared" si="8"/>
        <v>94.63</v>
      </c>
      <c r="BS6" s="33">
        <f t="shared" si="8"/>
        <v>94.55</v>
      </c>
      <c r="BT6" s="33">
        <f t="shared" si="8"/>
        <v>99.61</v>
      </c>
      <c r="BU6" s="33">
        <f t="shared" si="8"/>
        <v>100.27</v>
      </c>
      <c r="BV6" s="33">
        <f t="shared" si="8"/>
        <v>99.46</v>
      </c>
      <c r="BW6" s="33">
        <f t="shared" si="8"/>
        <v>105.21</v>
      </c>
      <c r="BX6" s="33">
        <f t="shared" si="8"/>
        <v>105.71</v>
      </c>
      <c r="BY6" s="32" t="str">
        <f>IF(BY7="","",IF(BY7="-","【-】","【"&amp;SUBSTITUTE(TEXT(BY7,"#,##0.00"),"-","△")&amp;"】"))</f>
        <v>【104.99】</v>
      </c>
      <c r="BZ6" s="33">
        <f>IF(BZ7="",NA(),BZ7)</f>
        <v>235.42</v>
      </c>
      <c r="CA6" s="33">
        <f t="shared" ref="CA6:CI6" si="9">IF(CA7="",NA(),CA7)</f>
        <v>236.83</v>
      </c>
      <c r="CB6" s="33">
        <f t="shared" si="9"/>
        <v>237.22</v>
      </c>
      <c r="CC6" s="33">
        <f t="shared" si="9"/>
        <v>237.68</v>
      </c>
      <c r="CD6" s="33">
        <f t="shared" si="9"/>
        <v>238</v>
      </c>
      <c r="CE6" s="33">
        <f t="shared" si="9"/>
        <v>169.59</v>
      </c>
      <c r="CF6" s="33">
        <f t="shared" si="9"/>
        <v>169.62</v>
      </c>
      <c r="CG6" s="33">
        <f t="shared" si="9"/>
        <v>171.78</v>
      </c>
      <c r="CH6" s="33">
        <f t="shared" si="9"/>
        <v>162.59</v>
      </c>
      <c r="CI6" s="33">
        <f t="shared" si="9"/>
        <v>162.15</v>
      </c>
      <c r="CJ6" s="32" t="str">
        <f>IF(CJ7="","",IF(CJ7="-","【-】","【"&amp;SUBSTITUTE(TEXT(CJ7,"#,##0.00"),"-","△")&amp;"】"))</f>
        <v>【163.72】</v>
      </c>
      <c r="CK6" s="33">
        <f>IF(CK7="",NA(),CK7)</f>
        <v>74.739999999999995</v>
      </c>
      <c r="CL6" s="33">
        <f t="shared" ref="CL6:CT6" si="10">IF(CL7="",NA(),CL7)</f>
        <v>74.52</v>
      </c>
      <c r="CM6" s="33">
        <f t="shared" si="10"/>
        <v>73.95</v>
      </c>
      <c r="CN6" s="33">
        <f t="shared" si="10"/>
        <v>72.87</v>
      </c>
      <c r="CO6" s="33">
        <f t="shared" si="10"/>
        <v>70.39</v>
      </c>
      <c r="CP6" s="33">
        <f t="shared" si="10"/>
        <v>60.04</v>
      </c>
      <c r="CQ6" s="33">
        <f t="shared" si="10"/>
        <v>59.88</v>
      </c>
      <c r="CR6" s="33">
        <f t="shared" si="10"/>
        <v>59.68</v>
      </c>
      <c r="CS6" s="33">
        <f t="shared" si="10"/>
        <v>59.17</v>
      </c>
      <c r="CT6" s="33">
        <f t="shared" si="10"/>
        <v>59.34</v>
      </c>
      <c r="CU6" s="32" t="str">
        <f>IF(CU7="","",IF(CU7="-","【-】","【"&amp;SUBSTITUTE(TEXT(CU7,"#,##0.00"),"-","△")&amp;"】"))</f>
        <v>【59.76】</v>
      </c>
      <c r="CV6" s="33">
        <f>IF(CV7="",NA(),CV7)</f>
        <v>80.989999999999995</v>
      </c>
      <c r="CW6" s="33">
        <f t="shared" ref="CW6:DE6" si="11">IF(CW7="",NA(),CW7)</f>
        <v>80.41</v>
      </c>
      <c r="CX6" s="33">
        <f t="shared" si="11"/>
        <v>80.099999999999994</v>
      </c>
      <c r="CY6" s="33">
        <f t="shared" si="11"/>
        <v>80.05</v>
      </c>
      <c r="CZ6" s="33">
        <f t="shared" si="11"/>
        <v>82.63</v>
      </c>
      <c r="DA6" s="33">
        <f t="shared" si="11"/>
        <v>87.33</v>
      </c>
      <c r="DB6" s="33">
        <f t="shared" si="11"/>
        <v>87.65</v>
      </c>
      <c r="DC6" s="33">
        <f t="shared" si="11"/>
        <v>87.63</v>
      </c>
      <c r="DD6" s="33">
        <f t="shared" si="11"/>
        <v>87.6</v>
      </c>
      <c r="DE6" s="33">
        <f t="shared" si="11"/>
        <v>87.74</v>
      </c>
      <c r="DF6" s="32" t="str">
        <f>IF(DF7="","",IF(DF7="-","【-】","【"&amp;SUBSTITUTE(TEXT(DF7,"#,##0.00"),"-","△")&amp;"】"))</f>
        <v>【89.95】</v>
      </c>
      <c r="DG6" s="33">
        <f>IF(DG7="",NA(),DG7)</f>
        <v>53.22</v>
      </c>
      <c r="DH6" s="33">
        <f t="shared" ref="DH6:DP6" si="12">IF(DH7="",NA(),DH7)</f>
        <v>53.84</v>
      </c>
      <c r="DI6" s="33">
        <f t="shared" si="12"/>
        <v>54.49</v>
      </c>
      <c r="DJ6" s="33">
        <f t="shared" si="12"/>
        <v>57.83</v>
      </c>
      <c r="DK6" s="33">
        <f t="shared" si="12"/>
        <v>58.65</v>
      </c>
      <c r="DL6" s="33">
        <f t="shared" si="12"/>
        <v>37.71</v>
      </c>
      <c r="DM6" s="33">
        <f t="shared" si="12"/>
        <v>38.69</v>
      </c>
      <c r="DN6" s="33">
        <f t="shared" si="12"/>
        <v>39.65</v>
      </c>
      <c r="DO6" s="33">
        <f t="shared" si="12"/>
        <v>45.25</v>
      </c>
      <c r="DP6" s="33">
        <f t="shared" si="12"/>
        <v>46.27</v>
      </c>
      <c r="DQ6" s="32" t="str">
        <f>IF(DQ7="","",IF(DQ7="-","【-】","【"&amp;SUBSTITUTE(TEXT(DQ7,"#,##0.00"),"-","△")&amp;"】"))</f>
        <v>【47.18】</v>
      </c>
      <c r="DR6" s="33">
        <f>IF(DR7="",NA(),DR7)</f>
        <v>16.48</v>
      </c>
      <c r="DS6" s="33">
        <f t="shared" ref="DS6:EA6" si="13">IF(DS7="",NA(),DS7)</f>
        <v>20.5</v>
      </c>
      <c r="DT6" s="33">
        <f t="shared" si="13"/>
        <v>24.54</v>
      </c>
      <c r="DU6" s="33">
        <f t="shared" si="13"/>
        <v>25.33</v>
      </c>
      <c r="DV6" s="33">
        <f t="shared" si="13"/>
        <v>25.96</v>
      </c>
      <c r="DW6" s="33">
        <f t="shared" si="13"/>
        <v>7.67</v>
      </c>
      <c r="DX6" s="33">
        <f t="shared" si="13"/>
        <v>8.4</v>
      </c>
      <c r="DY6" s="33">
        <f t="shared" si="13"/>
        <v>9.7100000000000009</v>
      </c>
      <c r="DZ6" s="33">
        <f t="shared" si="13"/>
        <v>10.71</v>
      </c>
      <c r="EA6" s="33">
        <f t="shared" si="13"/>
        <v>10.93</v>
      </c>
      <c r="EB6" s="32" t="str">
        <f>IF(EB7="","",IF(EB7="-","【-】","【"&amp;SUBSTITUTE(TEXT(EB7,"#,##0.00"),"-","△")&amp;"】"))</f>
        <v>【13.18】</v>
      </c>
      <c r="EC6" s="33">
        <f>IF(EC7="",NA(),EC7)</f>
        <v>0.88</v>
      </c>
      <c r="ED6" s="33">
        <f t="shared" ref="ED6:EL6" si="14">IF(ED7="",NA(),ED7)</f>
        <v>0.65</v>
      </c>
      <c r="EE6" s="33">
        <f t="shared" si="14"/>
        <v>0.69</v>
      </c>
      <c r="EF6" s="33">
        <f t="shared" si="14"/>
        <v>0.66</v>
      </c>
      <c r="EG6" s="33">
        <f t="shared" si="14"/>
        <v>0.56999999999999995</v>
      </c>
      <c r="EH6" s="33">
        <f t="shared" si="14"/>
        <v>0.84</v>
      </c>
      <c r="EI6" s="33">
        <f t="shared" si="14"/>
        <v>0.78</v>
      </c>
      <c r="EJ6" s="33">
        <f t="shared" si="14"/>
        <v>0.83</v>
      </c>
      <c r="EK6" s="33">
        <f t="shared" si="14"/>
        <v>0.72</v>
      </c>
      <c r="EL6" s="33">
        <f t="shared" si="14"/>
        <v>0.71</v>
      </c>
      <c r="EM6" s="32" t="str">
        <f>IF(EM7="","",IF(EM7="-","【-】","【"&amp;SUBSTITUTE(TEXT(EM7,"#,##0.00"),"-","△")&amp;"】"))</f>
        <v>【0.85】</v>
      </c>
    </row>
    <row r="7" spans="1:143" s="34" customFormat="1" x14ac:dyDescent="0.15">
      <c r="A7" s="26"/>
      <c r="B7" s="35">
        <v>2015</v>
      </c>
      <c r="C7" s="35">
        <v>122254</v>
      </c>
      <c r="D7" s="35">
        <v>46</v>
      </c>
      <c r="E7" s="35">
        <v>1</v>
      </c>
      <c r="F7" s="35">
        <v>0</v>
      </c>
      <c r="G7" s="35">
        <v>1</v>
      </c>
      <c r="H7" s="35" t="s">
        <v>93</v>
      </c>
      <c r="I7" s="35" t="s">
        <v>94</v>
      </c>
      <c r="J7" s="35" t="s">
        <v>95</v>
      </c>
      <c r="K7" s="35" t="s">
        <v>96</v>
      </c>
      <c r="L7" s="35" t="s">
        <v>97</v>
      </c>
      <c r="M7" s="36" t="s">
        <v>98</v>
      </c>
      <c r="N7" s="36">
        <v>51.89</v>
      </c>
      <c r="O7" s="36">
        <v>98.63</v>
      </c>
      <c r="P7" s="36">
        <v>3780</v>
      </c>
      <c r="Q7" s="36">
        <v>87447</v>
      </c>
      <c r="R7" s="36">
        <v>318.81</v>
      </c>
      <c r="S7" s="36">
        <v>274.29000000000002</v>
      </c>
      <c r="T7" s="36">
        <v>84305</v>
      </c>
      <c r="U7" s="36">
        <v>247.06</v>
      </c>
      <c r="V7" s="36">
        <v>341.23</v>
      </c>
      <c r="W7" s="36">
        <v>102.72</v>
      </c>
      <c r="X7" s="36">
        <v>102.05</v>
      </c>
      <c r="Y7" s="36">
        <v>103.2</v>
      </c>
      <c r="Z7" s="36">
        <v>101.91</v>
      </c>
      <c r="AA7" s="36">
        <v>101.82</v>
      </c>
      <c r="AB7" s="36">
        <v>107.68</v>
      </c>
      <c r="AC7" s="36">
        <v>108.24</v>
      </c>
      <c r="AD7" s="36">
        <v>107.8</v>
      </c>
      <c r="AE7" s="36">
        <v>111.96</v>
      </c>
      <c r="AF7" s="36">
        <v>112.69</v>
      </c>
      <c r="AG7" s="36">
        <v>113.56</v>
      </c>
      <c r="AH7" s="36">
        <v>0</v>
      </c>
      <c r="AI7" s="36">
        <v>0</v>
      </c>
      <c r="AJ7" s="36">
        <v>0</v>
      </c>
      <c r="AK7" s="36">
        <v>0</v>
      </c>
      <c r="AL7" s="36">
        <v>0</v>
      </c>
      <c r="AM7" s="36">
        <v>4.67</v>
      </c>
      <c r="AN7" s="36">
        <v>4.46</v>
      </c>
      <c r="AO7" s="36">
        <v>4.3899999999999997</v>
      </c>
      <c r="AP7" s="36">
        <v>0.41</v>
      </c>
      <c r="AQ7" s="36">
        <v>0.54</v>
      </c>
      <c r="AR7" s="36">
        <v>0.87</v>
      </c>
      <c r="AS7" s="36">
        <v>318.72000000000003</v>
      </c>
      <c r="AT7" s="36">
        <v>355.95</v>
      </c>
      <c r="AU7" s="36">
        <v>396.16</v>
      </c>
      <c r="AV7" s="36">
        <v>148.78</v>
      </c>
      <c r="AW7" s="36">
        <v>129.5</v>
      </c>
      <c r="AX7" s="36">
        <v>695.41</v>
      </c>
      <c r="AY7" s="36">
        <v>701</v>
      </c>
      <c r="AZ7" s="36">
        <v>739.59</v>
      </c>
      <c r="BA7" s="36">
        <v>335.95</v>
      </c>
      <c r="BB7" s="36">
        <v>346.59</v>
      </c>
      <c r="BC7" s="36">
        <v>262.74</v>
      </c>
      <c r="BD7" s="36">
        <v>324.81</v>
      </c>
      <c r="BE7" s="36">
        <v>328.78</v>
      </c>
      <c r="BF7" s="36">
        <v>328.81</v>
      </c>
      <c r="BG7" s="36">
        <v>330.83</v>
      </c>
      <c r="BH7" s="36">
        <v>323.85000000000002</v>
      </c>
      <c r="BI7" s="36">
        <v>343.45</v>
      </c>
      <c r="BJ7" s="36">
        <v>330.99</v>
      </c>
      <c r="BK7" s="36">
        <v>324.08999999999997</v>
      </c>
      <c r="BL7" s="36">
        <v>319.82</v>
      </c>
      <c r="BM7" s="36">
        <v>312.02999999999997</v>
      </c>
      <c r="BN7" s="36">
        <v>276.38</v>
      </c>
      <c r="BO7" s="36">
        <v>95.21</v>
      </c>
      <c r="BP7" s="36">
        <v>94.79</v>
      </c>
      <c r="BQ7" s="36">
        <v>94.48</v>
      </c>
      <c r="BR7" s="36">
        <v>94.63</v>
      </c>
      <c r="BS7" s="36">
        <v>94.55</v>
      </c>
      <c r="BT7" s="36">
        <v>99.61</v>
      </c>
      <c r="BU7" s="36">
        <v>100.27</v>
      </c>
      <c r="BV7" s="36">
        <v>99.46</v>
      </c>
      <c r="BW7" s="36">
        <v>105.21</v>
      </c>
      <c r="BX7" s="36">
        <v>105.71</v>
      </c>
      <c r="BY7" s="36">
        <v>104.99</v>
      </c>
      <c r="BZ7" s="36">
        <v>235.42</v>
      </c>
      <c r="CA7" s="36">
        <v>236.83</v>
      </c>
      <c r="CB7" s="36">
        <v>237.22</v>
      </c>
      <c r="CC7" s="36">
        <v>237.68</v>
      </c>
      <c r="CD7" s="36">
        <v>238</v>
      </c>
      <c r="CE7" s="36">
        <v>169.59</v>
      </c>
      <c r="CF7" s="36">
        <v>169.62</v>
      </c>
      <c r="CG7" s="36">
        <v>171.78</v>
      </c>
      <c r="CH7" s="36">
        <v>162.59</v>
      </c>
      <c r="CI7" s="36">
        <v>162.15</v>
      </c>
      <c r="CJ7" s="36">
        <v>163.72</v>
      </c>
      <c r="CK7" s="36">
        <v>74.739999999999995</v>
      </c>
      <c r="CL7" s="36">
        <v>74.52</v>
      </c>
      <c r="CM7" s="36">
        <v>73.95</v>
      </c>
      <c r="CN7" s="36">
        <v>72.87</v>
      </c>
      <c r="CO7" s="36">
        <v>70.39</v>
      </c>
      <c r="CP7" s="36">
        <v>60.04</v>
      </c>
      <c r="CQ7" s="36">
        <v>59.88</v>
      </c>
      <c r="CR7" s="36">
        <v>59.68</v>
      </c>
      <c r="CS7" s="36">
        <v>59.17</v>
      </c>
      <c r="CT7" s="36">
        <v>59.34</v>
      </c>
      <c r="CU7" s="36">
        <v>59.76</v>
      </c>
      <c r="CV7" s="36">
        <v>80.989999999999995</v>
      </c>
      <c r="CW7" s="36">
        <v>80.41</v>
      </c>
      <c r="CX7" s="36">
        <v>80.099999999999994</v>
      </c>
      <c r="CY7" s="36">
        <v>80.05</v>
      </c>
      <c r="CZ7" s="36">
        <v>82.63</v>
      </c>
      <c r="DA7" s="36">
        <v>87.33</v>
      </c>
      <c r="DB7" s="36">
        <v>87.65</v>
      </c>
      <c r="DC7" s="36">
        <v>87.63</v>
      </c>
      <c r="DD7" s="36">
        <v>87.6</v>
      </c>
      <c r="DE7" s="36">
        <v>87.74</v>
      </c>
      <c r="DF7" s="36">
        <v>89.95</v>
      </c>
      <c r="DG7" s="36">
        <v>53.22</v>
      </c>
      <c r="DH7" s="36">
        <v>53.84</v>
      </c>
      <c r="DI7" s="36">
        <v>54.49</v>
      </c>
      <c r="DJ7" s="36">
        <v>57.83</v>
      </c>
      <c r="DK7" s="36">
        <v>58.65</v>
      </c>
      <c r="DL7" s="36">
        <v>37.71</v>
      </c>
      <c r="DM7" s="36">
        <v>38.69</v>
      </c>
      <c r="DN7" s="36">
        <v>39.65</v>
      </c>
      <c r="DO7" s="36">
        <v>45.25</v>
      </c>
      <c r="DP7" s="36">
        <v>46.27</v>
      </c>
      <c r="DQ7" s="36">
        <v>47.18</v>
      </c>
      <c r="DR7" s="36">
        <v>16.48</v>
      </c>
      <c r="DS7" s="36">
        <v>20.5</v>
      </c>
      <c r="DT7" s="36">
        <v>24.54</v>
      </c>
      <c r="DU7" s="36">
        <v>25.33</v>
      </c>
      <c r="DV7" s="36">
        <v>25.96</v>
      </c>
      <c r="DW7" s="36">
        <v>7.67</v>
      </c>
      <c r="DX7" s="36">
        <v>8.4</v>
      </c>
      <c r="DY7" s="36">
        <v>9.7100000000000009</v>
      </c>
      <c r="DZ7" s="36">
        <v>10.71</v>
      </c>
      <c r="EA7" s="36">
        <v>10.93</v>
      </c>
      <c r="EB7" s="36">
        <v>13.18</v>
      </c>
      <c r="EC7" s="36">
        <v>0.88</v>
      </c>
      <c r="ED7" s="36">
        <v>0.65</v>
      </c>
      <c r="EE7" s="36">
        <v>0.69</v>
      </c>
      <c r="EF7" s="36">
        <v>0.66</v>
      </c>
      <c r="EG7" s="36">
        <v>0.56999999999999995</v>
      </c>
      <c r="EH7" s="36">
        <v>0.84</v>
      </c>
      <c r="EI7" s="36">
        <v>0.78</v>
      </c>
      <c r="EJ7" s="36">
        <v>0.83</v>
      </c>
      <c r="EK7" s="36">
        <v>0.72</v>
      </c>
      <c r="EL7" s="36">
        <v>0.71</v>
      </c>
      <c r="EM7" s="36">
        <v>0.85</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千葉県</cp:lastModifiedBy>
  <cp:lastPrinted>2017-02-08T07:01:29Z</cp:lastPrinted>
  <dcterms:created xsi:type="dcterms:W3CDTF">2016-12-02T02:00:30Z</dcterms:created>
  <dcterms:modified xsi:type="dcterms:W3CDTF">2017-02-13T01:54:10Z</dcterms:modified>
</cp:coreProperties>
</file>