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03団体⇒県\水道\"/>
    </mc:Choice>
  </mc:AlternateContent>
  <workbookProtection workbookPassword="8649" lockStructure="1"/>
  <bookViews>
    <workbookView xWindow="240" yWindow="75" windowWidth="14940" windowHeight="7860"/>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R6" i="5"/>
  <c r="Q6" i="5"/>
  <c r="AI8" i="4" s="1"/>
  <c r="P6" i="5"/>
  <c r="Z10" i="4" s="1"/>
  <c r="O6" i="5"/>
  <c r="N6" i="5"/>
  <c r="M6" i="5"/>
  <c r="L6" i="5"/>
  <c r="Z8" i="4" s="1"/>
  <c r="K6" i="5"/>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R10" i="4"/>
  <c r="J10" i="4"/>
  <c r="B10" i="4"/>
  <c r="AY8" i="4"/>
  <c r="AQ8" i="4"/>
  <c r="R8" i="4"/>
  <c r="J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<sst xmlns="http://schemas.openxmlformats.org/spreadsheetml/2006/main" count="217" uniqueCount="107">
  <si>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</si>
  <si>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</si>
  <si>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</si>
  <si>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</si>
  <si>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</si>
  <si>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</si>
  <si>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</si>
  <si>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</si>
  <si>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</si>
  <si>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</si>
  <si>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</si>
  <si>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</si>
  <si>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</si>
  <si>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</si>
  <si>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</si>
  <si>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</si>
  <si>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</si>
  <si>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</si>
  <si>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</si>
  <si>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</si>
  <si>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</si>
  <si>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</si>
  <si>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</si>
  <si>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</si>
  <si>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</si>
  <si>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</si>
  <si>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</si>
  <si>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</si>
  <si>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</si>
  <si>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</si>
  <si>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</si>
  <si>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</si>
  <si>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</si>
  <si>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</si>
  <si>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</si>
  <si>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</si>
  <si>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</si>
  <si>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</si>
  <si>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</si>
  <si>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</si>
  <si>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</si>
  <si>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</si>
  <si>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</si>
  <si>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</si>
  <si>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</si>
  <si>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</si>
  <si>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</si>
  <si>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</si>
  <si>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</si>
  <si>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</si>
  <si>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</si>
  <si>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</si>
  <si>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</si>
  <si>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</si>
  <si>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</si>
  <si>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</si>
  <si>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</si>
  <si>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</si>
  <si>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</si>
  <si>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</si>
  <si>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</si>
  <si>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</si>
  <si>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</si>
  <si>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</si>
  <si>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</si>
  <si>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</si>
  <si>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</si>
  <si>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</si>
  <si>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</si>
  <si>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</si>
  <si>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</si>
  <si>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</si>
  <si>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</si>
  <si>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</si>
  <si>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</si>
  <si>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</si>
  <si>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</si>
  <si>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</si>
  <si>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</si>
  <si>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</si>
  <si>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</si>
  <si>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</si>
  <si>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</si>
  <si>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</si>
  <si>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</si>
  <si>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</si>
  <si>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</si>
  <si>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</si>
  <si>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</si>
  <si>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</si>
  <si>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</si>
  <si>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</si>
  <si>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</si>
  <si>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袖ケ浦市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</si>
  <si>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</si>
  <si>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</si>
  <si>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</si>
  <si>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</si>
  <si>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</si>
  <si>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</si>
  <si>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</si>
  <si>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</si>
  <si>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</si>
  <si>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</si>
  <si>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水需要の減少に伴い給水収益は年々減少している。経費節減に努めるものの、減価償却費、受水費といった削減できない固定費が、支出の多くを占め経営を圧迫している。
　一方で、水道水の安定供給のためには、老朽管の更新や漏水防止対策を引き続き実施していく必要があり、平成25年度に袖ケ浦市水道事業施設整備基本計画、平成26年度に第3次中期経営計画をそれぞれ策定した。
　今後も、厳しい経営状況が見込まれるが、君津地域の水道事業統合を勘案したうえで計画的な施設整備と企業努力による健全経営の確保に努める。</t>
    <phoneticPr fontId="4"/>
  </si>
  <si>
    <t>　当市は、平成12年度より石綿セメント管の更新事業に着手し、耐震性の高いダクタイル鋳鉄管及び配水用ポリエチレン管への布設替を実施している。着手時に約162ｋｍであった石綿セメント管の延長は、平成27年度末で約22.1ｋｍとなった。また、平成25年度に策定した袖ケ浦市水道事業施設整備基本計画に基づき、老朽管及び施設の更新を行っていることから、①有形固定資産減価償却率は類似団体平均値より低く抑えられている。また、②管路経年化率は類似団体平均値より高いが、③管路更新率は類似団体平均値より高く、管路の更新ペースは比較的速い傾向にある。今後も経営状況や君津地域の水道事業統合を勘案し、計画的な整備を行っていく。</t>
    <rPh sb="223" eb="224">
      <t>タカ</t>
    </rPh>
    <rPh sb="246" eb="248">
      <t>カンロ</t>
    </rPh>
    <rPh sb="249" eb="251">
      <t>コウシン</t>
    </rPh>
    <rPh sb="255" eb="258">
      <t>ヒカクテキ</t>
    </rPh>
    <rPh sb="258" eb="259">
      <t>ハヤ</t>
    </rPh>
    <rPh sb="260" eb="262">
      <t>ケイコウ</t>
    </rPh>
    <phoneticPr fontId="4"/>
  </si>
  <si>
    <t xml:space="preserve"> 近年の節水機器の普及と節水意識の定着による水需要の減少に伴い給水収益が年々減少している一方で、総費用の8割を削減できない固定費(減価償却費、支払利息、受水費)が占め、経営を圧迫していることから、①経常収支比率は類似団体平均値より低く、低下傾向にあったが、平成27年度は袖ケ浦駅海側等の開発行為に伴う加入金による収益の増加と主に燃料調整費単価の減に伴う動力費の減少により費用が減少したため、前年度より上昇している。一方で⑥給水原価は類似団体平均値より高く、上昇傾向にあったが、平成27年度は主に燃料調整費単価の減による動力費の減少に伴う費用減少のため、前年度より低下している。
　また、一般会計から基準外繰出による料金補助を受けており、給水に係る費用を給水収益で賄えていないため、⑤料金回収率は類似団体平均値を下回っている。
　早急な料金改定が必要ではあるが、開発に伴う加入金の増収が見込まれること、一般会計から料金補助による支援を引き続き受けることで、平成30年度まで現行の水道料金を維持できるものと見込み、平成26年度に袖ケ浦市第3次中期経営計画を策定した。なお、計画期間中に想定外の事態が生じた場合は必要に応じて料金見直しを検討することとしている。
　④企業債残高対給水収益比率と⑧有収率については、類似団体平均値より高くなっている。これは、補助金等に加え企業債借入により老朽管更新等の施設整備を積極的に行い、その結果、漏水や赤水等が大幅に減少したためである。また、企業債残高は平成24年度をピークに減少しているものの、給水収益の減少により企業債残高対給水収益比率は高い値で推移している。</t>
    <rPh sb="150" eb="153">
      <t>カニュウキン</t>
    </rPh>
    <rPh sb="156" eb="158">
      <t>シュウエキ</t>
    </rPh>
    <rPh sb="159" eb="161">
      <t>ゾウカ</t>
    </rPh>
    <rPh sb="164" eb="166">
      <t>ネンリョウ</t>
    </rPh>
    <rPh sb="166" eb="168">
      <t>チョウセイ</t>
    </rPh>
    <rPh sb="168" eb="169">
      <t>ヒ</t>
    </rPh>
    <rPh sb="169" eb="171">
      <t>タンカ</t>
    </rPh>
    <rPh sb="172" eb="173">
      <t>ゲン</t>
    </rPh>
    <rPh sb="174" eb="175">
      <t>トモナ</t>
    </rPh>
    <rPh sb="176" eb="178">
      <t>ドウリョク</t>
    </rPh>
    <rPh sb="178" eb="179">
      <t>ヒ</t>
    </rPh>
    <rPh sb="180" eb="182">
      <t>ゲンショウ</t>
    </rPh>
    <rPh sb="185" eb="187">
      <t>ヒヨウ</t>
    </rPh>
    <rPh sb="188" eb="190">
      <t>ゲンショウ</t>
    </rPh>
    <rPh sb="207" eb="209">
      <t>イッポウ</t>
    </rPh>
    <rPh sb="245" eb="246">
      <t>オモ</t>
    </rPh>
    <rPh sb="266" eb="267">
      <t>トモナ</t>
    </rPh>
    <rPh sb="268" eb="270">
      <t>ヒヨウ</t>
    </rPh>
    <rPh sb="270" eb="272">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</si>
</sst>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22" fillId="0" borderId="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2.2799999999999998</c:v>
                </c:pt>
                <c:pt idx="1">
                  <c:v>0.88</c:v>
                </c:pt>
                <c:pt idx="2">
                  <c:v>1.03</c:v>
                </c:pt>
                <c:pt idx="3">
                  <c:v>1</c:v>
                </c:pt>
                <c:pt idx="4">
                  <c:v>1.04</c:v>
                </c:pt>
              </c:numCache>
            </c:numRef>
          </c:val>
          <c:extLst>
            <c:ext xmlns:c16="http://schemas.microsoft.com/office/drawing/2014/chart" uri="{C3380CC4-5D6E-409C-BE32-E72D297353CC}">
              <c16:uniqueId val="{00000000-2611-460F-87FB-3C8CA8E4F84B}"/>
            </c:ext>
          </c:extLst>
        </c:ser>
        <c:dLbls>
          <c:showLegendKey val="0"/>
          <c:showVal val="0"/>
          <c:showCatName val="0"/>
          <c:showSerName val="0"/>
          <c:showPercent val="0"/>
          <c:showBubbleSize val="0"/>
        </c:dLbls>
        <c:gapWidth val="150"/>
        <c:axId val="120414592"/>
        <c:axId val="120416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0.84</c:v>
                </c:pt>
                <c:pt idx="1">
                  <c:v>0.78</c:v>
                </c:pt>
                <c:pt idx="2">
                  <c:v>0.83</c:v>
                </c:pt>
                <c:pt idx="3">
                  <c:v>0.72</c:v>
                </c:pt>
                <c:pt idx="4">
                  <c:v>0.71</c:v>
                </c:pt>
              </c:numCache>
            </c:numRef>
          </c:val>
          <c:smooth val="0"/>
          <c:extLst>
            <c:ext xmlns:c16="http://schemas.microsoft.com/office/drawing/2014/chart" uri="{C3380CC4-5D6E-409C-BE32-E72D297353CC}">
              <c16:uniqueId val="{00000001-2611-460F-87FB-3C8CA8E4F84B}"/>
            </c:ext>
          </c:extLst>
        </c:ser>
        <c:dLbls>
          <c:showLegendKey val="0"/>
          <c:showVal val="0"/>
          <c:showCatName val="0"/>
          <c:showSerName val="0"/>
          <c:showPercent val="0"/>
          <c:showBubbleSize val="0"/>
        </c:dLbls>
        <c:marker val="1"/>
        <c:smooth val="0"/>
        <c:axId val="120414592"/>
        <c:axId val="120416512"/>
      </c:lineChart>
      <c:dateAx>
        <c:axId val="120414592"/>
        <c:scaling>
          <c:orientation val="minMax"/>
        </c:scaling>
        <c:delete val="1"/>
        <c:axPos val="b"/>
        <c:numFmt formatCode="ge" sourceLinked="1"/>
        <c:majorTickMark val="none"/>
        <c:minorTickMark val="none"/>
        <c:tickLblPos val="none"/>
        <c:crossAx val="120416512"/>
        <c:crosses val="autoZero"/>
        <c:auto val="1"/>
        <c:lblOffset val="100"/>
        <c:baseTimeUnit val="years"/>
      </c:dateAx>
      <c:valAx>
        <c:axId val="120416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414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60.81</c:v>
                </c:pt>
                <c:pt idx="1">
                  <c:v>57.24</c:v>
                </c:pt>
                <c:pt idx="2">
                  <c:v>56.64</c:v>
                </c:pt>
                <c:pt idx="3">
                  <c:v>56.78</c:v>
                </c:pt>
                <c:pt idx="4">
                  <c:v>58.53</c:v>
                </c:pt>
              </c:numCache>
            </c:numRef>
          </c:val>
          <c:extLst>
            <c:ext xmlns:c16="http://schemas.microsoft.com/office/drawing/2014/chart" uri="{C3380CC4-5D6E-409C-BE32-E72D297353CC}">
              <c16:uniqueId val="{00000000-9FCE-43FC-A099-B1EDA5737717}"/>
            </c:ext>
          </c:extLst>
        </c:ser>
        <c:dLbls>
          <c:showLegendKey val="0"/>
          <c:showVal val="0"/>
          <c:showCatName val="0"/>
          <c:showSerName val="0"/>
          <c:showPercent val="0"/>
          <c:showBubbleSize val="0"/>
        </c:dLbls>
        <c:gapWidth val="150"/>
        <c:axId val="44188800"/>
        <c:axId val="44190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60.04</c:v>
                </c:pt>
                <c:pt idx="1">
                  <c:v>59.88</c:v>
                </c:pt>
                <c:pt idx="2">
                  <c:v>59.68</c:v>
                </c:pt>
                <c:pt idx="3">
                  <c:v>59.17</c:v>
                </c:pt>
                <c:pt idx="4">
                  <c:v>59.34</c:v>
                </c:pt>
              </c:numCache>
            </c:numRef>
          </c:val>
          <c:smooth val="0"/>
          <c:extLst>
            <c:ext xmlns:c16="http://schemas.microsoft.com/office/drawing/2014/chart" uri="{C3380CC4-5D6E-409C-BE32-E72D297353CC}">
              <c16:uniqueId val="{00000001-9FCE-43FC-A099-B1EDA5737717}"/>
            </c:ext>
          </c:extLst>
        </c:ser>
        <c:dLbls>
          <c:showLegendKey val="0"/>
          <c:showVal val="0"/>
          <c:showCatName val="0"/>
          <c:showSerName val="0"/>
          <c:showPercent val="0"/>
          <c:showBubbleSize val="0"/>
        </c:dLbls>
        <c:marker val="1"/>
        <c:smooth val="0"/>
        <c:axId val="44188800"/>
        <c:axId val="44190720"/>
      </c:lineChart>
      <c:dateAx>
        <c:axId val="44188800"/>
        <c:scaling>
          <c:orientation val="minMax"/>
        </c:scaling>
        <c:delete val="1"/>
        <c:axPos val="b"/>
        <c:numFmt formatCode="ge" sourceLinked="1"/>
        <c:majorTickMark val="none"/>
        <c:minorTickMark val="none"/>
        <c:tickLblPos val="none"/>
        <c:crossAx val="44190720"/>
        <c:crosses val="autoZero"/>
        <c:auto val="1"/>
        <c:lblOffset val="100"/>
        <c:baseTimeUnit val="years"/>
      </c:dateAx>
      <c:valAx>
        <c:axId val="44190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4188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91.2</c:v>
                </c:pt>
                <c:pt idx="1">
                  <c:v>91.43</c:v>
                </c:pt>
                <c:pt idx="2">
                  <c:v>92.32</c:v>
                </c:pt>
                <c:pt idx="3">
                  <c:v>90.56</c:v>
                </c:pt>
                <c:pt idx="4">
                  <c:v>91.36</c:v>
                </c:pt>
              </c:numCache>
            </c:numRef>
          </c:val>
          <c:extLst>
            <c:ext xmlns:c16="http://schemas.microsoft.com/office/drawing/2014/chart" uri="{C3380CC4-5D6E-409C-BE32-E72D297353CC}">
              <c16:uniqueId val="{00000000-5CF3-43B8-B23A-8032E31F012A}"/>
            </c:ext>
          </c:extLst>
        </c:ser>
        <c:dLbls>
          <c:showLegendKey val="0"/>
          <c:showVal val="0"/>
          <c:showCatName val="0"/>
          <c:showSerName val="0"/>
          <c:showPercent val="0"/>
          <c:showBubbleSize val="0"/>
        </c:dLbls>
        <c:gapWidth val="150"/>
        <c:axId val="44226048"/>
        <c:axId val="44227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87.33</c:v>
                </c:pt>
                <c:pt idx="1">
                  <c:v>87.65</c:v>
                </c:pt>
                <c:pt idx="2">
                  <c:v>87.63</c:v>
                </c:pt>
                <c:pt idx="3">
                  <c:v>87.6</c:v>
                </c:pt>
                <c:pt idx="4">
                  <c:v>87.74</c:v>
                </c:pt>
              </c:numCache>
            </c:numRef>
          </c:val>
          <c:smooth val="0"/>
          <c:extLst>
            <c:ext xmlns:c16="http://schemas.microsoft.com/office/drawing/2014/chart" uri="{C3380CC4-5D6E-409C-BE32-E72D297353CC}">
              <c16:uniqueId val="{00000001-5CF3-43B8-B23A-8032E31F012A}"/>
            </c:ext>
          </c:extLst>
        </c:ser>
        <c:dLbls>
          <c:showLegendKey val="0"/>
          <c:showVal val="0"/>
          <c:showCatName val="0"/>
          <c:showSerName val="0"/>
          <c:showPercent val="0"/>
          <c:showBubbleSize val="0"/>
        </c:dLbls>
        <c:marker val="1"/>
        <c:smooth val="0"/>
        <c:axId val="44226048"/>
        <c:axId val="44227968"/>
      </c:lineChart>
      <c:dateAx>
        <c:axId val="44226048"/>
        <c:scaling>
          <c:orientation val="minMax"/>
        </c:scaling>
        <c:delete val="1"/>
        <c:axPos val="b"/>
        <c:numFmt formatCode="ge" sourceLinked="1"/>
        <c:majorTickMark val="none"/>
        <c:minorTickMark val="none"/>
        <c:tickLblPos val="none"/>
        <c:crossAx val="44227968"/>
        <c:crosses val="autoZero"/>
        <c:auto val="1"/>
        <c:lblOffset val="100"/>
        <c:baseTimeUnit val="years"/>
      </c:dateAx>
      <c:valAx>
        <c:axId val="442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42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103.59</c:v>
                </c:pt>
                <c:pt idx="1">
                  <c:v>100.34</c:v>
                </c:pt>
                <c:pt idx="2">
                  <c:v>99.63</c:v>
                </c:pt>
                <c:pt idx="3">
                  <c:v>98.36</c:v>
                </c:pt>
                <c:pt idx="4">
                  <c:v>99.46</c:v>
                </c:pt>
              </c:numCache>
            </c:numRef>
          </c:val>
          <c:extLst>
            <c:ext xmlns:c16="http://schemas.microsoft.com/office/drawing/2014/chart" uri="{C3380CC4-5D6E-409C-BE32-E72D297353CC}">
              <c16:uniqueId val="{00000000-EE12-42D7-B291-9723D667F04A}"/>
            </c:ext>
          </c:extLst>
        </c:ser>
        <c:dLbls>
          <c:showLegendKey val="0"/>
          <c:showVal val="0"/>
          <c:showCatName val="0"/>
          <c:showSerName val="0"/>
          <c:showPercent val="0"/>
          <c:showBubbleSize val="0"/>
        </c:dLbls>
        <c:gapWidth val="150"/>
        <c:axId val="43915136"/>
        <c:axId val="43921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107.68</c:v>
                </c:pt>
                <c:pt idx="1">
                  <c:v>108.24</c:v>
                </c:pt>
                <c:pt idx="2">
                  <c:v>107.8</c:v>
                </c:pt>
                <c:pt idx="3">
                  <c:v>111.96</c:v>
                </c:pt>
                <c:pt idx="4">
                  <c:v>112.69</c:v>
                </c:pt>
              </c:numCache>
            </c:numRef>
          </c:val>
          <c:smooth val="0"/>
          <c:extLst>
            <c:ext xmlns:c16="http://schemas.microsoft.com/office/drawing/2014/chart" uri="{C3380CC4-5D6E-409C-BE32-E72D297353CC}">
              <c16:uniqueId val="{00000001-EE12-42D7-B291-9723D667F04A}"/>
            </c:ext>
          </c:extLst>
        </c:ser>
        <c:dLbls>
          <c:showLegendKey val="0"/>
          <c:showVal val="0"/>
          <c:showCatName val="0"/>
          <c:showSerName val="0"/>
          <c:showPercent val="0"/>
          <c:showBubbleSize val="0"/>
        </c:dLbls>
        <c:marker val="1"/>
        <c:smooth val="0"/>
        <c:axId val="43915136"/>
        <c:axId val="43921408"/>
      </c:lineChart>
      <c:dateAx>
        <c:axId val="43915136"/>
        <c:scaling>
          <c:orientation val="minMax"/>
        </c:scaling>
        <c:delete val="1"/>
        <c:axPos val="b"/>
        <c:numFmt formatCode="ge" sourceLinked="1"/>
        <c:majorTickMark val="none"/>
        <c:minorTickMark val="none"/>
        <c:tickLblPos val="none"/>
        <c:crossAx val="43921408"/>
        <c:crosses val="autoZero"/>
        <c:auto val="1"/>
        <c:lblOffset val="100"/>
        <c:baseTimeUnit val="years"/>
      </c:dateAx>
      <c:valAx>
        <c:axId val="439214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3915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24.88</c:v>
                </c:pt>
                <c:pt idx="1">
                  <c:v>24.99</c:v>
                </c:pt>
                <c:pt idx="2">
                  <c:v>26.21</c:v>
                </c:pt>
                <c:pt idx="3">
                  <c:v>39.14</c:v>
                </c:pt>
                <c:pt idx="4">
                  <c:v>40.700000000000003</c:v>
                </c:pt>
              </c:numCache>
            </c:numRef>
          </c:val>
          <c:extLst>
            <c:ext xmlns:c16="http://schemas.microsoft.com/office/drawing/2014/chart" uri="{C3380CC4-5D6E-409C-BE32-E72D297353CC}">
              <c16:uniqueId val="{00000000-116A-434F-8FCA-1BECDC1DECF7}"/>
            </c:ext>
          </c:extLst>
        </c:ser>
        <c:dLbls>
          <c:showLegendKey val="0"/>
          <c:showVal val="0"/>
          <c:showCatName val="0"/>
          <c:showSerName val="0"/>
          <c:showPercent val="0"/>
          <c:showBubbleSize val="0"/>
        </c:dLbls>
        <c:gapWidth val="150"/>
        <c:axId val="43936000"/>
        <c:axId val="43950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37.71</c:v>
                </c:pt>
                <c:pt idx="1">
                  <c:v>38.69</c:v>
                </c:pt>
                <c:pt idx="2">
                  <c:v>39.65</c:v>
                </c:pt>
                <c:pt idx="3">
                  <c:v>45.25</c:v>
                </c:pt>
                <c:pt idx="4">
                  <c:v>46.27</c:v>
                </c:pt>
              </c:numCache>
            </c:numRef>
          </c:val>
          <c:smooth val="0"/>
          <c:extLst>
            <c:ext xmlns:c16="http://schemas.microsoft.com/office/drawing/2014/chart" uri="{C3380CC4-5D6E-409C-BE32-E72D297353CC}">
              <c16:uniqueId val="{00000001-116A-434F-8FCA-1BECDC1DECF7}"/>
            </c:ext>
          </c:extLst>
        </c:ser>
        <c:dLbls>
          <c:showLegendKey val="0"/>
          <c:showVal val="0"/>
          <c:showCatName val="0"/>
          <c:showSerName val="0"/>
          <c:showPercent val="0"/>
          <c:showBubbleSize val="0"/>
        </c:dLbls>
        <c:marker val="1"/>
        <c:smooth val="0"/>
        <c:axId val="43936000"/>
        <c:axId val="43950464"/>
      </c:lineChart>
      <c:dateAx>
        <c:axId val="43936000"/>
        <c:scaling>
          <c:orientation val="minMax"/>
        </c:scaling>
        <c:delete val="1"/>
        <c:axPos val="b"/>
        <c:numFmt formatCode="ge" sourceLinked="1"/>
        <c:majorTickMark val="none"/>
        <c:minorTickMark val="none"/>
        <c:tickLblPos val="none"/>
        <c:crossAx val="43950464"/>
        <c:crosses val="autoZero"/>
        <c:auto val="1"/>
        <c:lblOffset val="100"/>
        <c:baseTimeUnit val="years"/>
      </c:dateAx>
      <c:valAx>
        <c:axId val="43950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936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22.04</c:v>
                </c:pt>
                <c:pt idx="1">
                  <c:v>13.95</c:v>
                </c:pt>
                <c:pt idx="2">
                  <c:v>16.93</c:v>
                </c:pt>
                <c:pt idx="3">
                  <c:v>20.059999999999999</c:v>
                </c:pt>
                <c:pt idx="4">
                  <c:v>17.899999999999999</c:v>
                </c:pt>
              </c:numCache>
            </c:numRef>
          </c:val>
          <c:extLst>
            <c:ext xmlns:c16="http://schemas.microsoft.com/office/drawing/2014/chart" uri="{C3380CC4-5D6E-409C-BE32-E72D297353CC}">
              <c16:uniqueId val="{00000000-0C3A-4F56-89C3-FB15349DEA84}"/>
            </c:ext>
          </c:extLst>
        </c:ser>
        <c:dLbls>
          <c:showLegendKey val="0"/>
          <c:showVal val="0"/>
          <c:showCatName val="0"/>
          <c:showSerName val="0"/>
          <c:showPercent val="0"/>
          <c:showBubbleSize val="0"/>
        </c:dLbls>
        <c:gapWidth val="150"/>
        <c:axId val="43966848"/>
        <c:axId val="43968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7.67</c:v>
                </c:pt>
                <c:pt idx="1">
                  <c:v>8.4</c:v>
                </c:pt>
                <c:pt idx="2">
                  <c:v>9.7100000000000009</c:v>
                </c:pt>
                <c:pt idx="3">
                  <c:v>10.71</c:v>
                </c:pt>
                <c:pt idx="4">
                  <c:v>10.93</c:v>
                </c:pt>
              </c:numCache>
            </c:numRef>
          </c:val>
          <c:smooth val="0"/>
          <c:extLst>
            <c:ext xmlns:c16="http://schemas.microsoft.com/office/drawing/2014/chart" uri="{C3380CC4-5D6E-409C-BE32-E72D297353CC}">
              <c16:uniqueId val="{00000001-0C3A-4F56-89C3-FB15349DEA84}"/>
            </c:ext>
          </c:extLst>
        </c:ser>
        <c:dLbls>
          <c:showLegendKey val="0"/>
          <c:showVal val="0"/>
          <c:showCatName val="0"/>
          <c:showSerName val="0"/>
          <c:showPercent val="0"/>
          <c:showBubbleSize val="0"/>
        </c:dLbls>
        <c:marker val="1"/>
        <c:smooth val="0"/>
        <c:axId val="43966848"/>
        <c:axId val="43968768"/>
      </c:lineChart>
      <c:dateAx>
        <c:axId val="43966848"/>
        <c:scaling>
          <c:orientation val="minMax"/>
        </c:scaling>
        <c:delete val="1"/>
        <c:axPos val="b"/>
        <c:numFmt formatCode="ge" sourceLinked="1"/>
        <c:majorTickMark val="none"/>
        <c:minorTickMark val="none"/>
        <c:tickLblPos val="none"/>
        <c:crossAx val="43968768"/>
        <c:crosses val="autoZero"/>
        <c:auto val="1"/>
        <c:lblOffset val="100"/>
        <c:baseTimeUnit val="years"/>
      </c:dateAx>
      <c:valAx>
        <c:axId val="43968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966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formatCode="#,##0.00;&quot;△&quot;#,##0.00;&quot;-&quot;">
                  <c:v>0.5</c:v>
                </c:pt>
                <c:pt idx="3">
                  <c:v>0</c:v>
                </c:pt>
                <c:pt idx="4" formatCode="#,##0.00;&quot;△&quot;#,##0.00;&quot;-&quot;">
                  <c:v>0.79</c:v>
                </c:pt>
              </c:numCache>
            </c:numRef>
          </c:val>
          <c:extLst>
            <c:ext xmlns:c16="http://schemas.microsoft.com/office/drawing/2014/chart" uri="{C3380CC4-5D6E-409C-BE32-E72D297353CC}">
              <c16:uniqueId val="{00000000-0288-4335-97E6-5AD5F207572E}"/>
            </c:ext>
          </c:extLst>
        </c:ser>
        <c:dLbls>
          <c:showLegendKey val="0"/>
          <c:showVal val="0"/>
          <c:showCatName val="0"/>
          <c:showSerName val="0"/>
          <c:showPercent val="0"/>
          <c:showBubbleSize val="0"/>
        </c:dLbls>
        <c:gapWidth val="150"/>
        <c:axId val="43982208"/>
        <c:axId val="43996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4.67</c:v>
                </c:pt>
                <c:pt idx="1">
                  <c:v>4.46</c:v>
                </c:pt>
                <c:pt idx="2">
                  <c:v>4.3899999999999997</c:v>
                </c:pt>
                <c:pt idx="3">
                  <c:v>0.41</c:v>
                </c:pt>
                <c:pt idx="4">
                  <c:v>0.54</c:v>
                </c:pt>
              </c:numCache>
            </c:numRef>
          </c:val>
          <c:smooth val="0"/>
          <c:extLst>
            <c:ext xmlns:c16="http://schemas.microsoft.com/office/drawing/2014/chart" uri="{C3380CC4-5D6E-409C-BE32-E72D297353CC}">
              <c16:uniqueId val="{00000001-0288-4335-97E6-5AD5F207572E}"/>
            </c:ext>
          </c:extLst>
        </c:ser>
        <c:dLbls>
          <c:showLegendKey val="0"/>
          <c:showVal val="0"/>
          <c:showCatName val="0"/>
          <c:showSerName val="0"/>
          <c:showPercent val="0"/>
          <c:showBubbleSize val="0"/>
        </c:dLbls>
        <c:marker val="1"/>
        <c:smooth val="0"/>
        <c:axId val="43982208"/>
        <c:axId val="43996672"/>
      </c:lineChart>
      <c:dateAx>
        <c:axId val="43982208"/>
        <c:scaling>
          <c:orientation val="minMax"/>
        </c:scaling>
        <c:delete val="1"/>
        <c:axPos val="b"/>
        <c:numFmt formatCode="ge" sourceLinked="1"/>
        <c:majorTickMark val="none"/>
        <c:minorTickMark val="none"/>
        <c:tickLblPos val="none"/>
        <c:crossAx val="43996672"/>
        <c:crosses val="autoZero"/>
        <c:auto val="1"/>
        <c:lblOffset val="100"/>
        <c:baseTimeUnit val="years"/>
      </c:dateAx>
      <c:valAx>
        <c:axId val="439966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3982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2551.31</c:v>
                </c:pt>
                <c:pt idx="1">
                  <c:v>3090.95</c:v>
                </c:pt>
                <c:pt idx="2">
                  <c:v>2379.89</c:v>
                </c:pt>
                <c:pt idx="3">
                  <c:v>207.72</c:v>
                </c:pt>
                <c:pt idx="4">
                  <c:v>195.3</c:v>
                </c:pt>
              </c:numCache>
            </c:numRef>
          </c:val>
          <c:extLst>
            <c:ext xmlns:c16="http://schemas.microsoft.com/office/drawing/2014/chart" uri="{C3380CC4-5D6E-409C-BE32-E72D297353CC}">
              <c16:uniqueId val="{00000000-F85F-44F6-9A21-644B5E3EDB96}"/>
            </c:ext>
          </c:extLst>
        </c:ser>
        <c:dLbls>
          <c:showLegendKey val="0"/>
          <c:showVal val="0"/>
          <c:showCatName val="0"/>
          <c:showSerName val="0"/>
          <c:showPercent val="0"/>
          <c:showBubbleSize val="0"/>
        </c:dLbls>
        <c:gapWidth val="150"/>
        <c:axId val="44027904"/>
        <c:axId val="44029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695.41</c:v>
                </c:pt>
                <c:pt idx="1">
                  <c:v>701</c:v>
                </c:pt>
                <c:pt idx="2">
                  <c:v>739.59</c:v>
                </c:pt>
                <c:pt idx="3">
                  <c:v>335.95</c:v>
                </c:pt>
                <c:pt idx="4">
                  <c:v>346.59</c:v>
                </c:pt>
              </c:numCache>
            </c:numRef>
          </c:val>
          <c:smooth val="0"/>
          <c:extLst>
            <c:ext xmlns:c16="http://schemas.microsoft.com/office/drawing/2014/chart" uri="{C3380CC4-5D6E-409C-BE32-E72D297353CC}">
              <c16:uniqueId val="{00000001-F85F-44F6-9A21-644B5E3EDB96}"/>
            </c:ext>
          </c:extLst>
        </c:ser>
        <c:dLbls>
          <c:showLegendKey val="0"/>
          <c:showVal val="0"/>
          <c:showCatName val="0"/>
          <c:showSerName val="0"/>
          <c:showPercent val="0"/>
          <c:showBubbleSize val="0"/>
        </c:dLbls>
        <c:marker val="1"/>
        <c:smooth val="0"/>
        <c:axId val="44027904"/>
        <c:axId val="44029824"/>
      </c:lineChart>
      <c:dateAx>
        <c:axId val="44027904"/>
        <c:scaling>
          <c:orientation val="minMax"/>
        </c:scaling>
        <c:delete val="1"/>
        <c:axPos val="b"/>
        <c:numFmt formatCode="ge" sourceLinked="1"/>
        <c:majorTickMark val="none"/>
        <c:minorTickMark val="none"/>
        <c:tickLblPos val="none"/>
        <c:crossAx val="44029824"/>
        <c:crosses val="autoZero"/>
        <c:auto val="1"/>
        <c:lblOffset val="100"/>
        <c:baseTimeUnit val="years"/>
      </c:dateAx>
      <c:valAx>
        <c:axId val="440298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4027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509.04</c:v>
                </c:pt>
                <c:pt idx="1">
                  <c:v>520.34</c:v>
                </c:pt>
                <c:pt idx="2">
                  <c:v>514.95000000000005</c:v>
                </c:pt>
                <c:pt idx="3">
                  <c:v>528.29</c:v>
                </c:pt>
                <c:pt idx="4">
                  <c:v>527.53</c:v>
                </c:pt>
              </c:numCache>
            </c:numRef>
          </c:val>
          <c:extLst>
            <c:ext xmlns:c16="http://schemas.microsoft.com/office/drawing/2014/chart" uri="{C3380CC4-5D6E-409C-BE32-E72D297353CC}">
              <c16:uniqueId val="{00000000-0B2C-43A9-9820-E5AFB65FA477}"/>
            </c:ext>
          </c:extLst>
        </c:ser>
        <c:dLbls>
          <c:showLegendKey val="0"/>
          <c:showVal val="0"/>
          <c:showCatName val="0"/>
          <c:showSerName val="0"/>
          <c:showPercent val="0"/>
          <c:showBubbleSize val="0"/>
        </c:dLbls>
        <c:gapWidth val="150"/>
        <c:axId val="44072960"/>
        <c:axId val="44074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343.45</c:v>
                </c:pt>
                <c:pt idx="1">
                  <c:v>330.99</c:v>
                </c:pt>
                <c:pt idx="2">
                  <c:v>324.08999999999997</c:v>
                </c:pt>
                <c:pt idx="3">
                  <c:v>319.82</c:v>
                </c:pt>
                <c:pt idx="4">
                  <c:v>312.02999999999997</c:v>
                </c:pt>
              </c:numCache>
            </c:numRef>
          </c:val>
          <c:smooth val="0"/>
          <c:extLst>
            <c:ext xmlns:c16="http://schemas.microsoft.com/office/drawing/2014/chart" uri="{C3380CC4-5D6E-409C-BE32-E72D297353CC}">
              <c16:uniqueId val="{00000001-0B2C-43A9-9820-E5AFB65FA477}"/>
            </c:ext>
          </c:extLst>
        </c:ser>
        <c:dLbls>
          <c:showLegendKey val="0"/>
          <c:showVal val="0"/>
          <c:showCatName val="0"/>
          <c:showSerName val="0"/>
          <c:showPercent val="0"/>
          <c:showBubbleSize val="0"/>
        </c:dLbls>
        <c:marker val="1"/>
        <c:smooth val="0"/>
        <c:axId val="44072960"/>
        <c:axId val="44074880"/>
      </c:lineChart>
      <c:dateAx>
        <c:axId val="44072960"/>
        <c:scaling>
          <c:orientation val="minMax"/>
        </c:scaling>
        <c:delete val="1"/>
        <c:axPos val="b"/>
        <c:numFmt formatCode="ge" sourceLinked="1"/>
        <c:majorTickMark val="none"/>
        <c:minorTickMark val="none"/>
        <c:tickLblPos val="none"/>
        <c:crossAx val="44074880"/>
        <c:crosses val="autoZero"/>
        <c:auto val="1"/>
        <c:lblOffset val="100"/>
        <c:baseTimeUnit val="years"/>
      </c:dateAx>
      <c:valAx>
        <c:axId val="440748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4072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82.6</c:v>
                </c:pt>
                <c:pt idx="1">
                  <c:v>81.23</c:v>
                </c:pt>
                <c:pt idx="2">
                  <c:v>81.5</c:v>
                </c:pt>
                <c:pt idx="3">
                  <c:v>80.67</c:v>
                </c:pt>
                <c:pt idx="4">
                  <c:v>80.92</c:v>
                </c:pt>
              </c:numCache>
            </c:numRef>
          </c:val>
          <c:extLst>
            <c:ext xmlns:c16="http://schemas.microsoft.com/office/drawing/2014/chart" uri="{C3380CC4-5D6E-409C-BE32-E72D297353CC}">
              <c16:uniqueId val="{00000000-5160-480B-91E4-86341836048B}"/>
            </c:ext>
          </c:extLst>
        </c:ser>
        <c:dLbls>
          <c:showLegendKey val="0"/>
          <c:showVal val="0"/>
          <c:showCatName val="0"/>
          <c:showSerName val="0"/>
          <c:showPercent val="0"/>
          <c:showBubbleSize val="0"/>
        </c:dLbls>
        <c:gapWidth val="150"/>
        <c:axId val="44093824"/>
        <c:axId val="44095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99.61</c:v>
                </c:pt>
                <c:pt idx="1">
                  <c:v>100.27</c:v>
                </c:pt>
                <c:pt idx="2">
                  <c:v>99.46</c:v>
                </c:pt>
                <c:pt idx="3">
                  <c:v>105.21</c:v>
                </c:pt>
                <c:pt idx="4">
                  <c:v>105.71</c:v>
                </c:pt>
              </c:numCache>
            </c:numRef>
          </c:val>
          <c:smooth val="0"/>
          <c:extLst>
            <c:ext xmlns:c16="http://schemas.microsoft.com/office/drawing/2014/chart" uri="{C3380CC4-5D6E-409C-BE32-E72D297353CC}">
              <c16:uniqueId val="{00000001-5160-480B-91E4-86341836048B}"/>
            </c:ext>
          </c:extLst>
        </c:ser>
        <c:dLbls>
          <c:showLegendKey val="0"/>
          <c:showVal val="0"/>
          <c:showCatName val="0"/>
          <c:showSerName val="0"/>
          <c:showPercent val="0"/>
          <c:showBubbleSize val="0"/>
        </c:dLbls>
        <c:marker val="1"/>
        <c:smooth val="0"/>
        <c:axId val="44093824"/>
        <c:axId val="44095744"/>
      </c:lineChart>
      <c:dateAx>
        <c:axId val="44093824"/>
        <c:scaling>
          <c:orientation val="minMax"/>
        </c:scaling>
        <c:delete val="1"/>
        <c:axPos val="b"/>
        <c:numFmt formatCode="ge" sourceLinked="1"/>
        <c:majorTickMark val="none"/>
        <c:minorTickMark val="none"/>
        <c:tickLblPos val="none"/>
        <c:crossAx val="44095744"/>
        <c:crosses val="autoZero"/>
        <c:auto val="1"/>
        <c:lblOffset val="100"/>
        <c:baseTimeUnit val="years"/>
      </c:dateAx>
      <c:valAx>
        <c:axId val="44095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4093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255.66</c:v>
                </c:pt>
                <c:pt idx="1">
                  <c:v>260.37</c:v>
                </c:pt>
                <c:pt idx="2">
                  <c:v>259.58999999999997</c:v>
                </c:pt>
                <c:pt idx="3">
                  <c:v>262.35000000000002</c:v>
                </c:pt>
                <c:pt idx="4">
                  <c:v>261.57</c:v>
                </c:pt>
              </c:numCache>
            </c:numRef>
          </c:val>
          <c:extLst>
            <c:ext xmlns:c16="http://schemas.microsoft.com/office/drawing/2014/chart" uri="{C3380CC4-5D6E-409C-BE32-E72D297353CC}">
              <c16:uniqueId val="{00000000-0741-4DBF-904F-7FA15570B2C9}"/>
            </c:ext>
          </c:extLst>
        </c:ser>
        <c:dLbls>
          <c:showLegendKey val="0"/>
          <c:showVal val="0"/>
          <c:showCatName val="0"/>
          <c:showSerName val="0"/>
          <c:showPercent val="0"/>
          <c:showBubbleSize val="0"/>
        </c:dLbls>
        <c:gapWidth val="150"/>
        <c:axId val="44139264"/>
        <c:axId val="441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169.59</c:v>
                </c:pt>
                <c:pt idx="1">
                  <c:v>169.62</c:v>
                </c:pt>
                <c:pt idx="2">
                  <c:v>171.78</c:v>
                </c:pt>
                <c:pt idx="3">
                  <c:v>162.59</c:v>
                </c:pt>
                <c:pt idx="4">
                  <c:v>162.15</c:v>
                </c:pt>
              </c:numCache>
            </c:numRef>
          </c:val>
          <c:smooth val="0"/>
          <c:extLst>
            <c:ext xmlns:c16="http://schemas.microsoft.com/office/drawing/2014/chart" uri="{C3380CC4-5D6E-409C-BE32-E72D297353CC}">
              <c16:uniqueId val="{00000001-0741-4DBF-904F-7FA15570B2C9}"/>
            </c:ext>
          </c:extLst>
        </c:ser>
        <c:dLbls>
          <c:showLegendKey val="0"/>
          <c:showVal val="0"/>
          <c:showCatName val="0"/>
          <c:showSerName val="0"/>
          <c:showPercent val="0"/>
          <c:showBubbleSize val="0"/>
        </c:dLbls>
        <c:marker val="1"/>
        <c:smooth val="0"/>
        <c:axId val="44139264"/>
        <c:axId val="44141184"/>
      </c:lineChart>
      <c:dateAx>
        <c:axId val="44139264"/>
        <c:scaling>
          <c:orientation val="minMax"/>
        </c:scaling>
        <c:delete val="1"/>
        <c:axPos val="b"/>
        <c:numFmt formatCode="ge" sourceLinked="1"/>
        <c:majorTickMark val="none"/>
        <c:minorTickMark val="none"/>
        <c:tickLblPos val="none"/>
        <c:crossAx val="44141184"/>
        <c:crosses val="autoZero"/>
        <c:auto val="1"/>
        <c:lblOffset val="100"/>
        <c:baseTimeUnit val="years"/>
      </c:dateAx>
      <c:valAx>
        <c:axId val="441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41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H25"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1" t="str">
        <f>データ!H6</f>
        <v>千葉県　袖ケ浦市</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82" t="s">
        <v>1</v>
      </c>
      <c r="C7" s="83"/>
      <c r="D7" s="83"/>
      <c r="E7" s="83"/>
      <c r="F7" s="83"/>
      <c r="G7" s="83"/>
      <c r="H7" s="83"/>
      <c r="I7" s="84"/>
      <c r="J7" s="82" t="s">
        <v>2</v>
      </c>
      <c r="K7" s="83"/>
      <c r="L7" s="83"/>
      <c r="M7" s="83"/>
      <c r="N7" s="83"/>
      <c r="O7" s="83"/>
      <c r="P7" s="83"/>
      <c r="Q7" s="84"/>
      <c r="R7" s="82" t="s">
        <v>3</v>
      </c>
      <c r="S7" s="83"/>
      <c r="T7" s="83"/>
      <c r="U7" s="83"/>
      <c r="V7" s="83"/>
      <c r="W7" s="83"/>
      <c r="X7" s="83"/>
      <c r="Y7" s="84"/>
      <c r="Z7" s="82" t="s">
        <v>4</v>
      </c>
      <c r="AA7" s="83"/>
      <c r="AB7" s="83"/>
      <c r="AC7" s="83"/>
      <c r="AD7" s="83"/>
      <c r="AE7" s="83"/>
      <c r="AF7" s="83"/>
      <c r="AG7" s="84"/>
      <c r="AH7" s="3"/>
      <c r="AI7" s="82" t="s">
        <v>5</v>
      </c>
      <c r="AJ7" s="83"/>
      <c r="AK7" s="83"/>
      <c r="AL7" s="83"/>
      <c r="AM7" s="83"/>
      <c r="AN7" s="83"/>
      <c r="AO7" s="83"/>
      <c r="AP7" s="84"/>
      <c r="AQ7" s="71" t="s">
        <v>6</v>
      </c>
      <c r="AR7" s="71"/>
      <c r="AS7" s="71"/>
      <c r="AT7" s="71"/>
      <c r="AU7" s="71"/>
      <c r="AV7" s="71"/>
      <c r="AW7" s="71"/>
      <c r="AX7" s="71"/>
      <c r="AY7" s="71" t="s">
        <v>7</v>
      </c>
      <c r="AZ7" s="71"/>
      <c r="BA7" s="71"/>
      <c r="BB7" s="71"/>
      <c r="BC7" s="71"/>
      <c r="BD7" s="71"/>
      <c r="BE7" s="71"/>
      <c r="BF7" s="71"/>
      <c r="BG7" s="3"/>
      <c r="BH7" s="3"/>
      <c r="BI7" s="3"/>
      <c r="BJ7" s="3"/>
      <c r="BK7" s="3"/>
      <c r="BL7" s="4" t="s">
        <v>8</v>
      </c>
      <c r="BM7" s="5"/>
      <c r="BN7" s="5"/>
      <c r="BO7" s="5"/>
      <c r="BP7" s="5"/>
      <c r="BQ7" s="5"/>
      <c r="BR7" s="5"/>
      <c r="BS7" s="5"/>
      <c r="BT7" s="5"/>
      <c r="BU7" s="5"/>
      <c r="BV7" s="5"/>
      <c r="BW7" s="5"/>
      <c r="BX7" s="5"/>
      <c r="BY7" s="6"/>
    </row>
    <row r="8" spans="1:78" ht="18.75" customHeight="1" x14ac:dyDescent="0.15">
      <c r="A8" s="2"/>
      <c r="B8" s="74" t="str">
        <f>データ!I6</f>
        <v>法適用</v>
      </c>
      <c r="C8" s="75"/>
      <c r="D8" s="75"/>
      <c r="E8" s="75"/>
      <c r="F8" s="75"/>
      <c r="G8" s="75"/>
      <c r="H8" s="75"/>
      <c r="I8" s="76"/>
      <c r="J8" s="74" t="str">
        <f>データ!J6</f>
        <v>水道事業</v>
      </c>
      <c r="K8" s="75"/>
      <c r="L8" s="75"/>
      <c r="M8" s="75"/>
      <c r="N8" s="75"/>
      <c r="O8" s="75"/>
      <c r="P8" s="75"/>
      <c r="Q8" s="76"/>
      <c r="R8" s="74" t="str">
        <f>データ!K6</f>
        <v>末端給水事業</v>
      </c>
      <c r="S8" s="75"/>
      <c r="T8" s="75"/>
      <c r="U8" s="75"/>
      <c r="V8" s="75"/>
      <c r="W8" s="75"/>
      <c r="X8" s="75"/>
      <c r="Y8" s="76"/>
      <c r="Z8" s="74" t="str">
        <f>データ!L6</f>
        <v>A4</v>
      </c>
      <c r="AA8" s="75"/>
      <c r="AB8" s="75"/>
      <c r="AC8" s="75"/>
      <c r="AD8" s="75"/>
      <c r="AE8" s="75"/>
      <c r="AF8" s="75"/>
      <c r="AG8" s="76"/>
      <c r="AH8" s="3"/>
      <c r="AI8" s="77">
        <f>データ!Q6</f>
        <v>62063</v>
      </c>
      <c r="AJ8" s="78"/>
      <c r="AK8" s="78"/>
      <c r="AL8" s="78"/>
      <c r="AM8" s="78"/>
      <c r="AN8" s="78"/>
      <c r="AO8" s="78"/>
      <c r="AP8" s="79"/>
      <c r="AQ8" s="57">
        <f>データ!R6</f>
        <v>94.93</v>
      </c>
      <c r="AR8" s="57"/>
      <c r="AS8" s="57"/>
      <c r="AT8" s="57"/>
      <c r="AU8" s="57"/>
      <c r="AV8" s="57"/>
      <c r="AW8" s="57"/>
      <c r="AX8" s="57"/>
      <c r="AY8" s="57">
        <f>データ!S6</f>
        <v>653.78</v>
      </c>
      <c r="AZ8" s="57"/>
      <c r="BA8" s="57"/>
      <c r="BB8" s="57"/>
      <c r="BC8" s="57"/>
      <c r="BD8" s="57"/>
      <c r="BE8" s="57"/>
      <c r="BF8" s="57"/>
      <c r="BG8" s="3"/>
      <c r="BH8" s="3"/>
      <c r="BI8" s="3"/>
      <c r="BJ8" s="3"/>
      <c r="BK8" s="3"/>
      <c r="BL8" s="69" t="s">
        <v>9</v>
      </c>
      <c r="BM8" s="70"/>
      <c r="BN8" s="7" t="s">
        <v>10</v>
      </c>
      <c r="BO8" s="8"/>
      <c r="BP8" s="8"/>
      <c r="BQ8" s="8"/>
      <c r="BR8" s="8"/>
      <c r="BS8" s="8"/>
      <c r="BT8" s="8"/>
      <c r="BU8" s="8"/>
      <c r="BV8" s="8"/>
      <c r="BW8" s="8"/>
      <c r="BX8" s="8"/>
      <c r="BY8" s="9"/>
    </row>
    <row r="9" spans="1:78" ht="18.75" customHeight="1" x14ac:dyDescent="0.15">
      <c r="A9" s="2"/>
      <c r="B9" s="71" t="s">
        <v>11</v>
      </c>
      <c r="C9" s="71"/>
      <c r="D9" s="71"/>
      <c r="E9" s="71"/>
      <c r="F9" s="71"/>
      <c r="G9" s="71"/>
      <c r="H9" s="71"/>
      <c r="I9" s="71"/>
      <c r="J9" s="71" t="s">
        <v>12</v>
      </c>
      <c r="K9" s="71"/>
      <c r="L9" s="71"/>
      <c r="M9" s="71"/>
      <c r="N9" s="71"/>
      <c r="O9" s="71"/>
      <c r="P9" s="71"/>
      <c r="Q9" s="71"/>
      <c r="R9" s="71" t="s">
        <v>13</v>
      </c>
      <c r="S9" s="71"/>
      <c r="T9" s="71"/>
      <c r="U9" s="71"/>
      <c r="V9" s="71"/>
      <c r="W9" s="71"/>
      <c r="X9" s="71"/>
      <c r="Y9" s="71"/>
      <c r="Z9" s="71" t="s">
        <v>14</v>
      </c>
      <c r="AA9" s="71"/>
      <c r="AB9" s="71"/>
      <c r="AC9" s="71"/>
      <c r="AD9" s="71"/>
      <c r="AE9" s="71"/>
      <c r="AF9" s="71"/>
      <c r="AG9" s="71"/>
      <c r="AH9" s="3"/>
      <c r="AI9" s="71" t="s">
        <v>15</v>
      </c>
      <c r="AJ9" s="71"/>
      <c r="AK9" s="71"/>
      <c r="AL9" s="71"/>
      <c r="AM9" s="71"/>
      <c r="AN9" s="71"/>
      <c r="AO9" s="71"/>
      <c r="AP9" s="71"/>
      <c r="AQ9" s="71" t="s">
        <v>16</v>
      </c>
      <c r="AR9" s="71"/>
      <c r="AS9" s="71"/>
      <c r="AT9" s="71"/>
      <c r="AU9" s="71"/>
      <c r="AV9" s="71"/>
      <c r="AW9" s="71"/>
      <c r="AX9" s="71"/>
      <c r="AY9" s="71" t="s">
        <v>17</v>
      </c>
      <c r="AZ9" s="71"/>
      <c r="BA9" s="71"/>
      <c r="BB9" s="71"/>
      <c r="BC9" s="71"/>
      <c r="BD9" s="71"/>
      <c r="BE9" s="71"/>
      <c r="BF9" s="71"/>
      <c r="BG9" s="3"/>
      <c r="BH9" s="3"/>
      <c r="BI9" s="3"/>
      <c r="BJ9" s="3"/>
      <c r="BK9" s="3"/>
      <c r="BL9" s="72" t="s">
        <v>18</v>
      </c>
      <c r="BM9" s="73"/>
      <c r="BN9" s="10" t="s">
        <v>19</v>
      </c>
      <c r="BO9" s="11"/>
      <c r="BP9" s="11"/>
      <c r="BQ9" s="11"/>
      <c r="BR9" s="11"/>
      <c r="BS9" s="11"/>
      <c r="BT9" s="11"/>
      <c r="BU9" s="11"/>
      <c r="BV9" s="11"/>
      <c r="BW9" s="11"/>
      <c r="BX9" s="11"/>
      <c r="BY9" s="12"/>
    </row>
    <row r="10" spans="1:78" ht="18.75" customHeight="1" x14ac:dyDescent="0.15">
      <c r="A10" s="2"/>
      <c r="B10" s="57" t="str">
        <f>データ!M6</f>
        <v>-</v>
      </c>
      <c r="C10" s="57"/>
      <c r="D10" s="57"/>
      <c r="E10" s="57"/>
      <c r="F10" s="57"/>
      <c r="G10" s="57"/>
      <c r="H10" s="57"/>
      <c r="I10" s="57"/>
      <c r="J10" s="57">
        <f>データ!N6</f>
        <v>56.13</v>
      </c>
      <c r="K10" s="57"/>
      <c r="L10" s="57"/>
      <c r="M10" s="57"/>
      <c r="N10" s="57"/>
      <c r="O10" s="57"/>
      <c r="P10" s="57"/>
      <c r="Q10" s="57"/>
      <c r="R10" s="57">
        <f>データ!O6</f>
        <v>98.14</v>
      </c>
      <c r="S10" s="57"/>
      <c r="T10" s="57"/>
      <c r="U10" s="57"/>
      <c r="V10" s="57"/>
      <c r="W10" s="57"/>
      <c r="X10" s="57"/>
      <c r="Y10" s="57"/>
      <c r="Z10" s="65">
        <f>データ!P6</f>
        <v>3099</v>
      </c>
      <c r="AA10" s="65"/>
      <c r="AB10" s="65"/>
      <c r="AC10" s="65"/>
      <c r="AD10" s="65"/>
      <c r="AE10" s="65"/>
      <c r="AF10" s="65"/>
      <c r="AG10" s="65"/>
      <c r="AH10" s="2"/>
      <c r="AI10" s="65">
        <f>データ!T6</f>
        <v>59933</v>
      </c>
      <c r="AJ10" s="65"/>
      <c r="AK10" s="65"/>
      <c r="AL10" s="65"/>
      <c r="AM10" s="65"/>
      <c r="AN10" s="65"/>
      <c r="AO10" s="65"/>
      <c r="AP10" s="65"/>
      <c r="AQ10" s="57">
        <f>データ!U6</f>
        <v>94.93</v>
      </c>
      <c r="AR10" s="57"/>
      <c r="AS10" s="57"/>
      <c r="AT10" s="57"/>
      <c r="AU10" s="57"/>
      <c r="AV10" s="57"/>
      <c r="AW10" s="57"/>
      <c r="AX10" s="57"/>
      <c r="AY10" s="57">
        <f>データ!V6</f>
        <v>631.34</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106</v>
      </c>
      <c r="BM16" s="67"/>
      <c r="BN16" s="67"/>
      <c r="BO16" s="67"/>
      <c r="BP16" s="67"/>
      <c r="BQ16" s="67"/>
      <c r="BR16" s="67"/>
      <c r="BS16" s="67"/>
      <c r="BT16" s="67"/>
      <c r="BU16" s="67"/>
      <c r="BV16" s="67"/>
      <c r="BW16" s="67"/>
      <c r="BX16" s="67"/>
      <c r="BY16" s="67"/>
      <c r="BZ16" s="6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15">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66"/>
      <c r="BM34" s="67"/>
      <c r="BN34" s="67"/>
      <c r="BO34" s="67"/>
      <c r="BP34" s="67"/>
      <c r="BQ34" s="67"/>
      <c r="BR34" s="67"/>
      <c r="BS34" s="67"/>
      <c r="BT34" s="67"/>
      <c r="BU34" s="67"/>
      <c r="BV34" s="67"/>
      <c r="BW34" s="67"/>
      <c r="BX34" s="67"/>
      <c r="BY34" s="67"/>
      <c r="BZ34" s="68"/>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66"/>
      <c r="BM35" s="67"/>
      <c r="BN35" s="67"/>
      <c r="BO35" s="67"/>
      <c r="BP35" s="67"/>
      <c r="BQ35" s="67"/>
      <c r="BR35" s="67"/>
      <c r="BS35" s="67"/>
      <c r="BT35" s="67"/>
      <c r="BU35" s="67"/>
      <c r="BV35" s="67"/>
      <c r="BW35" s="67"/>
      <c r="BX35" s="67"/>
      <c r="BY35" s="67"/>
      <c r="BZ35" s="6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6"/>
      <c r="BM44" s="67"/>
      <c r="BN44" s="67"/>
      <c r="BO44" s="67"/>
      <c r="BP44" s="67"/>
      <c r="BQ44" s="67"/>
      <c r="BR44" s="67"/>
      <c r="BS44" s="67"/>
      <c r="BT44" s="67"/>
      <c r="BU44" s="67"/>
      <c r="BV44" s="67"/>
      <c r="BW44" s="67"/>
      <c r="BX44" s="67"/>
      <c r="BY44" s="67"/>
      <c r="BZ44" s="6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105</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104</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6" t="s">
        <v>49</v>
      </c>
      <c r="I3" s="87"/>
      <c r="J3" s="87"/>
      <c r="K3" s="87"/>
      <c r="L3" s="87"/>
      <c r="M3" s="87"/>
      <c r="N3" s="87"/>
      <c r="O3" s="87"/>
      <c r="P3" s="87"/>
      <c r="Q3" s="87"/>
      <c r="R3" s="87"/>
      <c r="S3" s="87"/>
      <c r="T3" s="87"/>
      <c r="U3" s="87"/>
      <c r="V3" s="88"/>
      <c r="W3" s="92" t="s">
        <v>50</v>
      </c>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t="s">
        <v>51</v>
      </c>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row>
    <row r="4" spans="1:143" x14ac:dyDescent="0.15">
      <c r="A4" s="26" t="s">
        <v>52</v>
      </c>
      <c r="B4" s="28"/>
      <c r="C4" s="28"/>
      <c r="D4" s="28"/>
      <c r="E4" s="28"/>
      <c r="F4" s="28"/>
      <c r="G4" s="28"/>
      <c r="H4" s="89"/>
      <c r="I4" s="90"/>
      <c r="J4" s="90"/>
      <c r="K4" s="90"/>
      <c r="L4" s="90"/>
      <c r="M4" s="90"/>
      <c r="N4" s="90"/>
      <c r="O4" s="90"/>
      <c r="P4" s="90"/>
      <c r="Q4" s="90"/>
      <c r="R4" s="90"/>
      <c r="S4" s="90"/>
      <c r="T4" s="90"/>
      <c r="U4" s="90"/>
      <c r="V4" s="91"/>
      <c r="W4" s="85" t="s">
        <v>53</v>
      </c>
      <c r="X4" s="85"/>
      <c r="Y4" s="85"/>
      <c r="Z4" s="85"/>
      <c r="AA4" s="85"/>
      <c r="AB4" s="85"/>
      <c r="AC4" s="85"/>
      <c r="AD4" s="85"/>
      <c r="AE4" s="85"/>
      <c r="AF4" s="85"/>
      <c r="AG4" s="85"/>
      <c r="AH4" s="85" t="s">
        <v>54</v>
      </c>
      <c r="AI4" s="85"/>
      <c r="AJ4" s="85"/>
      <c r="AK4" s="85"/>
      <c r="AL4" s="85"/>
      <c r="AM4" s="85"/>
      <c r="AN4" s="85"/>
      <c r="AO4" s="85"/>
      <c r="AP4" s="85"/>
      <c r="AQ4" s="85"/>
      <c r="AR4" s="85"/>
      <c r="AS4" s="85" t="s">
        <v>55</v>
      </c>
      <c r="AT4" s="85"/>
      <c r="AU4" s="85"/>
      <c r="AV4" s="85"/>
      <c r="AW4" s="85"/>
      <c r="AX4" s="85"/>
      <c r="AY4" s="85"/>
      <c r="AZ4" s="85"/>
      <c r="BA4" s="85"/>
      <c r="BB4" s="85"/>
      <c r="BC4" s="85"/>
      <c r="BD4" s="85" t="s">
        <v>56</v>
      </c>
      <c r="BE4" s="85"/>
      <c r="BF4" s="85"/>
      <c r="BG4" s="85"/>
      <c r="BH4" s="85"/>
      <c r="BI4" s="85"/>
      <c r="BJ4" s="85"/>
      <c r="BK4" s="85"/>
      <c r="BL4" s="85"/>
      <c r="BM4" s="85"/>
      <c r="BN4" s="85"/>
      <c r="BO4" s="85" t="s">
        <v>57</v>
      </c>
      <c r="BP4" s="85"/>
      <c r="BQ4" s="85"/>
      <c r="BR4" s="85"/>
      <c r="BS4" s="85"/>
      <c r="BT4" s="85"/>
      <c r="BU4" s="85"/>
      <c r="BV4" s="85"/>
      <c r="BW4" s="85"/>
      <c r="BX4" s="85"/>
      <c r="BY4" s="85"/>
      <c r="BZ4" s="85" t="s">
        <v>58</v>
      </c>
      <c r="CA4" s="85"/>
      <c r="CB4" s="85"/>
      <c r="CC4" s="85"/>
      <c r="CD4" s="85"/>
      <c r="CE4" s="85"/>
      <c r="CF4" s="85"/>
      <c r="CG4" s="85"/>
      <c r="CH4" s="85"/>
      <c r="CI4" s="85"/>
      <c r="CJ4" s="85"/>
      <c r="CK4" s="85" t="s">
        <v>59</v>
      </c>
      <c r="CL4" s="85"/>
      <c r="CM4" s="85"/>
      <c r="CN4" s="85"/>
      <c r="CO4" s="85"/>
      <c r="CP4" s="85"/>
      <c r="CQ4" s="85"/>
      <c r="CR4" s="85"/>
      <c r="CS4" s="85"/>
      <c r="CT4" s="85"/>
      <c r="CU4" s="85"/>
      <c r="CV4" s="85" t="s">
        <v>60</v>
      </c>
      <c r="CW4" s="85"/>
      <c r="CX4" s="85"/>
      <c r="CY4" s="85"/>
      <c r="CZ4" s="85"/>
      <c r="DA4" s="85"/>
      <c r="DB4" s="85"/>
      <c r="DC4" s="85"/>
      <c r="DD4" s="85"/>
      <c r="DE4" s="85"/>
      <c r="DF4" s="85"/>
      <c r="DG4" s="85" t="s">
        <v>61</v>
      </c>
      <c r="DH4" s="85"/>
      <c r="DI4" s="85"/>
      <c r="DJ4" s="85"/>
      <c r="DK4" s="85"/>
      <c r="DL4" s="85"/>
      <c r="DM4" s="85"/>
      <c r="DN4" s="85"/>
      <c r="DO4" s="85"/>
      <c r="DP4" s="85"/>
      <c r="DQ4" s="85"/>
      <c r="DR4" s="85" t="s">
        <v>62</v>
      </c>
      <c r="DS4" s="85"/>
      <c r="DT4" s="85"/>
      <c r="DU4" s="85"/>
      <c r="DV4" s="85"/>
      <c r="DW4" s="85"/>
      <c r="DX4" s="85"/>
      <c r="DY4" s="85"/>
      <c r="DZ4" s="85"/>
      <c r="EA4" s="85"/>
      <c r="EB4" s="85"/>
      <c r="EC4" s="85" t="s">
        <v>63</v>
      </c>
      <c r="ED4" s="85"/>
      <c r="EE4" s="85"/>
      <c r="EF4" s="85"/>
      <c r="EG4" s="85"/>
      <c r="EH4" s="85"/>
      <c r="EI4" s="85"/>
      <c r="EJ4" s="85"/>
      <c r="EK4" s="85"/>
      <c r="EL4" s="85"/>
      <c r="EM4" s="85"/>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122297</v>
      </c>
      <c r="D6" s="31">
        <f t="shared" si="3"/>
        <v>46</v>
      </c>
      <c r="E6" s="31">
        <f t="shared" si="3"/>
        <v>1</v>
      </c>
      <c r="F6" s="31">
        <f t="shared" si="3"/>
        <v>0</v>
      </c>
      <c r="G6" s="31">
        <f t="shared" si="3"/>
        <v>1</v>
      </c>
      <c r="H6" s="31" t="str">
        <f t="shared" si="3"/>
        <v>千葉県　袖ケ浦市</v>
      </c>
      <c r="I6" s="31" t="str">
        <f t="shared" si="3"/>
        <v>法適用</v>
      </c>
      <c r="J6" s="31" t="str">
        <f t="shared" si="3"/>
        <v>水道事業</v>
      </c>
      <c r="K6" s="31" t="str">
        <f t="shared" si="3"/>
        <v>末端給水事業</v>
      </c>
      <c r="L6" s="31" t="str">
        <f t="shared" si="3"/>
        <v>A4</v>
      </c>
      <c r="M6" s="32" t="str">
        <f t="shared" si="3"/>
        <v>-</v>
      </c>
      <c r="N6" s="32">
        <f t="shared" si="3"/>
        <v>56.13</v>
      </c>
      <c r="O6" s="32">
        <f t="shared" si="3"/>
        <v>98.14</v>
      </c>
      <c r="P6" s="32">
        <f t="shared" si="3"/>
        <v>3099</v>
      </c>
      <c r="Q6" s="32">
        <f t="shared" si="3"/>
        <v>62063</v>
      </c>
      <c r="R6" s="32">
        <f t="shared" si="3"/>
        <v>94.93</v>
      </c>
      <c r="S6" s="32">
        <f t="shared" si="3"/>
        <v>653.78</v>
      </c>
      <c r="T6" s="32">
        <f t="shared" si="3"/>
        <v>59933</v>
      </c>
      <c r="U6" s="32">
        <f t="shared" si="3"/>
        <v>94.93</v>
      </c>
      <c r="V6" s="32">
        <f t="shared" si="3"/>
        <v>631.34</v>
      </c>
      <c r="W6" s="33">
        <f>IF(W7="",NA(),W7)</f>
        <v>103.59</v>
      </c>
      <c r="X6" s="33">
        <f t="shared" ref="X6:AF6" si="4">IF(X7="",NA(),X7)</f>
        <v>100.34</v>
      </c>
      <c r="Y6" s="33">
        <f t="shared" si="4"/>
        <v>99.63</v>
      </c>
      <c r="Z6" s="33">
        <f t="shared" si="4"/>
        <v>98.36</v>
      </c>
      <c r="AA6" s="33">
        <f t="shared" si="4"/>
        <v>99.46</v>
      </c>
      <c r="AB6" s="33">
        <f t="shared" si="4"/>
        <v>107.68</v>
      </c>
      <c r="AC6" s="33">
        <f t="shared" si="4"/>
        <v>108.24</v>
      </c>
      <c r="AD6" s="33">
        <f t="shared" si="4"/>
        <v>107.8</v>
      </c>
      <c r="AE6" s="33">
        <f t="shared" si="4"/>
        <v>111.96</v>
      </c>
      <c r="AF6" s="33">
        <f t="shared" si="4"/>
        <v>112.69</v>
      </c>
      <c r="AG6" s="32" t="str">
        <f>IF(AG7="","",IF(AG7="-","【-】","【"&amp;SUBSTITUTE(TEXT(AG7,"#,##0.00"),"-","△")&amp;"】"))</f>
        <v>【113.56】</v>
      </c>
      <c r="AH6" s="32">
        <f>IF(AH7="",NA(),AH7)</f>
        <v>0</v>
      </c>
      <c r="AI6" s="32">
        <f t="shared" ref="AI6:AQ6" si="5">IF(AI7="",NA(),AI7)</f>
        <v>0</v>
      </c>
      <c r="AJ6" s="33">
        <f t="shared" si="5"/>
        <v>0.5</v>
      </c>
      <c r="AK6" s="32">
        <f t="shared" si="5"/>
        <v>0</v>
      </c>
      <c r="AL6" s="33">
        <f t="shared" si="5"/>
        <v>0.79</v>
      </c>
      <c r="AM6" s="33">
        <f t="shared" si="5"/>
        <v>4.67</v>
      </c>
      <c r="AN6" s="33">
        <f t="shared" si="5"/>
        <v>4.46</v>
      </c>
      <c r="AO6" s="33">
        <f t="shared" si="5"/>
        <v>4.3899999999999997</v>
      </c>
      <c r="AP6" s="33">
        <f t="shared" si="5"/>
        <v>0.41</v>
      </c>
      <c r="AQ6" s="33">
        <f t="shared" si="5"/>
        <v>0.54</v>
      </c>
      <c r="AR6" s="32" t="str">
        <f>IF(AR7="","",IF(AR7="-","【-】","【"&amp;SUBSTITUTE(TEXT(AR7,"#,##0.00"),"-","△")&amp;"】"))</f>
        <v>【0.87】</v>
      </c>
      <c r="AS6" s="33">
        <f>IF(AS7="",NA(),AS7)</f>
        <v>2551.31</v>
      </c>
      <c r="AT6" s="33">
        <f t="shared" ref="AT6:BB6" si="6">IF(AT7="",NA(),AT7)</f>
        <v>3090.95</v>
      </c>
      <c r="AU6" s="33">
        <f t="shared" si="6"/>
        <v>2379.89</v>
      </c>
      <c r="AV6" s="33">
        <f t="shared" si="6"/>
        <v>207.72</v>
      </c>
      <c r="AW6" s="33">
        <f t="shared" si="6"/>
        <v>195.3</v>
      </c>
      <c r="AX6" s="33">
        <f t="shared" si="6"/>
        <v>695.41</v>
      </c>
      <c r="AY6" s="33">
        <f t="shared" si="6"/>
        <v>701</v>
      </c>
      <c r="AZ6" s="33">
        <f t="shared" si="6"/>
        <v>739.59</v>
      </c>
      <c r="BA6" s="33">
        <f t="shared" si="6"/>
        <v>335.95</v>
      </c>
      <c r="BB6" s="33">
        <f t="shared" si="6"/>
        <v>346.59</v>
      </c>
      <c r="BC6" s="32" t="str">
        <f>IF(BC7="","",IF(BC7="-","【-】","【"&amp;SUBSTITUTE(TEXT(BC7,"#,##0.00"),"-","△")&amp;"】"))</f>
        <v>【262.74】</v>
      </c>
      <c r="BD6" s="33">
        <f>IF(BD7="",NA(),BD7)</f>
        <v>509.04</v>
      </c>
      <c r="BE6" s="33">
        <f t="shared" ref="BE6:BM6" si="7">IF(BE7="",NA(),BE7)</f>
        <v>520.34</v>
      </c>
      <c r="BF6" s="33">
        <f t="shared" si="7"/>
        <v>514.95000000000005</v>
      </c>
      <c r="BG6" s="33">
        <f t="shared" si="7"/>
        <v>528.29</v>
      </c>
      <c r="BH6" s="33">
        <f t="shared" si="7"/>
        <v>527.53</v>
      </c>
      <c r="BI6" s="33">
        <f t="shared" si="7"/>
        <v>343.45</v>
      </c>
      <c r="BJ6" s="33">
        <f t="shared" si="7"/>
        <v>330.99</v>
      </c>
      <c r="BK6" s="33">
        <f t="shared" si="7"/>
        <v>324.08999999999997</v>
      </c>
      <c r="BL6" s="33">
        <f t="shared" si="7"/>
        <v>319.82</v>
      </c>
      <c r="BM6" s="33">
        <f t="shared" si="7"/>
        <v>312.02999999999997</v>
      </c>
      <c r="BN6" s="32" t="str">
        <f>IF(BN7="","",IF(BN7="-","【-】","【"&amp;SUBSTITUTE(TEXT(BN7,"#,##0.00"),"-","△")&amp;"】"))</f>
        <v>【276.38】</v>
      </c>
      <c r="BO6" s="33">
        <f>IF(BO7="",NA(),BO7)</f>
        <v>82.6</v>
      </c>
      <c r="BP6" s="33">
        <f t="shared" ref="BP6:BX6" si="8">IF(BP7="",NA(),BP7)</f>
        <v>81.23</v>
      </c>
      <c r="BQ6" s="33">
        <f t="shared" si="8"/>
        <v>81.5</v>
      </c>
      <c r="BR6" s="33">
        <f t="shared" si="8"/>
        <v>80.67</v>
      </c>
      <c r="BS6" s="33">
        <f t="shared" si="8"/>
        <v>80.92</v>
      </c>
      <c r="BT6" s="33">
        <f t="shared" si="8"/>
        <v>99.61</v>
      </c>
      <c r="BU6" s="33">
        <f t="shared" si="8"/>
        <v>100.27</v>
      </c>
      <c r="BV6" s="33">
        <f t="shared" si="8"/>
        <v>99.46</v>
      </c>
      <c r="BW6" s="33">
        <f t="shared" si="8"/>
        <v>105.21</v>
      </c>
      <c r="BX6" s="33">
        <f t="shared" si="8"/>
        <v>105.71</v>
      </c>
      <c r="BY6" s="32" t="str">
        <f>IF(BY7="","",IF(BY7="-","【-】","【"&amp;SUBSTITUTE(TEXT(BY7,"#,##0.00"),"-","△")&amp;"】"))</f>
        <v>【104.99】</v>
      </c>
      <c r="BZ6" s="33">
        <f>IF(BZ7="",NA(),BZ7)</f>
        <v>255.66</v>
      </c>
      <c r="CA6" s="33">
        <f t="shared" ref="CA6:CI6" si="9">IF(CA7="",NA(),CA7)</f>
        <v>260.37</v>
      </c>
      <c r="CB6" s="33">
        <f t="shared" si="9"/>
        <v>259.58999999999997</v>
      </c>
      <c r="CC6" s="33">
        <f t="shared" si="9"/>
        <v>262.35000000000002</v>
      </c>
      <c r="CD6" s="33">
        <f t="shared" si="9"/>
        <v>261.57</v>
      </c>
      <c r="CE6" s="33">
        <f t="shared" si="9"/>
        <v>169.59</v>
      </c>
      <c r="CF6" s="33">
        <f t="shared" si="9"/>
        <v>169.62</v>
      </c>
      <c r="CG6" s="33">
        <f t="shared" si="9"/>
        <v>171.78</v>
      </c>
      <c r="CH6" s="33">
        <f t="shared" si="9"/>
        <v>162.59</v>
      </c>
      <c r="CI6" s="33">
        <f t="shared" si="9"/>
        <v>162.15</v>
      </c>
      <c r="CJ6" s="32" t="str">
        <f>IF(CJ7="","",IF(CJ7="-","【-】","【"&amp;SUBSTITUTE(TEXT(CJ7,"#,##0.00"),"-","△")&amp;"】"))</f>
        <v>【163.72】</v>
      </c>
      <c r="CK6" s="33">
        <f>IF(CK7="",NA(),CK7)</f>
        <v>60.81</v>
      </c>
      <c r="CL6" s="33">
        <f t="shared" ref="CL6:CT6" si="10">IF(CL7="",NA(),CL7)</f>
        <v>57.24</v>
      </c>
      <c r="CM6" s="33">
        <f t="shared" si="10"/>
        <v>56.64</v>
      </c>
      <c r="CN6" s="33">
        <f t="shared" si="10"/>
        <v>56.78</v>
      </c>
      <c r="CO6" s="33">
        <f t="shared" si="10"/>
        <v>58.53</v>
      </c>
      <c r="CP6" s="33">
        <f t="shared" si="10"/>
        <v>60.04</v>
      </c>
      <c r="CQ6" s="33">
        <f t="shared" si="10"/>
        <v>59.88</v>
      </c>
      <c r="CR6" s="33">
        <f t="shared" si="10"/>
        <v>59.68</v>
      </c>
      <c r="CS6" s="33">
        <f t="shared" si="10"/>
        <v>59.17</v>
      </c>
      <c r="CT6" s="33">
        <f t="shared" si="10"/>
        <v>59.34</v>
      </c>
      <c r="CU6" s="32" t="str">
        <f>IF(CU7="","",IF(CU7="-","【-】","【"&amp;SUBSTITUTE(TEXT(CU7,"#,##0.00"),"-","△")&amp;"】"))</f>
        <v>【59.76】</v>
      </c>
      <c r="CV6" s="33">
        <f>IF(CV7="",NA(),CV7)</f>
        <v>91.2</v>
      </c>
      <c r="CW6" s="33">
        <f t="shared" ref="CW6:DE6" si="11">IF(CW7="",NA(),CW7)</f>
        <v>91.43</v>
      </c>
      <c r="CX6" s="33">
        <f t="shared" si="11"/>
        <v>92.32</v>
      </c>
      <c r="CY6" s="33">
        <f t="shared" si="11"/>
        <v>90.56</v>
      </c>
      <c r="CZ6" s="33">
        <f t="shared" si="11"/>
        <v>91.36</v>
      </c>
      <c r="DA6" s="33">
        <f t="shared" si="11"/>
        <v>87.33</v>
      </c>
      <c r="DB6" s="33">
        <f t="shared" si="11"/>
        <v>87.65</v>
      </c>
      <c r="DC6" s="33">
        <f t="shared" si="11"/>
        <v>87.63</v>
      </c>
      <c r="DD6" s="33">
        <f t="shared" si="11"/>
        <v>87.6</v>
      </c>
      <c r="DE6" s="33">
        <f t="shared" si="11"/>
        <v>87.74</v>
      </c>
      <c r="DF6" s="32" t="str">
        <f>IF(DF7="","",IF(DF7="-","【-】","【"&amp;SUBSTITUTE(TEXT(DF7,"#,##0.00"),"-","△")&amp;"】"))</f>
        <v>【89.95】</v>
      </c>
      <c r="DG6" s="33">
        <f>IF(DG7="",NA(),DG7)</f>
        <v>24.88</v>
      </c>
      <c r="DH6" s="33">
        <f t="shared" ref="DH6:DP6" si="12">IF(DH7="",NA(),DH7)</f>
        <v>24.99</v>
      </c>
      <c r="DI6" s="33">
        <f t="shared" si="12"/>
        <v>26.21</v>
      </c>
      <c r="DJ6" s="33">
        <f t="shared" si="12"/>
        <v>39.14</v>
      </c>
      <c r="DK6" s="33">
        <f t="shared" si="12"/>
        <v>40.700000000000003</v>
      </c>
      <c r="DL6" s="33">
        <f t="shared" si="12"/>
        <v>37.71</v>
      </c>
      <c r="DM6" s="33">
        <f t="shared" si="12"/>
        <v>38.69</v>
      </c>
      <c r="DN6" s="33">
        <f t="shared" si="12"/>
        <v>39.65</v>
      </c>
      <c r="DO6" s="33">
        <f t="shared" si="12"/>
        <v>45.25</v>
      </c>
      <c r="DP6" s="33">
        <f t="shared" si="12"/>
        <v>46.27</v>
      </c>
      <c r="DQ6" s="32" t="str">
        <f>IF(DQ7="","",IF(DQ7="-","【-】","【"&amp;SUBSTITUTE(TEXT(DQ7,"#,##0.00"),"-","△")&amp;"】"))</f>
        <v>【47.18】</v>
      </c>
      <c r="DR6" s="33">
        <f>IF(DR7="",NA(),DR7)</f>
        <v>22.04</v>
      </c>
      <c r="DS6" s="33">
        <f t="shared" ref="DS6:EA6" si="13">IF(DS7="",NA(),DS7)</f>
        <v>13.95</v>
      </c>
      <c r="DT6" s="33">
        <f t="shared" si="13"/>
        <v>16.93</v>
      </c>
      <c r="DU6" s="33">
        <f t="shared" si="13"/>
        <v>20.059999999999999</v>
      </c>
      <c r="DV6" s="33">
        <f t="shared" si="13"/>
        <v>17.899999999999999</v>
      </c>
      <c r="DW6" s="33">
        <f t="shared" si="13"/>
        <v>7.67</v>
      </c>
      <c r="DX6" s="33">
        <f t="shared" si="13"/>
        <v>8.4</v>
      </c>
      <c r="DY6" s="33">
        <f t="shared" si="13"/>
        <v>9.7100000000000009</v>
      </c>
      <c r="DZ6" s="33">
        <f t="shared" si="13"/>
        <v>10.71</v>
      </c>
      <c r="EA6" s="33">
        <f t="shared" si="13"/>
        <v>10.93</v>
      </c>
      <c r="EB6" s="32" t="str">
        <f>IF(EB7="","",IF(EB7="-","【-】","【"&amp;SUBSTITUTE(TEXT(EB7,"#,##0.00"),"-","△")&amp;"】"))</f>
        <v>【13.18】</v>
      </c>
      <c r="EC6" s="33">
        <f>IF(EC7="",NA(),EC7)</f>
        <v>2.2799999999999998</v>
      </c>
      <c r="ED6" s="33">
        <f t="shared" ref="ED6:EL6" si="14">IF(ED7="",NA(),ED7)</f>
        <v>0.88</v>
      </c>
      <c r="EE6" s="33">
        <f t="shared" si="14"/>
        <v>1.03</v>
      </c>
      <c r="EF6" s="33">
        <f t="shared" si="14"/>
        <v>1</v>
      </c>
      <c r="EG6" s="33">
        <f t="shared" si="14"/>
        <v>1.04</v>
      </c>
      <c r="EH6" s="33">
        <f t="shared" si="14"/>
        <v>0.84</v>
      </c>
      <c r="EI6" s="33">
        <f t="shared" si="14"/>
        <v>0.78</v>
      </c>
      <c r="EJ6" s="33">
        <f t="shared" si="14"/>
        <v>0.83</v>
      </c>
      <c r="EK6" s="33">
        <f t="shared" si="14"/>
        <v>0.72</v>
      </c>
      <c r="EL6" s="33">
        <f t="shared" si="14"/>
        <v>0.71</v>
      </c>
      <c r="EM6" s="32" t="str">
        <f>IF(EM7="","",IF(EM7="-","【-】","【"&amp;SUBSTITUTE(TEXT(EM7,"#,##0.00"),"-","△")&amp;"】"))</f>
        <v>【0.85】</v>
      </c>
    </row>
    <row r="7" spans="1:143" s="34" customFormat="1" x14ac:dyDescent="0.15">
      <c r="A7" s="26"/>
      <c r="B7" s="35">
        <v>2015</v>
      </c>
      <c r="C7" s="35">
        <v>122297</v>
      </c>
      <c r="D7" s="35">
        <v>46</v>
      </c>
      <c r="E7" s="35">
        <v>1</v>
      </c>
      <c r="F7" s="35">
        <v>0</v>
      </c>
      <c r="G7" s="35">
        <v>1</v>
      </c>
      <c r="H7" s="35" t="s">
        <v>93</v>
      </c>
      <c r="I7" s="35" t="s">
        <v>94</v>
      </c>
      <c r="J7" s="35" t="s">
        <v>95</v>
      </c>
      <c r="K7" s="35" t="s">
        <v>96</v>
      </c>
      <c r="L7" s="35" t="s">
        <v>97</v>
      </c>
      <c r="M7" s="36" t="s">
        <v>98</v>
      </c>
      <c r="N7" s="36">
        <v>56.13</v>
      </c>
      <c r="O7" s="36">
        <v>98.14</v>
      </c>
      <c r="P7" s="36">
        <v>3099</v>
      </c>
      <c r="Q7" s="36">
        <v>62063</v>
      </c>
      <c r="R7" s="36">
        <v>94.93</v>
      </c>
      <c r="S7" s="36">
        <v>653.78</v>
      </c>
      <c r="T7" s="36">
        <v>59933</v>
      </c>
      <c r="U7" s="36">
        <v>94.93</v>
      </c>
      <c r="V7" s="36">
        <v>631.34</v>
      </c>
      <c r="W7" s="36">
        <v>103.59</v>
      </c>
      <c r="X7" s="36">
        <v>100.34</v>
      </c>
      <c r="Y7" s="36">
        <v>99.63</v>
      </c>
      <c r="Z7" s="36">
        <v>98.36</v>
      </c>
      <c r="AA7" s="36">
        <v>99.46</v>
      </c>
      <c r="AB7" s="36">
        <v>107.68</v>
      </c>
      <c r="AC7" s="36">
        <v>108.24</v>
      </c>
      <c r="AD7" s="36">
        <v>107.8</v>
      </c>
      <c r="AE7" s="36">
        <v>111.96</v>
      </c>
      <c r="AF7" s="36">
        <v>112.69</v>
      </c>
      <c r="AG7" s="36">
        <v>113.56</v>
      </c>
      <c r="AH7" s="36">
        <v>0</v>
      </c>
      <c r="AI7" s="36">
        <v>0</v>
      </c>
      <c r="AJ7" s="36">
        <v>0.5</v>
      </c>
      <c r="AK7" s="36">
        <v>0</v>
      </c>
      <c r="AL7" s="36">
        <v>0.79</v>
      </c>
      <c r="AM7" s="36">
        <v>4.67</v>
      </c>
      <c r="AN7" s="36">
        <v>4.46</v>
      </c>
      <c r="AO7" s="36">
        <v>4.3899999999999997</v>
      </c>
      <c r="AP7" s="36">
        <v>0.41</v>
      </c>
      <c r="AQ7" s="36">
        <v>0.54</v>
      </c>
      <c r="AR7" s="36">
        <v>0.87</v>
      </c>
      <c r="AS7" s="36">
        <v>2551.31</v>
      </c>
      <c r="AT7" s="36">
        <v>3090.95</v>
      </c>
      <c r="AU7" s="36">
        <v>2379.89</v>
      </c>
      <c r="AV7" s="36">
        <v>207.72</v>
      </c>
      <c r="AW7" s="36">
        <v>195.3</v>
      </c>
      <c r="AX7" s="36">
        <v>695.41</v>
      </c>
      <c r="AY7" s="36">
        <v>701</v>
      </c>
      <c r="AZ7" s="36">
        <v>739.59</v>
      </c>
      <c r="BA7" s="36">
        <v>335.95</v>
      </c>
      <c r="BB7" s="36">
        <v>346.59</v>
      </c>
      <c r="BC7" s="36">
        <v>262.74</v>
      </c>
      <c r="BD7" s="36">
        <v>509.04</v>
      </c>
      <c r="BE7" s="36">
        <v>520.34</v>
      </c>
      <c r="BF7" s="36">
        <v>514.95000000000005</v>
      </c>
      <c r="BG7" s="36">
        <v>528.29</v>
      </c>
      <c r="BH7" s="36">
        <v>527.53</v>
      </c>
      <c r="BI7" s="36">
        <v>343.45</v>
      </c>
      <c r="BJ7" s="36">
        <v>330.99</v>
      </c>
      <c r="BK7" s="36">
        <v>324.08999999999997</v>
      </c>
      <c r="BL7" s="36">
        <v>319.82</v>
      </c>
      <c r="BM7" s="36">
        <v>312.02999999999997</v>
      </c>
      <c r="BN7" s="36">
        <v>276.38</v>
      </c>
      <c r="BO7" s="36">
        <v>82.6</v>
      </c>
      <c r="BP7" s="36">
        <v>81.23</v>
      </c>
      <c r="BQ7" s="36">
        <v>81.5</v>
      </c>
      <c r="BR7" s="36">
        <v>80.67</v>
      </c>
      <c r="BS7" s="36">
        <v>80.92</v>
      </c>
      <c r="BT7" s="36">
        <v>99.61</v>
      </c>
      <c r="BU7" s="36">
        <v>100.27</v>
      </c>
      <c r="BV7" s="36">
        <v>99.46</v>
      </c>
      <c r="BW7" s="36">
        <v>105.21</v>
      </c>
      <c r="BX7" s="36">
        <v>105.71</v>
      </c>
      <c r="BY7" s="36">
        <v>104.99</v>
      </c>
      <c r="BZ7" s="36">
        <v>255.66</v>
      </c>
      <c r="CA7" s="36">
        <v>260.37</v>
      </c>
      <c r="CB7" s="36">
        <v>259.58999999999997</v>
      </c>
      <c r="CC7" s="36">
        <v>262.35000000000002</v>
      </c>
      <c r="CD7" s="36">
        <v>261.57</v>
      </c>
      <c r="CE7" s="36">
        <v>169.59</v>
      </c>
      <c r="CF7" s="36">
        <v>169.62</v>
      </c>
      <c r="CG7" s="36">
        <v>171.78</v>
      </c>
      <c r="CH7" s="36">
        <v>162.59</v>
      </c>
      <c r="CI7" s="36">
        <v>162.15</v>
      </c>
      <c r="CJ7" s="36">
        <v>163.72</v>
      </c>
      <c r="CK7" s="36">
        <v>60.81</v>
      </c>
      <c r="CL7" s="36">
        <v>57.24</v>
      </c>
      <c r="CM7" s="36">
        <v>56.64</v>
      </c>
      <c r="CN7" s="36">
        <v>56.78</v>
      </c>
      <c r="CO7" s="36">
        <v>58.53</v>
      </c>
      <c r="CP7" s="36">
        <v>60.04</v>
      </c>
      <c r="CQ7" s="36">
        <v>59.88</v>
      </c>
      <c r="CR7" s="36">
        <v>59.68</v>
      </c>
      <c r="CS7" s="36">
        <v>59.17</v>
      </c>
      <c r="CT7" s="36">
        <v>59.34</v>
      </c>
      <c r="CU7" s="36">
        <v>59.76</v>
      </c>
      <c r="CV7" s="36">
        <v>91.2</v>
      </c>
      <c r="CW7" s="36">
        <v>91.43</v>
      </c>
      <c r="CX7" s="36">
        <v>92.32</v>
      </c>
      <c r="CY7" s="36">
        <v>90.56</v>
      </c>
      <c r="CZ7" s="36">
        <v>91.36</v>
      </c>
      <c r="DA7" s="36">
        <v>87.33</v>
      </c>
      <c r="DB7" s="36">
        <v>87.65</v>
      </c>
      <c r="DC7" s="36">
        <v>87.63</v>
      </c>
      <c r="DD7" s="36">
        <v>87.6</v>
      </c>
      <c r="DE7" s="36">
        <v>87.74</v>
      </c>
      <c r="DF7" s="36">
        <v>89.95</v>
      </c>
      <c r="DG7" s="36">
        <v>24.88</v>
      </c>
      <c r="DH7" s="36">
        <v>24.99</v>
      </c>
      <c r="DI7" s="36">
        <v>26.21</v>
      </c>
      <c r="DJ7" s="36">
        <v>39.14</v>
      </c>
      <c r="DK7" s="36">
        <v>40.700000000000003</v>
      </c>
      <c r="DL7" s="36">
        <v>37.71</v>
      </c>
      <c r="DM7" s="36">
        <v>38.69</v>
      </c>
      <c r="DN7" s="36">
        <v>39.65</v>
      </c>
      <c r="DO7" s="36">
        <v>45.25</v>
      </c>
      <c r="DP7" s="36">
        <v>46.27</v>
      </c>
      <c r="DQ7" s="36">
        <v>47.18</v>
      </c>
      <c r="DR7" s="36">
        <v>22.04</v>
      </c>
      <c r="DS7" s="36">
        <v>13.95</v>
      </c>
      <c r="DT7" s="36">
        <v>16.93</v>
      </c>
      <c r="DU7" s="36">
        <v>20.059999999999999</v>
      </c>
      <c r="DV7" s="36">
        <v>17.899999999999999</v>
      </c>
      <c r="DW7" s="36">
        <v>7.67</v>
      </c>
      <c r="DX7" s="36">
        <v>8.4</v>
      </c>
      <c r="DY7" s="36">
        <v>9.7100000000000009</v>
      </c>
      <c r="DZ7" s="36">
        <v>10.71</v>
      </c>
      <c r="EA7" s="36">
        <v>10.93</v>
      </c>
      <c r="EB7" s="36">
        <v>13.18</v>
      </c>
      <c r="EC7" s="36">
        <v>2.2799999999999998</v>
      </c>
      <c r="ED7" s="36">
        <v>0.88</v>
      </c>
      <c r="EE7" s="36">
        <v>1.03</v>
      </c>
      <c r="EF7" s="36">
        <v>1</v>
      </c>
      <c r="EG7" s="36">
        <v>1.04</v>
      </c>
      <c r="EH7" s="36">
        <v>0.84</v>
      </c>
      <c r="EI7" s="36">
        <v>0.78</v>
      </c>
      <c r="EJ7" s="36">
        <v>0.83</v>
      </c>
      <c r="EK7" s="36">
        <v>0.72</v>
      </c>
      <c r="EL7" s="36">
        <v>0.71</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2017-02-10T06:13:32Z</cp:lastPrinted>
  <dcterms:created xsi:type="dcterms:W3CDTF">2017-02-01T08:38:42Z</dcterms:created>
  <dcterms:modified xsi:type="dcterms:W3CDTF">2017-02-13T02:30:47Z</dcterms:modified>
  <cp:category/>
</cp:coreProperties>
</file>