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30財政課\★財政班★\県等照会関係\Ｈ２８年度\H29.01.23 【水道関係団体】公営企業に係る「経営比較分析表」の分析等について（依頼）\02県提出（上下水道課作成）\再提出（H29.02.07)\"/>
    </mc:Choice>
  </mc:AlternateContent>
  <workbookProtection workbookPassword="8649" lockStructure="1"/>
  <bookViews>
    <workbookView xWindow="0" yWindow="0" windowWidth="20400" windowHeight="766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AI10" i="4" s="1"/>
  <c r="S6" i="5"/>
  <c r="AY8" i="4" s="1"/>
  <c r="R6" i="5"/>
  <c r="AQ8" i="4" s="1"/>
  <c r="Q6" i="5"/>
  <c r="AI8" i="4" s="1"/>
  <c r="P6" i="5"/>
  <c r="Z10" i="4" s="1"/>
  <c r="O6" i="5"/>
  <c r="N6" i="5"/>
  <c r="M6" i="5"/>
  <c r="B10" i="4" s="1"/>
  <c r="L6" i="5"/>
  <c r="Z8" i="4" s="1"/>
  <c r="K6" i="5"/>
  <c r="R8" i="4" s="1"/>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R10" i="4"/>
  <c r="J10"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<sst xmlns="http://schemas.openxmlformats.org/spreadsheetml/2006/main" count="217" uniqueCount="107">
  <si>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</si>
  <si>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</si>
  <si>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</si>
  <si>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</si>
  <si>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</si>
  <si>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</si>
  <si>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</si>
  <si>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</si>
  <si>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</si>
  <si>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</si>
  <si>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</si>
  <si>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</si>
  <si>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</si>
  <si>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</si>
  <si>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</si>
  <si>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</si>
  <si>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</si>
  <si>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</si>
  <si>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</si>
  <si>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</si>
  <si>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</si>
  <si>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</si>
  <si>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</si>
  <si>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</si>
  <si>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</si>
  <si>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</si>
  <si>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</si>
  <si>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</si>
  <si>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</si>
  <si>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</si>
  <si>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</si>
  <si>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</si>
  <si>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</si>
  <si>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</si>
  <si>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</si>
  <si>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</si>
  <si>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</si>
  <si>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</si>
  <si>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</si>
  <si>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</si>
  <si>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</si>
  <si>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</si>
  <si>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</si>
  <si>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</si>
  <si>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</si>
  <si>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</si>
  <si>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</si>
  <si>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</si>
  <si>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</si>
  <si>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</si>
  <si>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</si>
  <si>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</si>
  <si>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</si>
  <si>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</si>
  <si>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</si>
  <si>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</si>
  <si>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</si>
  <si>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</si>
  <si>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</si>
  <si>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</si>
  <si>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</si>
  <si>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</si>
  <si>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</si>
  <si>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</si>
  <si>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</si>
  <si>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</si>
  <si>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</si>
  <si>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</si>
  <si>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</si>
  <si>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</si>
  <si>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</si>
  <si>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</si>
  <si>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</si>
  <si>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</si>
  <si>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</si>
  <si>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</si>
  <si>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</si>
  <si>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</si>
  <si>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</si>
  <si>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</si>
  <si>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</si>
  <si>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</si>
  <si>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</si>
  <si>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</si>
  <si>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</si>
  <si>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</si>
  <si>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</si>
  <si>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</si>
  <si>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</si>
  <si>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</si>
  <si>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</si>
  <si>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</si>
  <si>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</si>
  <si>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白井市</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</si>
  <si>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</si>
  <si>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</si>
  <si>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</si>
  <si>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</si>
  <si>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</si>
  <si>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</si>
  <si>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</si>
  <si>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</si>
  <si>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</si>
  <si>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</si>
  <si>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5か年平均をみると、補助金等の収入により、経営の健全性は保たれているものの、単年度収支では赤字であることなどから、独立採算性による経営を行い、低い料金回収率を解消するため、更なる経費削減に努めるとともに、水道料金の見直しを含めて経営の改善を図っていく必要があります。</t>
    <phoneticPr fontId="4"/>
  </si>
  <si>
    <t>　　料金回収率は、100％に達しておらず、類似団体の平均を下回っており、給水収益や一般会計からの繰入金、県補助金等の収入により、費用を賄っている状況です。
　また経常収支比率は、給水申込納付金の増加により、年々改善されておりましたが、宅地開発減少の影響により、平成27年度は申込件数が前年度より半分になったことから、単年度収支が赤字となり、100％を下回りました。
　平成27年度のみを見ると、経営の健全性は保たれておりませんが、5か年の平均をみると、100％を上回っていることから、健全性は概ね良好といえます。
　給水原価は、自己水源が無く、全量買い上げのため、類似団体の平均値を上回っておりますが、累積欠損金比率は、0％を保っており、流動比率は類似団体の平均値を大きく上回り、企業債残高対給水収益比率は類似団体の平均値を大きく下回り、低く抑えられている状況です。
　施設利用率及び有収率は、ともに類似団体の平均値を大きく上回っている状況であることから経営の効率性は概ね良好といえます。</t>
    <phoneticPr fontId="4"/>
  </si>
  <si>
    <t xml:space="preserve">　配水管の耐用年数が38年となっており、配水管総延長約94㎞のうち、30年経過が13.8％（平成27年度末現在）となっているため、管路経年化率・管路更新率の数値は計上されておりません。
しかし、平成34年度には、法定耐用年数を超える管が現れることから、管路の経年状況を考慮しながら、有効で効率的な投資を検討していく必要があります。
</t>
    <rPh sb="65" eb="67">
      <t>カンロ</t>
    </rPh>
    <rPh sb="67" eb="70">
      <t>ケイネンカ</t>
    </rPh>
    <rPh sb="70" eb="71">
      <t>リツ</t>
    </rPh>
    <rPh sb="72" eb="74">
      <t>カンロ</t>
    </rPh>
    <rPh sb="74" eb="76">
      <t>コウシン</t>
    </rPh>
    <rPh sb="76" eb="77">
      <t>リツ</t>
    </rPh>
    <rPh sb="78" eb="80">
      <t>スウチ</t>
    </rPh>
    <rPh sb="81" eb="83">
      <t>ケイジョウ</t>
    </rPh>
    <rPh sb="97" eb="99">
      <t>ヘイセイ</t>
    </rPh>
    <rPh sb="101" eb="103">
      <t>ネンド</t>
    </rPh>
    <rPh sb="106" eb="108">
      <t>ホウテイ</t>
    </rPh>
    <rPh sb="108" eb="110">
      <t>タイヨウ</t>
    </rPh>
    <rPh sb="110" eb="112">
      <t>ネンスウ</t>
    </rPh>
    <rPh sb="113" eb="114">
      <t>コ</t>
    </rPh>
    <rPh sb="116" eb="117">
      <t>カン</t>
    </rPh>
    <rPh sb="118" eb="119">
      <t>アラワ</t>
    </rPh>
    <rPh sb="126" eb="128">
      <t>カンロ</t>
    </rPh>
    <rPh sb="129" eb="131">
      <t>ケイネン</t>
    </rPh>
    <rPh sb="131" eb="133">
      <t>ジョウキョウ</t>
    </rPh>
    <rPh sb="134" eb="136">
      <t>コウリョ</t>
    </rPh>
    <rPh sb="141" eb="143">
      <t>ユウコウ</t>
    </rPh>
    <rPh sb="144" eb="147">
      <t>コウリツテキ</t>
    </rPh>
    <rPh sb="148" eb="150">
      <t>トウシ</t>
    </rPh>
    <rPh sb="151" eb="153">
      <t>ケントウ</t>
    </rPh>
    <rPh sb="157" eb="15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</si>
</sst>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5A4-438E-AE69-1BBE8436DA4C}"/>
            </c:ext>
          </c:extLst>
        </c:ser>
        <c:dLbls>
          <c:showLegendKey val="0"/>
          <c:showVal val="0"/>
          <c:showCatName val="0"/>
          <c:showSerName val="0"/>
          <c:showPercent val="0"/>
          <c:showBubbleSize val="0"/>
        </c:dLbls>
        <c:gapWidth val="150"/>
        <c:axId val="416016640"/>
        <c:axId val="263814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0.78</c:v>
                </c:pt>
                <c:pt idx="1">
                  <c:v>0.67</c:v>
                </c:pt>
                <c:pt idx="2">
                  <c:v>0.67</c:v>
                </c:pt>
                <c:pt idx="3">
                  <c:v>0.66</c:v>
                </c:pt>
                <c:pt idx="4">
                  <c:v>0.99</c:v>
                </c:pt>
              </c:numCache>
            </c:numRef>
          </c:val>
          <c:smooth val="0"/>
          <c:extLst xmlns:c16r2="http://schemas.microsoft.com/office/drawing/2015/06/chart">
            <c:ext xmlns:c16="http://schemas.microsoft.com/office/drawing/2014/chart" uri="{C3380CC4-5D6E-409C-BE32-E72D297353CC}">
              <c16:uniqueId val="{00000001-C5A4-438E-AE69-1BBE8436DA4C}"/>
            </c:ext>
          </c:extLst>
        </c:ser>
        <c:dLbls>
          <c:showLegendKey val="0"/>
          <c:showVal val="0"/>
          <c:showCatName val="0"/>
          <c:showSerName val="0"/>
          <c:showPercent val="0"/>
          <c:showBubbleSize val="0"/>
        </c:dLbls>
        <c:marker val="1"/>
        <c:smooth val="0"/>
        <c:axId val="416016640"/>
        <c:axId val="263814448"/>
      </c:lineChart>
      <c:dateAx>
        <c:axId val="416016640"/>
        <c:scaling>
          <c:orientation val="minMax"/>
        </c:scaling>
        <c:delete val="1"/>
        <c:axPos val="b"/>
        <c:numFmt formatCode="ge" sourceLinked="1"/>
        <c:majorTickMark val="none"/>
        <c:minorTickMark val="none"/>
        <c:tickLblPos val="none"/>
        <c:crossAx val="263814448"/>
        <c:crosses val="autoZero"/>
        <c:auto val="1"/>
        <c:lblOffset val="100"/>
        <c:baseTimeUnit val="years"/>
      </c:dateAx>
      <c:valAx>
        <c:axId val="263814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6016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84.06</c:v>
                </c:pt>
                <c:pt idx="1">
                  <c:v>87.53</c:v>
                </c:pt>
                <c:pt idx="2">
                  <c:v>85.91</c:v>
                </c:pt>
                <c:pt idx="3">
                  <c:v>86.93</c:v>
                </c:pt>
                <c:pt idx="4">
                  <c:v>86.64</c:v>
                </c:pt>
              </c:numCache>
            </c:numRef>
          </c:val>
          <c:extLst xmlns:c16r2="http://schemas.microsoft.com/office/drawing/2015/06/chart">
            <c:ext xmlns:c16="http://schemas.microsoft.com/office/drawing/2014/chart" uri="{C3380CC4-5D6E-409C-BE32-E72D297353CC}">
              <c16:uniqueId val="{00000000-D253-4307-9E66-BA22803541E3}"/>
            </c:ext>
          </c:extLst>
        </c:ser>
        <c:dLbls>
          <c:showLegendKey val="0"/>
          <c:showVal val="0"/>
          <c:showCatName val="0"/>
          <c:showSerName val="0"/>
          <c:showPercent val="0"/>
          <c:showBubbleSize val="0"/>
        </c:dLbls>
        <c:gapWidth val="150"/>
        <c:axId val="417338808"/>
        <c:axId val="417339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55.84</c:v>
                </c:pt>
                <c:pt idx="1">
                  <c:v>55.68</c:v>
                </c:pt>
                <c:pt idx="2">
                  <c:v>55.64</c:v>
                </c:pt>
                <c:pt idx="3">
                  <c:v>55.13</c:v>
                </c:pt>
                <c:pt idx="4">
                  <c:v>54.77</c:v>
                </c:pt>
              </c:numCache>
            </c:numRef>
          </c:val>
          <c:smooth val="0"/>
          <c:extLst xmlns:c16r2="http://schemas.microsoft.com/office/drawing/2015/06/chart">
            <c:ext xmlns:c16="http://schemas.microsoft.com/office/drawing/2014/chart" uri="{C3380CC4-5D6E-409C-BE32-E72D297353CC}">
              <c16:uniqueId val="{00000001-D253-4307-9E66-BA22803541E3}"/>
            </c:ext>
          </c:extLst>
        </c:ser>
        <c:dLbls>
          <c:showLegendKey val="0"/>
          <c:showVal val="0"/>
          <c:showCatName val="0"/>
          <c:showSerName val="0"/>
          <c:showPercent val="0"/>
          <c:showBubbleSize val="0"/>
        </c:dLbls>
        <c:marker val="1"/>
        <c:smooth val="0"/>
        <c:axId val="417338808"/>
        <c:axId val="417339200"/>
      </c:lineChart>
      <c:dateAx>
        <c:axId val="417338808"/>
        <c:scaling>
          <c:orientation val="minMax"/>
        </c:scaling>
        <c:delete val="1"/>
        <c:axPos val="b"/>
        <c:numFmt formatCode="ge" sourceLinked="1"/>
        <c:majorTickMark val="none"/>
        <c:minorTickMark val="none"/>
        <c:tickLblPos val="none"/>
        <c:crossAx val="417339200"/>
        <c:crosses val="autoZero"/>
        <c:auto val="1"/>
        <c:lblOffset val="100"/>
        <c:baseTimeUnit val="years"/>
      </c:dateAx>
      <c:valAx>
        <c:axId val="417339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7338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99.41</c:v>
                </c:pt>
                <c:pt idx="1">
                  <c:v>98.55</c:v>
                </c:pt>
                <c:pt idx="2">
                  <c:v>98.99</c:v>
                </c:pt>
                <c:pt idx="3">
                  <c:v>97.95</c:v>
                </c:pt>
                <c:pt idx="4">
                  <c:v>98</c:v>
                </c:pt>
              </c:numCache>
            </c:numRef>
          </c:val>
          <c:extLst xmlns:c16r2="http://schemas.microsoft.com/office/drawing/2015/06/chart">
            <c:ext xmlns:c16="http://schemas.microsoft.com/office/drawing/2014/chart" uri="{C3380CC4-5D6E-409C-BE32-E72D297353CC}">
              <c16:uniqueId val="{00000000-1376-49D7-9D40-CE11CD60D601}"/>
            </c:ext>
          </c:extLst>
        </c:ser>
        <c:dLbls>
          <c:showLegendKey val="0"/>
          <c:showVal val="0"/>
          <c:showCatName val="0"/>
          <c:showSerName val="0"/>
          <c:showPercent val="0"/>
          <c:showBubbleSize val="0"/>
        </c:dLbls>
        <c:gapWidth val="150"/>
        <c:axId val="417340376"/>
        <c:axId val="417340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83.11</c:v>
                </c:pt>
                <c:pt idx="1">
                  <c:v>83.18</c:v>
                </c:pt>
                <c:pt idx="2">
                  <c:v>83.09</c:v>
                </c:pt>
                <c:pt idx="3">
                  <c:v>83</c:v>
                </c:pt>
                <c:pt idx="4">
                  <c:v>82.89</c:v>
                </c:pt>
              </c:numCache>
            </c:numRef>
          </c:val>
          <c:smooth val="0"/>
          <c:extLst xmlns:c16r2="http://schemas.microsoft.com/office/drawing/2015/06/chart">
            <c:ext xmlns:c16="http://schemas.microsoft.com/office/drawing/2014/chart" uri="{C3380CC4-5D6E-409C-BE32-E72D297353CC}">
              <c16:uniqueId val="{00000001-1376-49D7-9D40-CE11CD60D601}"/>
            </c:ext>
          </c:extLst>
        </c:ser>
        <c:dLbls>
          <c:showLegendKey val="0"/>
          <c:showVal val="0"/>
          <c:showCatName val="0"/>
          <c:showSerName val="0"/>
          <c:showPercent val="0"/>
          <c:showBubbleSize val="0"/>
        </c:dLbls>
        <c:marker val="1"/>
        <c:smooth val="0"/>
        <c:axId val="417340376"/>
        <c:axId val="417340768"/>
      </c:lineChart>
      <c:dateAx>
        <c:axId val="417340376"/>
        <c:scaling>
          <c:orientation val="minMax"/>
        </c:scaling>
        <c:delete val="1"/>
        <c:axPos val="b"/>
        <c:numFmt formatCode="ge" sourceLinked="1"/>
        <c:majorTickMark val="none"/>
        <c:minorTickMark val="none"/>
        <c:tickLblPos val="none"/>
        <c:crossAx val="417340768"/>
        <c:crosses val="autoZero"/>
        <c:auto val="1"/>
        <c:lblOffset val="100"/>
        <c:baseTimeUnit val="years"/>
      </c:dateAx>
      <c:valAx>
        <c:axId val="417340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7340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98.14</c:v>
                </c:pt>
                <c:pt idx="1">
                  <c:v>101.49</c:v>
                </c:pt>
                <c:pt idx="2">
                  <c:v>106.84</c:v>
                </c:pt>
                <c:pt idx="3">
                  <c:v>112.75</c:v>
                </c:pt>
                <c:pt idx="4">
                  <c:v>99.3</c:v>
                </c:pt>
              </c:numCache>
            </c:numRef>
          </c:val>
          <c:extLst xmlns:c16r2="http://schemas.microsoft.com/office/drawing/2015/06/chart">
            <c:ext xmlns:c16="http://schemas.microsoft.com/office/drawing/2014/chart" uri="{C3380CC4-5D6E-409C-BE32-E72D297353CC}">
              <c16:uniqueId val="{00000000-2556-43A3-B8EA-34E389E7F434}"/>
            </c:ext>
          </c:extLst>
        </c:ser>
        <c:dLbls>
          <c:showLegendKey val="0"/>
          <c:showVal val="0"/>
          <c:showCatName val="0"/>
          <c:showSerName val="0"/>
          <c:showPercent val="0"/>
          <c:showBubbleSize val="0"/>
        </c:dLbls>
        <c:gapWidth val="150"/>
        <c:axId val="415845136"/>
        <c:axId val="265682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107.37</c:v>
                </c:pt>
                <c:pt idx="1">
                  <c:v>107.57</c:v>
                </c:pt>
                <c:pt idx="2">
                  <c:v>106.55</c:v>
                </c:pt>
                <c:pt idx="3">
                  <c:v>110.01</c:v>
                </c:pt>
                <c:pt idx="4">
                  <c:v>111.21</c:v>
                </c:pt>
              </c:numCache>
            </c:numRef>
          </c:val>
          <c:smooth val="0"/>
          <c:extLst xmlns:c16r2="http://schemas.microsoft.com/office/drawing/2015/06/chart">
            <c:ext xmlns:c16="http://schemas.microsoft.com/office/drawing/2014/chart" uri="{C3380CC4-5D6E-409C-BE32-E72D297353CC}">
              <c16:uniqueId val="{00000001-2556-43A3-B8EA-34E389E7F434}"/>
            </c:ext>
          </c:extLst>
        </c:ser>
        <c:dLbls>
          <c:showLegendKey val="0"/>
          <c:showVal val="0"/>
          <c:showCatName val="0"/>
          <c:showSerName val="0"/>
          <c:showPercent val="0"/>
          <c:showBubbleSize val="0"/>
        </c:dLbls>
        <c:marker val="1"/>
        <c:smooth val="0"/>
        <c:axId val="415845136"/>
        <c:axId val="265682448"/>
      </c:lineChart>
      <c:dateAx>
        <c:axId val="415845136"/>
        <c:scaling>
          <c:orientation val="minMax"/>
        </c:scaling>
        <c:delete val="1"/>
        <c:axPos val="b"/>
        <c:numFmt formatCode="ge" sourceLinked="1"/>
        <c:majorTickMark val="none"/>
        <c:minorTickMark val="none"/>
        <c:tickLblPos val="none"/>
        <c:crossAx val="265682448"/>
        <c:crosses val="autoZero"/>
        <c:auto val="1"/>
        <c:lblOffset val="100"/>
        <c:baseTimeUnit val="years"/>
      </c:dateAx>
      <c:valAx>
        <c:axId val="2656824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1584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25.41</c:v>
                </c:pt>
                <c:pt idx="1">
                  <c:v>27.25</c:v>
                </c:pt>
                <c:pt idx="2">
                  <c:v>28.43</c:v>
                </c:pt>
                <c:pt idx="3">
                  <c:v>35.83</c:v>
                </c:pt>
                <c:pt idx="4">
                  <c:v>37.450000000000003</c:v>
                </c:pt>
              </c:numCache>
            </c:numRef>
          </c:val>
          <c:extLst xmlns:c16r2="http://schemas.microsoft.com/office/drawing/2015/06/chart">
            <c:ext xmlns:c16="http://schemas.microsoft.com/office/drawing/2014/chart" uri="{C3380CC4-5D6E-409C-BE32-E72D297353CC}">
              <c16:uniqueId val="{00000000-F8F2-4244-9E4B-36F6804D44A8}"/>
            </c:ext>
          </c:extLst>
        </c:ser>
        <c:dLbls>
          <c:showLegendKey val="0"/>
          <c:showVal val="0"/>
          <c:showCatName val="0"/>
          <c:showSerName val="0"/>
          <c:showPercent val="0"/>
          <c:showBubbleSize val="0"/>
        </c:dLbls>
        <c:gapWidth val="150"/>
        <c:axId val="416617200"/>
        <c:axId val="416695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37.090000000000003</c:v>
                </c:pt>
                <c:pt idx="1">
                  <c:v>38.07</c:v>
                </c:pt>
                <c:pt idx="2">
                  <c:v>39.06</c:v>
                </c:pt>
                <c:pt idx="3">
                  <c:v>46.66</c:v>
                </c:pt>
                <c:pt idx="4">
                  <c:v>47.46</c:v>
                </c:pt>
              </c:numCache>
            </c:numRef>
          </c:val>
          <c:smooth val="0"/>
          <c:extLst xmlns:c16r2="http://schemas.microsoft.com/office/drawing/2015/06/chart">
            <c:ext xmlns:c16="http://schemas.microsoft.com/office/drawing/2014/chart" uri="{C3380CC4-5D6E-409C-BE32-E72D297353CC}">
              <c16:uniqueId val="{00000001-F8F2-4244-9E4B-36F6804D44A8}"/>
            </c:ext>
          </c:extLst>
        </c:ser>
        <c:dLbls>
          <c:showLegendKey val="0"/>
          <c:showVal val="0"/>
          <c:showCatName val="0"/>
          <c:showSerName val="0"/>
          <c:showPercent val="0"/>
          <c:showBubbleSize val="0"/>
        </c:dLbls>
        <c:marker val="1"/>
        <c:smooth val="0"/>
        <c:axId val="416617200"/>
        <c:axId val="416695784"/>
      </c:lineChart>
      <c:dateAx>
        <c:axId val="416617200"/>
        <c:scaling>
          <c:orientation val="minMax"/>
        </c:scaling>
        <c:delete val="1"/>
        <c:axPos val="b"/>
        <c:numFmt formatCode="ge" sourceLinked="1"/>
        <c:majorTickMark val="none"/>
        <c:minorTickMark val="none"/>
        <c:tickLblPos val="none"/>
        <c:crossAx val="416695784"/>
        <c:crosses val="autoZero"/>
        <c:auto val="1"/>
        <c:lblOffset val="100"/>
        <c:baseTimeUnit val="years"/>
      </c:dateAx>
      <c:valAx>
        <c:axId val="416695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6617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B64-46F7-8A09-214F228DCDF0}"/>
            </c:ext>
          </c:extLst>
        </c:ser>
        <c:dLbls>
          <c:showLegendKey val="0"/>
          <c:showVal val="0"/>
          <c:showCatName val="0"/>
          <c:showSerName val="0"/>
          <c:showPercent val="0"/>
          <c:showBubbleSize val="0"/>
        </c:dLbls>
        <c:gapWidth val="150"/>
        <c:axId val="416680672"/>
        <c:axId val="416681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6.63</c:v>
                </c:pt>
                <c:pt idx="1">
                  <c:v>7.73</c:v>
                </c:pt>
                <c:pt idx="2">
                  <c:v>8.8699999999999992</c:v>
                </c:pt>
                <c:pt idx="3">
                  <c:v>9.85</c:v>
                </c:pt>
                <c:pt idx="4">
                  <c:v>9.7100000000000009</c:v>
                </c:pt>
              </c:numCache>
            </c:numRef>
          </c:val>
          <c:smooth val="0"/>
          <c:extLst xmlns:c16r2="http://schemas.microsoft.com/office/drawing/2015/06/chart">
            <c:ext xmlns:c16="http://schemas.microsoft.com/office/drawing/2014/chart" uri="{C3380CC4-5D6E-409C-BE32-E72D297353CC}">
              <c16:uniqueId val="{00000001-9B64-46F7-8A09-214F228DCDF0}"/>
            </c:ext>
          </c:extLst>
        </c:ser>
        <c:dLbls>
          <c:showLegendKey val="0"/>
          <c:showVal val="0"/>
          <c:showCatName val="0"/>
          <c:showSerName val="0"/>
          <c:showPercent val="0"/>
          <c:showBubbleSize val="0"/>
        </c:dLbls>
        <c:marker val="1"/>
        <c:smooth val="0"/>
        <c:axId val="416680672"/>
        <c:axId val="416681064"/>
      </c:lineChart>
      <c:dateAx>
        <c:axId val="416680672"/>
        <c:scaling>
          <c:orientation val="minMax"/>
        </c:scaling>
        <c:delete val="1"/>
        <c:axPos val="b"/>
        <c:numFmt formatCode="ge" sourceLinked="1"/>
        <c:majorTickMark val="none"/>
        <c:minorTickMark val="none"/>
        <c:tickLblPos val="none"/>
        <c:crossAx val="416681064"/>
        <c:crosses val="autoZero"/>
        <c:auto val="1"/>
        <c:lblOffset val="100"/>
        <c:baseTimeUnit val="years"/>
      </c:dateAx>
      <c:valAx>
        <c:axId val="416681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6680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9B7-4236-A1AB-4BD69F3F76FC}"/>
            </c:ext>
          </c:extLst>
        </c:ser>
        <c:dLbls>
          <c:showLegendKey val="0"/>
          <c:showVal val="0"/>
          <c:showCatName val="0"/>
          <c:showSerName val="0"/>
          <c:showPercent val="0"/>
          <c:showBubbleSize val="0"/>
        </c:dLbls>
        <c:gapWidth val="150"/>
        <c:axId val="416682240"/>
        <c:axId val="416682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8.5</c:v>
                </c:pt>
                <c:pt idx="1">
                  <c:v>9.34</c:v>
                </c:pt>
                <c:pt idx="2">
                  <c:v>9.56</c:v>
                </c:pt>
                <c:pt idx="3">
                  <c:v>2.8</c:v>
                </c:pt>
                <c:pt idx="4">
                  <c:v>1.93</c:v>
                </c:pt>
              </c:numCache>
            </c:numRef>
          </c:val>
          <c:smooth val="0"/>
          <c:extLst xmlns:c16r2="http://schemas.microsoft.com/office/drawing/2015/06/chart">
            <c:ext xmlns:c16="http://schemas.microsoft.com/office/drawing/2014/chart" uri="{C3380CC4-5D6E-409C-BE32-E72D297353CC}">
              <c16:uniqueId val="{00000001-49B7-4236-A1AB-4BD69F3F76FC}"/>
            </c:ext>
          </c:extLst>
        </c:ser>
        <c:dLbls>
          <c:showLegendKey val="0"/>
          <c:showVal val="0"/>
          <c:showCatName val="0"/>
          <c:showSerName val="0"/>
          <c:showPercent val="0"/>
          <c:showBubbleSize val="0"/>
        </c:dLbls>
        <c:marker val="1"/>
        <c:smooth val="0"/>
        <c:axId val="416682240"/>
        <c:axId val="416682632"/>
      </c:lineChart>
      <c:dateAx>
        <c:axId val="416682240"/>
        <c:scaling>
          <c:orientation val="minMax"/>
        </c:scaling>
        <c:delete val="1"/>
        <c:axPos val="b"/>
        <c:numFmt formatCode="ge" sourceLinked="1"/>
        <c:majorTickMark val="none"/>
        <c:minorTickMark val="none"/>
        <c:tickLblPos val="none"/>
        <c:crossAx val="416682632"/>
        <c:crosses val="autoZero"/>
        <c:auto val="1"/>
        <c:lblOffset val="100"/>
        <c:baseTimeUnit val="years"/>
      </c:dateAx>
      <c:valAx>
        <c:axId val="4166826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16682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1346.85</c:v>
                </c:pt>
                <c:pt idx="1">
                  <c:v>1492.16</c:v>
                </c:pt>
                <c:pt idx="2">
                  <c:v>1601.45</c:v>
                </c:pt>
                <c:pt idx="3">
                  <c:v>1274.07</c:v>
                </c:pt>
                <c:pt idx="4">
                  <c:v>1134.1500000000001</c:v>
                </c:pt>
              </c:numCache>
            </c:numRef>
          </c:val>
          <c:extLst xmlns:c16r2="http://schemas.microsoft.com/office/drawing/2015/06/chart">
            <c:ext xmlns:c16="http://schemas.microsoft.com/office/drawing/2014/chart" uri="{C3380CC4-5D6E-409C-BE32-E72D297353CC}">
              <c16:uniqueId val="{00000000-E57A-4891-91F2-483EE5266BAB}"/>
            </c:ext>
          </c:extLst>
        </c:ser>
        <c:dLbls>
          <c:showLegendKey val="0"/>
          <c:showVal val="0"/>
          <c:showCatName val="0"/>
          <c:showSerName val="0"/>
          <c:showPercent val="0"/>
          <c:showBubbleSize val="0"/>
        </c:dLbls>
        <c:gapWidth val="150"/>
        <c:axId val="416895648"/>
        <c:axId val="416896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995.5</c:v>
                </c:pt>
                <c:pt idx="1">
                  <c:v>915.5</c:v>
                </c:pt>
                <c:pt idx="2">
                  <c:v>963.24</c:v>
                </c:pt>
                <c:pt idx="3">
                  <c:v>381.53</c:v>
                </c:pt>
                <c:pt idx="4">
                  <c:v>391.54</c:v>
                </c:pt>
              </c:numCache>
            </c:numRef>
          </c:val>
          <c:smooth val="0"/>
          <c:extLst xmlns:c16r2="http://schemas.microsoft.com/office/drawing/2015/06/chart">
            <c:ext xmlns:c16="http://schemas.microsoft.com/office/drawing/2014/chart" uri="{C3380CC4-5D6E-409C-BE32-E72D297353CC}">
              <c16:uniqueId val="{00000001-E57A-4891-91F2-483EE5266BAB}"/>
            </c:ext>
          </c:extLst>
        </c:ser>
        <c:dLbls>
          <c:showLegendKey val="0"/>
          <c:showVal val="0"/>
          <c:showCatName val="0"/>
          <c:showSerName val="0"/>
          <c:showPercent val="0"/>
          <c:showBubbleSize val="0"/>
        </c:dLbls>
        <c:marker val="1"/>
        <c:smooth val="0"/>
        <c:axId val="416895648"/>
        <c:axId val="416896040"/>
      </c:lineChart>
      <c:dateAx>
        <c:axId val="416895648"/>
        <c:scaling>
          <c:orientation val="minMax"/>
        </c:scaling>
        <c:delete val="1"/>
        <c:axPos val="b"/>
        <c:numFmt formatCode="ge" sourceLinked="1"/>
        <c:majorTickMark val="none"/>
        <c:minorTickMark val="none"/>
        <c:tickLblPos val="none"/>
        <c:crossAx val="416896040"/>
        <c:crosses val="autoZero"/>
        <c:auto val="1"/>
        <c:lblOffset val="100"/>
        <c:baseTimeUnit val="years"/>
      </c:dateAx>
      <c:valAx>
        <c:axId val="4168960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16895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193.85</c:v>
                </c:pt>
                <c:pt idx="1">
                  <c:v>184.16</c:v>
                </c:pt>
                <c:pt idx="2">
                  <c:v>169.74</c:v>
                </c:pt>
                <c:pt idx="3">
                  <c:v>161.05000000000001</c:v>
                </c:pt>
                <c:pt idx="4">
                  <c:v>154.04</c:v>
                </c:pt>
              </c:numCache>
            </c:numRef>
          </c:val>
          <c:extLst xmlns:c16r2="http://schemas.microsoft.com/office/drawing/2015/06/chart">
            <c:ext xmlns:c16="http://schemas.microsoft.com/office/drawing/2014/chart" uri="{C3380CC4-5D6E-409C-BE32-E72D297353CC}">
              <c16:uniqueId val="{00000000-8F9B-42CA-B1C2-3B353D4E0B00}"/>
            </c:ext>
          </c:extLst>
        </c:ser>
        <c:dLbls>
          <c:showLegendKey val="0"/>
          <c:showVal val="0"/>
          <c:showCatName val="0"/>
          <c:showSerName val="0"/>
          <c:showPercent val="0"/>
          <c:showBubbleSize val="0"/>
        </c:dLbls>
        <c:gapWidth val="150"/>
        <c:axId val="416897216"/>
        <c:axId val="416897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414.59</c:v>
                </c:pt>
                <c:pt idx="1">
                  <c:v>404.78</c:v>
                </c:pt>
                <c:pt idx="2">
                  <c:v>400.38</c:v>
                </c:pt>
                <c:pt idx="3">
                  <c:v>393.27</c:v>
                </c:pt>
                <c:pt idx="4">
                  <c:v>386.97</c:v>
                </c:pt>
              </c:numCache>
            </c:numRef>
          </c:val>
          <c:smooth val="0"/>
          <c:extLst xmlns:c16r2="http://schemas.microsoft.com/office/drawing/2015/06/chart">
            <c:ext xmlns:c16="http://schemas.microsoft.com/office/drawing/2014/chart" uri="{C3380CC4-5D6E-409C-BE32-E72D297353CC}">
              <c16:uniqueId val="{00000001-8F9B-42CA-B1C2-3B353D4E0B00}"/>
            </c:ext>
          </c:extLst>
        </c:ser>
        <c:dLbls>
          <c:showLegendKey val="0"/>
          <c:showVal val="0"/>
          <c:showCatName val="0"/>
          <c:showSerName val="0"/>
          <c:showPercent val="0"/>
          <c:showBubbleSize val="0"/>
        </c:dLbls>
        <c:marker val="1"/>
        <c:smooth val="0"/>
        <c:axId val="416897216"/>
        <c:axId val="416897608"/>
      </c:lineChart>
      <c:dateAx>
        <c:axId val="416897216"/>
        <c:scaling>
          <c:orientation val="minMax"/>
        </c:scaling>
        <c:delete val="1"/>
        <c:axPos val="b"/>
        <c:numFmt formatCode="ge" sourceLinked="1"/>
        <c:majorTickMark val="none"/>
        <c:minorTickMark val="none"/>
        <c:tickLblPos val="none"/>
        <c:crossAx val="416897608"/>
        <c:crosses val="autoZero"/>
        <c:auto val="1"/>
        <c:lblOffset val="100"/>
        <c:baseTimeUnit val="years"/>
      </c:dateAx>
      <c:valAx>
        <c:axId val="4168976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16897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68.44</c:v>
                </c:pt>
                <c:pt idx="1">
                  <c:v>68.59</c:v>
                </c:pt>
                <c:pt idx="2">
                  <c:v>69.16</c:v>
                </c:pt>
                <c:pt idx="3">
                  <c:v>71.03</c:v>
                </c:pt>
                <c:pt idx="4">
                  <c:v>72.83</c:v>
                </c:pt>
              </c:numCache>
            </c:numRef>
          </c:val>
          <c:extLst xmlns:c16r2="http://schemas.microsoft.com/office/drawing/2015/06/chart">
            <c:ext xmlns:c16="http://schemas.microsoft.com/office/drawing/2014/chart" uri="{C3380CC4-5D6E-409C-BE32-E72D297353CC}">
              <c16:uniqueId val="{00000000-18E8-434A-960F-F88817D714A6}"/>
            </c:ext>
          </c:extLst>
        </c:ser>
        <c:dLbls>
          <c:showLegendKey val="0"/>
          <c:showVal val="0"/>
          <c:showCatName val="0"/>
          <c:showSerName val="0"/>
          <c:showPercent val="0"/>
          <c:showBubbleSize val="0"/>
        </c:dLbls>
        <c:gapWidth val="150"/>
        <c:axId val="417337240"/>
        <c:axId val="417337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97.71</c:v>
                </c:pt>
                <c:pt idx="1">
                  <c:v>98.07</c:v>
                </c:pt>
                <c:pt idx="2">
                  <c:v>96.56</c:v>
                </c:pt>
                <c:pt idx="3">
                  <c:v>100.47</c:v>
                </c:pt>
                <c:pt idx="4">
                  <c:v>101.72</c:v>
                </c:pt>
              </c:numCache>
            </c:numRef>
          </c:val>
          <c:smooth val="0"/>
          <c:extLst xmlns:c16r2="http://schemas.microsoft.com/office/drawing/2015/06/chart">
            <c:ext xmlns:c16="http://schemas.microsoft.com/office/drawing/2014/chart" uri="{C3380CC4-5D6E-409C-BE32-E72D297353CC}">
              <c16:uniqueId val="{00000001-18E8-434A-960F-F88817D714A6}"/>
            </c:ext>
          </c:extLst>
        </c:ser>
        <c:dLbls>
          <c:showLegendKey val="0"/>
          <c:showVal val="0"/>
          <c:showCatName val="0"/>
          <c:showSerName val="0"/>
          <c:showPercent val="0"/>
          <c:showBubbleSize val="0"/>
        </c:dLbls>
        <c:marker val="1"/>
        <c:smooth val="0"/>
        <c:axId val="417337240"/>
        <c:axId val="417337632"/>
      </c:lineChart>
      <c:dateAx>
        <c:axId val="417337240"/>
        <c:scaling>
          <c:orientation val="minMax"/>
        </c:scaling>
        <c:delete val="1"/>
        <c:axPos val="b"/>
        <c:numFmt formatCode="ge" sourceLinked="1"/>
        <c:majorTickMark val="none"/>
        <c:minorTickMark val="none"/>
        <c:tickLblPos val="none"/>
        <c:crossAx val="417337632"/>
        <c:crosses val="autoZero"/>
        <c:auto val="1"/>
        <c:lblOffset val="100"/>
        <c:baseTimeUnit val="years"/>
      </c:dateAx>
      <c:valAx>
        <c:axId val="417337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7337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299.16000000000003</c:v>
                </c:pt>
                <c:pt idx="1">
                  <c:v>297.5</c:v>
                </c:pt>
                <c:pt idx="2">
                  <c:v>294.60000000000002</c:v>
                </c:pt>
                <c:pt idx="3">
                  <c:v>285.68</c:v>
                </c:pt>
                <c:pt idx="4">
                  <c:v>279.26</c:v>
                </c:pt>
              </c:numCache>
            </c:numRef>
          </c:val>
          <c:extLst xmlns:c16r2="http://schemas.microsoft.com/office/drawing/2015/06/chart">
            <c:ext xmlns:c16="http://schemas.microsoft.com/office/drawing/2014/chart" uri="{C3380CC4-5D6E-409C-BE32-E72D297353CC}">
              <c16:uniqueId val="{00000000-1960-4EFA-850D-C125620BED5C}"/>
            </c:ext>
          </c:extLst>
        </c:ser>
        <c:dLbls>
          <c:showLegendKey val="0"/>
          <c:showVal val="0"/>
          <c:showCatName val="0"/>
          <c:showSerName val="0"/>
          <c:showPercent val="0"/>
          <c:showBubbleSize val="0"/>
        </c:dLbls>
        <c:gapWidth val="150"/>
        <c:axId val="416680280"/>
        <c:axId val="416679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173.56</c:v>
                </c:pt>
                <c:pt idx="1">
                  <c:v>172.26</c:v>
                </c:pt>
                <c:pt idx="2">
                  <c:v>177.14</c:v>
                </c:pt>
                <c:pt idx="3">
                  <c:v>169.82</c:v>
                </c:pt>
                <c:pt idx="4">
                  <c:v>168.2</c:v>
                </c:pt>
              </c:numCache>
            </c:numRef>
          </c:val>
          <c:smooth val="0"/>
          <c:extLst xmlns:c16r2="http://schemas.microsoft.com/office/drawing/2015/06/chart">
            <c:ext xmlns:c16="http://schemas.microsoft.com/office/drawing/2014/chart" uri="{C3380CC4-5D6E-409C-BE32-E72D297353CC}">
              <c16:uniqueId val="{00000001-1960-4EFA-850D-C125620BED5C}"/>
            </c:ext>
          </c:extLst>
        </c:ser>
        <c:dLbls>
          <c:showLegendKey val="0"/>
          <c:showVal val="0"/>
          <c:showCatName val="0"/>
          <c:showSerName val="0"/>
          <c:showPercent val="0"/>
          <c:showBubbleSize val="0"/>
        </c:dLbls>
        <c:marker val="1"/>
        <c:smooth val="0"/>
        <c:axId val="416680280"/>
        <c:axId val="416679888"/>
      </c:lineChart>
      <c:dateAx>
        <c:axId val="416680280"/>
        <c:scaling>
          <c:orientation val="minMax"/>
        </c:scaling>
        <c:delete val="1"/>
        <c:axPos val="b"/>
        <c:numFmt formatCode="ge" sourceLinked="1"/>
        <c:majorTickMark val="none"/>
        <c:minorTickMark val="none"/>
        <c:tickLblPos val="none"/>
        <c:crossAx val="416679888"/>
        <c:crosses val="autoZero"/>
        <c:auto val="1"/>
        <c:lblOffset val="100"/>
        <c:baseTimeUnit val="years"/>
      </c:dateAx>
      <c:valAx>
        <c:axId val="416679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6680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37" zoomScaleNormal="100" workbookViewId="0">
      <selection activeCell="B2" sqref="B2:BZ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千葉県　白井市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A6</v>
      </c>
      <c r="AA8" s="53"/>
      <c r="AB8" s="53"/>
      <c r="AC8" s="53"/>
      <c r="AD8" s="53"/>
      <c r="AE8" s="53"/>
      <c r="AF8" s="53"/>
      <c r="AG8" s="54"/>
      <c r="AH8" s="3"/>
      <c r="AI8" s="55">
        <f>データ!Q6</f>
        <v>63169</v>
      </c>
      <c r="AJ8" s="56"/>
      <c r="AK8" s="56"/>
      <c r="AL8" s="56"/>
      <c r="AM8" s="56"/>
      <c r="AN8" s="56"/>
      <c r="AO8" s="56"/>
      <c r="AP8" s="57"/>
      <c r="AQ8" s="47">
        <f>データ!R6</f>
        <v>35.479999999999997</v>
      </c>
      <c r="AR8" s="47"/>
      <c r="AS8" s="47"/>
      <c r="AT8" s="47"/>
      <c r="AU8" s="47"/>
      <c r="AV8" s="47"/>
      <c r="AW8" s="47"/>
      <c r="AX8" s="47"/>
      <c r="AY8" s="47">
        <f>データ!S6</f>
        <v>1780.41</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84.5</v>
      </c>
      <c r="K10" s="47"/>
      <c r="L10" s="47"/>
      <c r="M10" s="47"/>
      <c r="N10" s="47"/>
      <c r="O10" s="47"/>
      <c r="P10" s="47"/>
      <c r="Q10" s="47"/>
      <c r="R10" s="47">
        <f>データ!O6</f>
        <v>30.3</v>
      </c>
      <c r="S10" s="47"/>
      <c r="T10" s="47"/>
      <c r="U10" s="47"/>
      <c r="V10" s="47"/>
      <c r="W10" s="47"/>
      <c r="X10" s="47"/>
      <c r="Y10" s="47"/>
      <c r="Z10" s="78">
        <f>データ!P6</f>
        <v>3294</v>
      </c>
      <c r="AA10" s="78"/>
      <c r="AB10" s="78"/>
      <c r="AC10" s="78"/>
      <c r="AD10" s="78"/>
      <c r="AE10" s="78"/>
      <c r="AF10" s="78"/>
      <c r="AG10" s="78"/>
      <c r="AH10" s="2"/>
      <c r="AI10" s="78">
        <f>データ!T6</f>
        <v>18738</v>
      </c>
      <c r="AJ10" s="78"/>
      <c r="AK10" s="78"/>
      <c r="AL10" s="78"/>
      <c r="AM10" s="78"/>
      <c r="AN10" s="78"/>
      <c r="AO10" s="78"/>
      <c r="AP10" s="78"/>
      <c r="AQ10" s="47">
        <f>データ!U6</f>
        <v>5.88</v>
      </c>
      <c r="AR10" s="47"/>
      <c r="AS10" s="47"/>
      <c r="AT10" s="47"/>
      <c r="AU10" s="47"/>
      <c r="AV10" s="47"/>
      <c r="AW10" s="47"/>
      <c r="AX10" s="47"/>
      <c r="AY10" s="47">
        <f>データ!V6</f>
        <v>3186.73</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105</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106</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104</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122327</v>
      </c>
      <c r="D6" s="31">
        <f t="shared" si="3"/>
        <v>46</v>
      </c>
      <c r="E6" s="31">
        <f t="shared" si="3"/>
        <v>1</v>
      </c>
      <c r="F6" s="31">
        <f t="shared" si="3"/>
        <v>0</v>
      </c>
      <c r="G6" s="31">
        <f t="shared" si="3"/>
        <v>1</v>
      </c>
      <c r="H6" s="31" t="str">
        <f t="shared" si="3"/>
        <v>千葉県　白井市</v>
      </c>
      <c r="I6" s="31" t="str">
        <f t="shared" si="3"/>
        <v>法適用</v>
      </c>
      <c r="J6" s="31" t="str">
        <f t="shared" si="3"/>
        <v>水道事業</v>
      </c>
      <c r="K6" s="31" t="str">
        <f t="shared" si="3"/>
        <v>末端給水事業</v>
      </c>
      <c r="L6" s="31" t="str">
        <f t="shared" si="3"/>
        <v>A6</v>
      </c>
      <c r="M6" s="32" t="str">
        <f t="shared" si="3"/>
        <v>-</v>
      </c>
      <c r="N6" s="32">
        <f t="shared" si="3"/>
        <v>84.5</v>
      </c>
      <c r="O6" s="32">
        <f t="shared" si="3"/>
        <v>30.3</v>
      </c>
      <c r="P6" s="32">
        <f t="shared" si="3"/>
        <v>3294</v>
      </c>
      <c r="Q6" s="32">
        <f t="shared" si="3"/>
        <v>63169</v>
      </c>
      <c r="R6" s="32">
        <f t="shared" si="3"/>
        <v>35.479999999999997</v>
      </c>
      <c r="S6" s="32">
        <f t="shared" si="3"/>
        <v>1780.41</v>
      </c>
      <c r="T6" s="32">
        <f t="shared" si="3"/>
        <v>18738</v>
      </c>
      <c r="U6" s="32">
        <f t="shared" si="3"/>
        <v>5.88</v>
      </c>
      <c r="V6" s="32">
        <f t="shared" si="3"/>
        <v>3186.73</v>
      </c>
      <c r="W6" s="33">
        <f>IF(W7="",NA(),W7)</f>
        <v>98.14</v>
      </c>
      <c r="X6" s="33">
        <f t="shared" ref="X6:AF6" si="4">IF(X7="",NA(),X7)</f>
        <v>101.49</v>
      </c>
      <c r="Y6" s="33">
        <f t="shared" si="4"/>
        <v>106.84</v>
      </c>
      <c r="Z6" s="33">
        <f t="shared" si="4"/>
        <v>112.75</v>
      </c>
      <c r="AA6" s="33">
        <f t="shared" si="4"/>
        <v>99.3</v>
      </c>
      <c r="AB6" s="33">
        <f t="shared" si="4"/>
        <v>107.37</v>
      </c>
      <c r="AC6" s="33">
        <f t="shared" si="4"/>
        <v>107.57</v>
      </c>
      <c r="AD6" s="33">
        <f t="shared" si="4"/>
        <v>106.55</v>
      </c>
      <c r="AE6" s="33">
        <f t="shared" si="4"/>
        <v>110.01</v>
      </c>
      <c r="AF6" s="33">
        <f t="shared" si="4"/>
        <v>111.21</v>
      </c>
      <c r="AG6" s="32" t="str">
        <f>IF(AG7="","",IF(AG7="-","【-】","【"&amp;SUBSTITUTE(TEXT(AG7,"#,##0.00"),"-","△")&amp;"】"))</f>
        <v>【113.56】</v>
      </c>
      <c r="AH6" s="32">
        <f>IF(AH7="",NA(),AH7)</f>
        <v>0</v>
      </c>
      <c r="AI6" s="32">
        <f t="shared" ref="AI6:AQ6" si="5">IF(AI7="",NA(),AI7)</f>
        <v>0</v>
      </c>
      <c r="AJ6" s="32">
        <f t="shared" si="5"/>
        <v>0</v>
      </c>
      <c r="AK6" s="32">
        <f t="shared" si="5"/>
        <v>0</v>
      </c>
      <c r="AL6" s="32">
        <f t="shared" si="5"/>
        <v>0</v>
      </c>
      <c r="AM6" s="33">
        <f t="shared" si="5"/>
        <v>8.5</v>
      </c>
      <c r="AN6" s="33">
        <f t="shared" si="5"/>
        <v>9.34</v>
      </c>
      <c r="AO6" s="33">
        <f t="shared" si="5"/>
        <v>9.56</v>
      </c>
      <c r="AP6" s="33">
        <f t="shared" si="5"/>
        <v>2.8</v>
      </c>
      <c r="AQ6" s="33">
        <f t="shared" si="5"/>
        <v>1.93</v>
      </c>
      <c r="AR6" s="32" t="str">
        <f>IF(AR7="","",IF(AR7="-","【-】","【"&amp;SUBSTITUTE(TEXT(AR7,"#,##0.00"),"-","△")&amp;"】"))</f>
        <v>【0.87】</v>
      </c>
      <c r="AS6" s="33">
        <f>IF(AS7="",NA(),AS7)</f>
        <v>1346.85</v>
      </c>
      <c r="AT6" s="33">
        <f t="shared" ref="AT6:BB6" si="6">IF(AT7="",NA(),AT7)</f>
        <v>1492.16</v>
      </c>
      <c r="AU6" s="33">
        <f t="shared" si="6"/>
        <v>1601.45</v>
      </c>
      <c r="AV6" s="33">
        <f t="shared" si="6"/>
        <v>1274.07</v>
      </c>
      <c r="AW6" s="33">
        <f t="shared" si="6"/>
        <v>1134.1500000000001</v>
      </c>
      <c r="AX6" s="33">
        <f t="shared" si="6"/>
        <v>995.5</v>
      </c>
      <c r="AY6" s="33">
        <f t="shared" si="6"/>
        <v>915.5</v>
      </c>
      <c r="AZ6" s="33">
        <f t="shared" si="6"/>
        <v>963.24</v>
      </c>
      <c r="BA6" s="33">
        <f t="shared" si="6"/>
        <v>381.53</v>
      </c>
      <c r="BB6" s="33">
        <f t="shared" si="6"/>
        <v>391.54</v>
      </c>
      <c r="BC6" s="32" t="str">
        <f>IF(BC7="","",IF(BC7="-","【-】","【"&amp;SUBSTITUTE(TEXT(BC7,"#,##0.00"),"-","△")&amp;"】"))</f>
        <v>【262.74】</v>
      </c>
      <c r="BD6" s="33">
        <f>IF(BD7="",NA(),BD7)</f>
        <v>193.85</v>
      </c>
      <c r="BE6" s="33">
        <f t="shared" ref="BE6:BM6" si="7">IF(BE7="",NA(),BE7)</f>
        <v>184.16</v>
      </c>
      <c r="BF6" s="33">
        <f t="shared" si="7"/>
        <v>169.74</v>
      </c>
      <c r="BG6" s="33">
        <f t="shared" si="7"/>
        <v>161.05000000000001</v>
      </c>
      <c r="BH6" s="33">
        <f t="shared" si="7"/>
        <v>154.04</v>
      </c>
      <c r="BI6" s="33">
        <f t="shared" si="7"/>
        <v>414.59</v>
      </c>
      <c r="BJ6" s="33">
        <f t="shared" si="7"/>
        <v>404.78</v>
      </c>
      <c r="BK6" s="33">
        <f t="shared" si="7"/>
        <v>400.38</v>
      </c>
      <c r="BL6" s="33">
        <f t="shared" si="7"/>
        <v>393.27</v>
      </c>
      <c r="BM6" s="33">
        <f t="shared" si="7"/>
        <v>386.97</v>
      </c>
      <c r="BN6" s="32" t="str">
        <f>IF(BN7="","",IF(BN7="-","【-】","【"&amp;SUBSTITUTE(TEXT(BN7,"#,##0.00"),"-","△")&amp;"】"))</f>
        <v>【276.38】</v>
      </c>
      <c r="BO6" s="33">
        <f>IF(BO7="",NA(),BO7)</f>
        <v>68.44</v>
      </c>
      <c r="BP6" s="33">
        <f t="shared" ref="BP6:BX6" si="8">IF(BP7="",NA(),BP7)</f>
        <v>68.59</v>
      </c>
      <c r="BQ6" s="33">
        <f t="shared" si="8"/>
        <v>69.16</v>
      </c>
      <c r="BR6" s="33">
        <f t="shared" si="8"/>
        <v>71.03</v>
      </c>
      <c r="BS6" s="33">
        <f t="shared" si="8"/>
        <v>72.83</v>
      </c>
      <c r="BT6" s="33">
        <f t="shared" si="8"/>
        <v>97.71</v>
      </c>
      <c r="BU6" s="33">
        <f t="shared" si="8"/>
        <v>98.07</v>
      </c>
      <c r="BV6" s="33">
        <f t="shared" si="8"/>
        <v>96.56</v>
      </c>
      <c r="BW6" s="33">
        <f t="shared" si="8"/>
        <v>100.47</v>
      </c>
      <c r="BX6" s="33">
        <f t="shared" si="8"/>
        <v>101.72</v>
      </c>
      <c r="BY6" s="32" t="str">
        <f>IF(BY7="","",IF(BY7="-","【-】","【"&amp;SUBSTITUTE(TEXT(BY7,"#,##0.00"),"-","△")&amp;"】"))</f>
        <v>【104.99】</v>
      </c>
      <c r="BZ6" s="33">
        <f>IF(BZ7="",NA(),BZ7)</f>
        <v>299.16000000000003</v>
      </c>
      <c r="CA6" s="33">
        <f t="shared" ref="CA6:CI6" si="9">IF(CA7="",NA(),CA7)</f>
        <v>297.5</v>
      </c>
      <c r="CB6" s="33">
        <f t="shared" si="9"/>
        <v>294.60000000000002</v>
      </c>
      <c r="CC6" s="33">
        <f t="shared" si="9"/>
        <v>285.68</v>
      </c>
      <c r="CD6" s="33">
        <f t="shared" si="9"/>
        <v>279.26</v>
      </c>
      <c r="CE6" s="33">
        <f t="shared" si="9"/>
        <v>173.56</v>
      </c>
      <c r="CF6" s="33">
        <f t="shared" si="9"/>
        <v>172.26</v>
      </c>
      <c r="CG6" s="33">
        <f t="shared" si="9"/>
        <v>177.14</v>
      </c>
      <c r="CH6" s="33">
        <f t="shared" si="9"/>
        <v>169.82</v>
      </c>
      <c r="CI6" s="33">
        <f t="shared" si="9"/>
        <v>168.2</v>
      </c>
      <c r="CJ6" s="32" t="str">
        <f>IF(CJ7="","",IF(CJ7="-","【-】","【"&amp;SUBSTITUTE(TEXT(CJ7,"#,##0.00"),"-","△")&amp;"】"))</f>
        <v>【163.72】</v>
      </c>
      <c r="CK6" s="33">
        <f>IF(CK7="",NA(),CK7)</f>
        <v>84.06</v>
      </c>
      <c r="CL6" s="33">
        <f t="shared" ref="CL6:CT6" si="10">IF(CL7="",NA(),CL7)</f>
        <v>87.53</v>
      </c>
      <c r="CM6" s="33">
        <f t="shared" si="10"/>
        <v>85.91</v>
      </c>
      <c r="CN6" s="33">
        <f t="shared" si="10"/>
        <v>86.93</v>
      </c>
      <c r="CO6" s="33">
        <f t="shared" si="10"/>
        <v>86.64</v>
      </c>
      <c r="CP6" s="33">
        <f t="shared" si="10"/>
        <v>55.84</v>
      </c>
      <c r="CQ6" s="33">
        <f t="shared" si="10"/>
        <v>55.68</v>
      </c>
      <c r="CR6" s="33">
        <f t="shared" si="10"/>
        <v>55.64</v>
      </c>
      <c r="CS6" s="33">
        <f t="shared" si="10"/>
        <v>55.13</v>
      </c>
      <c r="CT6" s="33">
        <f t="shared" si="10"/>
        <v>54.77</v>
      </c>
      <c r="CU6" s="32" t="str">
        <f>IF(CU7="","",IF(CU7="-","【-】","【"&amp;SUBSTITUTE(TEXT(CU7,"#,##0.00"),"-","△")&amp;"】"))</f>
        <v>【59.76】</v>
      </c>
      <c r="CV6" s="33">
        <f>IF(CV7="",NA(),CV7)</f>
        <v>99.41</v>
      </c>
      <c r="CW6" s="33">
        <f t="shared" ref="CW6:DE6" si="11">IF(CW7="",NA(),CW7)</f>
        <v>98.55</v>
      </c>
      <c r="CX6" s="33">
        <f t="shared" si="11"/>
        <v>98.99</v>
      </c>
      <c r="CY6" s="33">
        <f t="shared" si="11"/>
        <v>97.95</v>
      </c>
      <c r="CZ6" s="33">
        <f t="shared" si="11"/>
        <v>98</v>
      </c>
      <c r="DA6" s="33">
        <f t="shared" si="11"/>
        <v>83.11</v>
      </c>
      <c r="DB6" s="33">
        <f t="shared" si="11"/>
        <v>83.18</v>
      </c>
      <c r="DC6" s="33">
        <f t="shared" si="11"/>
        <v>83.09</v>
      </c>
      <c r="DD6" s="33">
        <f t="shared" si="11"/>
        <v>83</v>
      </c>
      <c r="DE6" s="33">
        <f t="shared" si="11"/>
        <v>82.89</v>
      </c>
      <c r="DF6" s="32" t="str">
        <f>IF(DF7="","",IF(DF7="-","【-】","【"&amp;SUBSTITUTE(TEXT(DF7,"#,##0.00"),"-","△")&amp;"】"))</f>
        <v>【89.95】</v>
      </c>
      <c r="DG6" s="33">
        <f>IF(DG7="",NA(),DG7)</f>
        <v>25.41</v>
      </c>
      <c r="DH6" s="33">
        <f t="shared" ref="DH6:DP6" si="12">IF(DH7="",NA(),DH7)</f>
        <v>27.25</v>
      </c>
      <c r="DI6" s="33">
        <f t="shared" si="12"/>
        <v>28.43</v>
      </c>
      <c r="DJ6" s="33">
        <f t="shared" si="12"/>
        <v>35.83</v>
      </c>
      <c r="DK6" s="33">
        <f t="shared" si="12"/>
        <v>37.450000000000003</v>
      </c>
      <c r="DL6" s="33">
        <f t="shared" si="12"/>
        <v>37.090000000000003</v>
      </c>
      <c r="DM6" s="33">
        <f t="shared" si="12"/>
        <v>38.07</v>
      </c>
      <c r="DN6" s="33">
        <f t="shared" si="12"/>
        <v>39.06</v>
      </c>
      <c r="DO6" s="33">
        <f t="shared" si="12"/>
        <v>46.66</v>
      </c>
      <c r="DP6" s="33">
        <f t="shared" si="12"/>
        <v>47.46</v>
      </c>
      <c r="DQ6" s="32" t="str">
        <f>IF(DQ7="","",IF(DQ7="-","【-】","【"&amp;SUBSTITUTE(TEXT(DQ7,"#,##0.00"),"-","△")&amp;"】"))</f>
        <v>【47.18】</v>
      </c>
      <c r="DR6" s="32">
        <f>IF(DR7="",NA(),DR7)</f>
        <v>0</v>
      </c>
      <c r="DS6" s="32">
        <f t="shared" ref="DS6:EA6" si="13">IF(DS7="",NA(),DS7)</f>
        <v>0</v>
      </c>
      <c r="DT6" s="32">
        <f t="shared" si="13"/>
        <v>0</v>
      </c>
      <c r="DU6" s="32">
        <f t="shared" si="13"/>
        <v>0</v>
      </c>
      <c r="DV6" s="32">
        <f t="shared" si="13"/>
        <v>0</v>
      </c>
      <c r="DW6" s="33">
        <f t="shared" si="13"/>
        <v>6.63</v>
      </c>
      <c r="DX6" s="33">
        <f t="shared" si="13"/>
        <v>7.73</v>
      </c>
      <c r="DY6" s="33">
        <f t="shared" si="13"/>
        <v>8.8699999999999992</v>
      </c>
      <c r="DZ6" s="33">
        <f t="shared" si="13"/>
        <v>9.85</v>
      </c>
      <c r="EA6" s="33">
        <f t="shared" si="13"/>
        <v>9.7100000000000009</v>
      </c>
      <c r="EB6" s="32" t="str">
        <f>IF(EB7="","",IF(EB7="-","【-】","【"&amp;SUBSTITUTE(TEXT(EB7,"#,##0.00"),"-","△")&amp;"】"))</f>
        <v>【13.18】</v>
      </c>
      <c r="EC6" s="32">
        <f>IF(EC7="",NA(),EC7)</f>
        <v>0</v>
      </c>
      <c r="ED6" s="32">
        <f t="shared" ref="ED6:EL6" si="14">IF(ED7="",NA(),ED7)</f>
        <v>0</v>
      </c>
      <c r="EE6" s="32">
        <f t="shared" si="14"/>
        <v>0</v>
      </c>
      <c r="EF6" s="32">
        <f t="shared" si="14"/>
        <v>0</v>
      </c>
      <c r="EG6" s="32">
        <f t="shared" si="14"/>
        <v>0</v>
      </c>
      <c r="EH6" s="33">
        <f t="shared" si="14"/>
        <v>0.78</v>
      </c>
      <c r="EI6" s="33">
        <f t="shared" si="14"/>
        <v>0.67</v>
      </c>
      <c r="EJ6" s="33">
        <f t="shared" si="14"/>
        <v>0.67</v>
      </c>
      <c r="EK6" s="33">
        <f t="shared" si="14"/>
        <v>0.66</v>
      </c>
      <c r="EL6" s="33">
        <f t="shared" si="14"/>
        <v>0.99</v>
      </c>
      <c r="EM6" s="32" t="str">
        <f>IF(EM7="","",IF(EM7="-","【-】","【"&amp;SUBSTITUTE(TEXT(EM7,"#,##0.00"),"-","△")&amp;"】"))</f>
        <v>【0.85】</v>
      </c>
    </row>
    <row r="7" spans="1:143" s="34" customFormat="1">
      <c r="A7" s="26"/>
      <c r="B7" s="35">
        <v>2015</v>
      </c>
      <c r="C7" s="35">
        <v>122327</v>
      </c>
      <c r="D7" s="35">
        <v>46</v>
      </c>
      <c r="E7" s="35">
        <v>1</v>
      </c>
      <c r="F7" s="35">
        <v>0</v>
      </c>
      <c r="G7" s="35">
        <v>1</v>
      </c>
      <c r="H7" s="35" t="s">
        <v>93</v>
      </c>
      <c r="I7" s="35" t="s">
        <v>94</v>
      </c>
      <c r="J7" s="35" t="s">
        <v>95</v>
      </c>
      <c r="K7" s="35" t="s">
        <v>96</v>
      </c>
      <c r="L7" s="35" t="s">
        <v>97</v>
      </c>
      <c r="M7" s="36" t="s">
        <v>98</v>
      </c>
      <c r="N7" s="36">
        <v>84.5</v>
      </c>
      <c r="O7" s="36">
        <v>30.3</v>
      </c>
      <c r="P7" s="36">
        <v>3294</v>
      </c>
      <c r="Q7" s="36">
        <v>63169</v>
      </c>
      <c r="R7" s="36">
        <v>35.479999999999997</v>
      </c>
      <c r="S7" s="36">
        <v>1780.41</v>
      </c>
      <c r="T7" s="36">
        <v>18738</v>
      </c>
      <c r="U7" s="36">
        <v>5.88</v>
      </c>
      <c r="V7" s="36">
        <v>3186.73</v>
      </c>
      <c r="W7" s="36">
        <v>98.14</v>
      </c>
      <c r="X7" s="36">
        <v>101.49</v>
      </c>
      <c r="Y7" s="36">
        <v>106.84</v>
      </c>
      <c r="Z7" s="36">
        <v>112.75</v>
      </c>
      <c r="AA7" s="36">
        <v>99.3</v>
      </c>
      <c r="AB7" s="36">
        <v>107.37</v>
      </c>
      <c r="AC7" s="36">
        <v>107.57</v>
      </c>
      <c r="AD7" s="36">
        <v>106.55</v>
      </c>
      <c r="AE7" s="36">
        <v>110.01</v>
      </c>
      <c r="AF7" s="36">
        <v>111.21</v>
      </c>
      <c r="AG7" s="36">
        <v>113.56</v>
      </c>
      <c r="AH7" s="36">
        <v>0</v>
      </c>
      <c r="AI7" s="36">
        <v>0</v>
      </c>
      <c r="AJ7" s="36">
        <v>0</v>
      </c>
      <c r="AK7" s="36">
        <v>0</v>
      </c>
      <c r="AL7" s="36">
        <v>0</v>
      </c>
      <c r="AM7" s="36">
        <v>8.5</v>
      </c>
      <c r="AN7" s="36">
        <v>9.34</v>
      </c>
      <c r="AO7" s="36">
        <v>9.56</v>
      </c>
      <c r="AP7" s="36">
        <v>2.8</v>
      </c>
      <c r="AQ7" s="36">
        <v>1.93</v>
      </c>
      <c r="AR7" s="36">
        <v>0.87</v>
      </c>
      <c r="AS7" s="36">
        <v>1346.85</v>
      </c>
      <c r="AT7" s="36">
        <v>1492.16</v>
      </c>
      <c r="AU7" s="36">
        <v>1601.45</v>
      </c>
      <c r="AV7" s="36">
        <v>1274.07</v>
      </c>
      <c r="AW7" s="36">
        <v>1134.1500000000001</v>
      </c>
      <c r="AX7" s="36">
        <v>995.5</v>
      </c>
      <c r="AY7" s="36">
        <v>915.5</v>
      </c>
      <c r="AZ7" s="36">
        <v>963.24</v>
      </c>
      <c r="BA7" s="36">
        <v>381.53</v>
      </c>
      <c r="BB7" s="36">
        <v>391.54</v>
      </c>
      <c r="BC7" s="36">
        <v>262.74</v>
      </c>
      <c r="BD7" s="36">
        <v>193.85</v>
      </c>
      <c r="BE7" s="36">
        <v>184.16</v>
      </c>
      <c r="BF7" s="36">
        <v>169.74</v>
      </c>
      <c r="BG7" s="36">
        <v>161.05000000000001</v>
      </c>
      <c r="BH7" s="36">
        <v>154.04</v>
      </c>
      <c r="BI7" s="36">
        <v>414.59</v>
      </c>
      <c r="BJ7" s="36">
        <v>404.78</v>
      </c>
      <c r="BK7" s="36">
        <v>400.38</v>
      </c>
      <c r="BL7" s="36">
        <v>393.27</v>
      </c>
      <c r="BM7" s="36">
        <v>386.97</v>
      </c>
      <c r="BN7" s="36">
        <v>276.38</v>
      </c>
      <c r="BO7" s="36">
        <v>68.44</v>
      </c>
      <c r="BP7" s="36">
        <v>68.59</v>
      </c>
      <c r="BQ7" s="36">
        <v>69.16</v>
      </c>
      <c r="BR7" s="36">
        <v>71.03</v>
      </c>
      <c r="BS7" s="36">
        <v>72.83</v>
      </c>
      <c r="BT7" s="36">
        <v>97.71</v>
      </c>
      <c r="BU7" s="36">
        <v>98.07</v>
      </c>
      <c r="BV7" s="36">
        <v>96.56</v>
      </c>
      <c r="BW7" s="36">
        <v>100.47</v>
      </c>
      <c r="BX7" s="36">
        <v>101.72</v>
      </c>
      <c r="BY7" s="36">
        <v>104.99</v>
      </c>
      <c r="BZ7" s="36">
        <v>299.16000000000003</v>
      </c>
      <c r="CA7" s="36">
        <v>297.5</v>
      </c>
      <c r="CB7" s="36">
        <v>294.60000000000002</v>
      </c>
      <c r="CC7" s="36">
        <v>285.68</v>
      </c>
      <c r="CD7" s="36">
        <v>279.26</v>
      </c>
      <c r="CE7" s="36">
        <v>173.56</v>
      </c>
      <c r="CF7" s="36">
        <v>172.26</v>
      </c>
      <c r="CG7" s="36">
        <v>177.14</v>
      </c>
      <c r="CH7" s="36">
        <v>169.82</v>
      </c>
      <c r="CI7" s="36">
        <v>168.2</v>
      </c>
      <c r="CJ7" s="36">
        <v>163.72</v>
      </c>
      <c r="CK7" s="36">
        <v>84.06</v>
      </c>
      <c r="CL7" s="36">
        <v>87.53</v>
      </c>
      <c r="CM7" s="36">
        <v>85.91</v>
      </c>
      <c r="CN7" s="36">
        <v>86.93</v>
      </c>
      <c r="CO7" s="36">
        <v>86.64</v>
      </c>
      <c r="CP7" s="36">
        <v>55.84</v>
      </c>
      <c r="CQ7" s="36">
        <v>55.68</v>
      </c>
      <c r="CR7" s="36">
        <v>55.64</v>
      </c>
      <c r="CS7" s="36">
        <v>55.13</v>
      </c>
      <c r="CT7" s="36">
        <v>54.77</v>
      </c>
      <c r="CU7" s="36">
        <v>59.76</v>
      </c>
      <c r="CV7" s="36">
        <v>99.41</v>
      </c>
      <c r="CW7" s="36">
        <v>98.55</v>
      </c>
      <c r="CX7" s="36">
        <v>98.99</v>
      </c>
      <c r="CY7" s="36">
        <v>97.95</v>
      </c>
      <c r="CZ7" s="36">
        <v>98</v>
      </c>
      <c r="DA7" s="36">
        <v>83.11</v>
      </c>
      <c r="DB7" s="36">
        <v>83.18</v>
      </c>
      <c r="DC7" s="36">
        <v>83.09</v>
      </c>
      <c r="DD7" s="36">
        <v>83</v>
      </c>
      <c r="DE7" s="36">
        <v>82.89</v>
      </c>
      <c r="DF7" s="36">
        <v>89.95</v>
      </c>
      <c r="DG7" s="36">
        <v>25.41</v>
      </c>
      <c r="DH7" s="36">
        <v>27.25</v>
      </c>
      <c r="DI7" s="36">
        <v>28.43</v>
      </c>
      <c r="DJ7" s="36">
        <v>35.83</v>
      </c>
      <c r="DK7" s="36">
        <v>37.450000000000003</v>
      </c>
      <c r="DL7" s="36">
        <v>37.090000000000003</v>
      </c>
      <c r="DM7" s="36">
        <v>38.07</v>
      </c>
      <c r="DN7" s="36">
        <v>39.06</v>
      </c>
      <c r="DO7" s="36">
        <v>46.66</v>
      </c>
      <c r="DP7" s="36">
        <v>47.46</v>
      </c>
      <c r="DQ7" s="36">
        <v>47.18</v>
      </c>
      <c r="DR7" s="36">
        <v>0</v>
      </c>
      <c r="DS7" s="36">
        <v>0</v>
      </c>
      <c r="DT7" s="36">
        <v>0</v>
      </c>
      <c r="DU7" s="36">
        <v>0</v>
      </c>
      <c r="DV7" s="36">
        <v>0</v>
      </c>
      <c r="DW7" s="36">
        <v>6.63</v>
      </c>
      <c r="DX7" s="36">
        <v>7.73</v>
      </c>
      <c r="DY7" s="36">
        <v>8.8699999999999992</v>
      </c>
      <c r="DZ7" s="36">
        <v>9.85</v>
      </c>
      <c r="EA7" s="36">
        <v>9.7100000000000009</v>
      </c>
      <c r="EB7" s="36">
        <v>13.18</v>
      </c>
      <c r="EC7" s="36">
        <v>0</v>
      </c>
      <c r="ED7" s="36">
        <v>0</v>
      </c>
      <c r="EE7" s="36">
        <v>0</v>
      </c>
      <c r="EF7" s="36">
        <v>0</v>
      </c>
      <c r="EG7" s="36">
        <v>0</v>
      </c>
      <c r="EH7" s="36">
        <v>0.78</v>
      </c>
      <c r="EI7" s="36">
        <v>0.67</v>
      </c>
      <c r="EJ7" s="36">
        <v>0.67</v>
      </c>
      <c r="EK7" s="36">
        <v>0.66</v>
      </c>
      <c r="EL7" s="36">
        <v>0.99</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高橋和輝</cp:lastModifiedBy>
  <cp:lastPrinted>2017-02-07T04:49:24Z</cp:lastPrinted>
  <dcterms:created xsi:type="dcterms:W3CDTF">2017-02-01T08:38:45Z</dcterms:created>
  <dcterms:modified xsi:type="dcterms:W3CDTF">2017-02-07T05:33:20Z</dcterms:modified>
</cp:coreProperties>
</file>