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AL8" i="4"/>
  <c r="W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<sst xmlns="http://schemas.openxmlformats.org/spreadsheetml/2006/main" count="226" uniqueCount="111">
  <si>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</si>
  <si>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</si>
  <si>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</si>
  <si>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</si>
  <si>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</si>
  <si>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</si>
  <si>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</si>
  <si>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</si>
  <si>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</si>
  <si>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</si>
  <si>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</si>
  <si>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</si>
  <si>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</si>
  <si>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</si>
  <si>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</si>
  <si>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</si>
  <si>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</si>
  <si>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</si>
  <si>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</si>
  <si>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</si>
  <si>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</si>
  <si>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</si>
  <si>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</si>
  <si>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</si>
  <si>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</si>
  <si>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</si>
  <si>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</si>
  <si>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</si>
  <si>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</si>
  <si>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</si>
  <si>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</si>
  <si>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</si>
  <si>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</si>
  <si>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</si>
  <si>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</si>
  <si>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</si>
  <si>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</si>
  <si>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</si>
  <si>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</si>
  <si>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</si>
  <si>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</si>
  <si>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</si>
  <si>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</si>
  <si>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</si>
  <si>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</si>
  <si>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</si>
  <si>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</si>
  <si>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</si>
  <si>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</si>
  <si>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</si>
  <si>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</si>
  <si>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</si>
  <si>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</si>
  <si>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</si>
  <si>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</si>
  <si>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</si>
  <si>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</si>
  <si>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</si>
  <si>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</si>
  <si>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</si>
  <si>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</si>
  <si>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</si>
  <si>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</si>
  <si>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</si>
  <si>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</si>
  <si>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</si>
  <si>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</si>
  <si>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</si>
  <si>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</si>
  <si>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</si>
  <si>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</si>
  <si>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</si>
  <si>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</si>
  <si>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</si>
  <si>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</si>
  <si>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</si>
  <si>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</si>
  <si>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</si>
  <si>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</si>
  <si>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</si>
  <si>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</si>
  <si>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</si>
  <si>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</si>
  <si>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</si>
  <si>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</si>
  <si>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</si>
  <si>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</si>
  <si>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</si>
  <si>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</si>
  <si>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</si>
  <si>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</si>
  <si>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</si>
  <si>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</si>
  <si>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</si>
  <si>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</si>
  <si>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</si>
  <si>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富里市</t>
  </si>
  <si>
    <t>法非適用</t>
  </si>
  <si>
    <t>下水道事業</t>
  </si>
  <si>
    <t>公共下水道</t>
  </si>
  <si>
    <t>Cb1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</si>
  <si>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</si>
  <si>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</si>
  <si>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</si>
  <si>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</si>
  <si>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</si>
  <si>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</si>
  <si>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</si>
  <si>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収益的収支比率は100％を下回っており、総収入について、使用料以外の収入でも賄っているため、経費削減や使用料を適切な水準に引き上げるなど、経営改善を図っていく必要がある。
　また、水洗化率も100％を下回っており、公共用水域の水質保全や使用料収入の増加などのために、下水道に接続していない世帯に対して啓発を行うなど、水洗化率向上の取り組みが必要である。</t>
    <phoneticPr fontId="4"/>
  </si>
  <si>
    <t>　経営の健全性・効率性について、概ね良好と判断するが、健全性などの向上のため、今後、より一層の経費削減を図るとともに、使用料を適切な水準に引き上げるなど、経営改善を図る必要がある。
　また、集中合併浄化槽を有する団地の整備を進めるなど、採算性を高める取り組みが必要である。</t>
    <phoneticPr fontId="4"/>
  </si>
  <si>
    <t xml:space="preserve">　供用開始から30年のため、更新などは行っていないが、今後、管渠の状態などを把握し、計画的、効率的に長寿命化などに取り組んでいく。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</si>
</sst>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20992"/>
        <c:axId val="7442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0.17</c:v>
                </c:pt>
                <c:pt idx="2">
                  <c:v>0.12</c:v>
                </c:pt>
                <c:pt idx="3">
                  <c:v>0.11</c:v>
                </c:pt>
                <c:pt idx="4">
                  <c:v>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20992"/>
        <c:axId val="74422912"/>
      </c:lineChart>
      <c:dateAx>
        <c:axId val="7442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422912"/>
        <c:crosses val="autoZero"/>
        <c:auto val="1"/>
        <c:lblOffset val="100"/>
        <c:baseTimeUnit val="years"/>
      </c:dateAx>
      <c:valAx>
        <c:axId val="7442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42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95232"/>
        <c:axId val="75697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54.91</c:v>
                </c:pt>
                <c:pt idx="1">
                  <c:v>51.83</c:v>
                </c:pt>
                <c:pt idx="2">
                  <c:v>50.27</c:v>
                </c:pt>
                <c:pt idx="3">
                  <c:v>51.08</c:v>
                </c:pt>
                <c:pt idx="4">
                  <c:v>59.97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95232"/>
        <c:axId val="75697152"/>
      </c:lineChart>
      <c:dateAx>
        <c:axId val="75695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697152"/>
        <c:crosses val="autoZero"/>
        <c:auto val="1"/>
        <c:lblOffset val="100"/>
        <c:baseTimeUnit val="years"/>
      </c:dateAx>
      <c:valAx>
        <c:axId val="75697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695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95.37</c:v>
                </c:pt>
                <c:pt idx="1">
                  <c:v>95.39</c:v>
                </c:pt>
                <c:pt idx="2">
                  <c:v>95.57</c:v>
                </c:pt>
                <c:pt idx="3">
                  <c:v>95.69</c:v>
                </c:pt>
                <c:pt idx="4">
                  <c:v>95.83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31712"/>
        <c:axId val="7573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89.2</c:v>
                </c:pt>
                <c:pt idx="1">
                  <c:v>88.67</c:v>
                </c:pt>
                <c:pt idx="2">
                  <c:v>89.13</c:v>
                </c:pt>
                <c:pt idx="3">
                  <c:v>88.59</c:v>
                </c:pt>
                <c:pt idx="4">
                  <c:v>94.8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31712"/>
        <c:axId val="75733632"/>
      </c:lineChart>
      <c:dateAx>
        <c:axId val="7573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733632"/>
        <c:crosses val="autoZero"/>
        <c:auto val="1"/>
        <c:lblOffset val="100"/>
        <c:baseTimeUnit val="years"/>
      </c:dateAx>
      <c:valAx>
        <c:axId val="7573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73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95.88</c:v>
                </c:pt>
                <c:pt idx="1">
                  <c:v>95.92</c:v>
                </c:pt>
                <c:pt idx="2">
                  <c:v>97.06</c:v>
                </c:pt>
                <c:pt idx="3">
                  <c:v>95.98</c:v>
                </c:pt>
                <c:pt idx="4">
                  <c:v>95.85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0288"/>
        <c:axId val="7526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60288"/>
        <c:axId val="75262208"/>
      </c:lineChart>
      <c:dateAx>
        <c:axId val="75260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262208"/>
        <c:crosses val="autoZero"/>
        <c:auto val="1"/>
        <c:lblOffset val="100"/>
        <c:baseTimeUnit val="years"/>
      </c:dateAx>
      <c:valAx>
        <c:axId val="7526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260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66400"/>
        <c:axId val="75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66400"/>
        <c:axId val="75368320"/>
      </c:lineChart>
      <c:dateAx>
        <c:axId val="7536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368320"/>
        <c:crosses val="autoZero"/>
        <c:auto val="1"/>
        <c:lblOffset val="100"/>
        <c:baseTimeUnit val="years"/>
      </c:dateAx>
      <c:valAx>
        <c:axId val="75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36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90336"/>
        <c:axId val="7539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0336"/>
        <c:axId val="75396608"/>
      </c:lineChart>
      <c:dateAx>
        <c:axId val="7539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396608"/>
        <c:crosses val="autoZero"/>
        <c:auto val="1"/>
        <c:lblOffset val="100"/>
        <c:baseTimeUnit val="years"/>
      </c:dateAx>
      <c:valAx>
        <c:axId val="7539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39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31296"/>
        <c:axId val="75441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31296"/>
        <c:axId val="75441664"/>
      </c:lineChart>
      <c:dateAx>
        <c:axId val="75431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41664"/>
        <c:crosses val="autoZero"/>
        <c:auto val="1"/>
        <c:lblOffset val="100"/>
        <c:baseTimeUnit val="years"/>
      </c:dateAx>
      <c:valAx>
        <c:axId val="75441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431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64064"/>
        <c:axId val="75486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64064"/>
        <c:axId val="75486720"/>
      </c:lineChart>
      <c:dateAx>
        <c:axId val="7546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86720"/>
        <c:crosses val="autoZero"/>
        <c:auto val="1"/>
        <c:lblOffset val="100"/>
        <c:baseTimeUnit val="years"/>
      </c:dateAx>
      <c:valAx>
        <c:axId val="75486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46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356.25</c:v>
                </c:pt>
                <c:pt idx="1">
                  <c:v>254.35</c:v>
                </c:pt>
                <c:pt idx="2">
                  <c:v>211.58</c:v>
                </c:pt>
                <c:pt idx="3">
                  <c:v>175.05</c:v>
                </c:pt>
                <c:pt idx="4">
                  <c:v>152.25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00544"/>
        <c:axId val="75519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1258.6099999999999</c:v>
                </c:pt>
                <c:pt idx="1">
                  <c:v>1252.8800000000001</c:v>
                </c:pt>
                <c:pt idx="2">
                  <c:v>1119.4100000000001</c:v>
                </c:pt>
                <c:pt idx="3">
                  <c:v>1067.74</c:v>
                </c:pt>
                <c:pt idx="4">
                  <c:v>681.23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00544"/>
        <c:axId val="75519104"/>
      </c:lineChart>
      <c:dateAx>
        <c:axId val="75500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519104"/>
        <c:crosses val="autoZero"/>
        <c:auto val="1"/>
        <c:lblOffset val="100"/>
        <c:baseTimeUnit val="years"/>
      </c:dateAx>
      <c:valAx>
        <c:axId val="75519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500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100.63</c:v>
                </c:pt>
                <c:pt idx="1">
                  <c:v>99.95</c:v>
                </c:pt>
                <c:pt idx="2">
                  <c:v>100.69</c:v>
                </c:pt>
                <c:pt idx="3">
                  <c:v>100.93</c:v>
                </c:pt>
                <c:pt idx="4">
                  <c:v>100.51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61600"/>
        <c:axId val="7562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66.02</c:v>
                </c:pt>
                <c:pt idx="1">
                  <c:v>66.87</c:v>
                </c:pt>
                <c:pt idx="2">
                  <c:v>71.349999999999994</c:v>
                </c:pt>
                <c:pt idx="3">
                  <c:v>73.569999999999993</c:v>
                </c:pt>
                <c:pt idx="4">
                  <c:v>76.84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61600"/>
        <c:axId val="75629312"/>
      </c:lineChart>
      <c:dateAx>
        <c:axId val="75561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629312"/>
        <c:crosses val="autoZero"/>
        <c:auto val="1"/>
        <c:lblOffset val="100"/>
        <c:baseTimeUnit val="years"/>
      </c:dateAx>
      <c:valAx>
        <c:axId val="7562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561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132.66</c:v>
                </c:pt>
                <c:pt idx="1">
                  <c:v>134.63</c:v>
                </c:pt>
                <c:pt idx="2">
                  <c:v>134</c:v>
                </c:pt>
                <c:pt idx="3">
                  <c:v>136.04</c:v>
                </c:pt>
                <c:pt idx="4">
                  <c:v>139.34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55040"/>
        <c:axId val="7565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196.8</c:v>
                </c:pt>
                <c:pt idx="1">
                  <c:v>195.15</c:v>
                </c:pt>
                <c:pt idx="2">
                  <c:v>182.55</c:v>
                </c:pt>
                <c:pt idx="3">
                  <c:v>184.87</c:v>
                </c:pt>
                <c:pt idx="4">
                  <c:v>160.72999999999999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55040"/>
        <c:axId val="75657216"/>
      </c:lineChart>
      <c:dateAx>
        <c:axId val="75655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657216"/>
        <c:crosses val="autoZero"/>
        <c:auto val="1"/>
        <c:lblOffset val="100"/>
        <c:baseTimeUnit val="years"/>
      </c:dateAx>
      <c:valAx>
        <c:axId val="75657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655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S1" zoomScaleNormal="10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 x14ac:dyDescent="0.15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 x14ac:dyDescent="0.15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1" t="str">
        <f>データ!H6</f>
        <v>千葉県　富里市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Cb1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49947</v>
      </c>
      <c r="AM8" s="47"/>
      <c r="AN8" s="47"/>
      <c r="AO8" s="47"/>
      <c r="AP8" s="47"/>
      <c r="AQ8" s="47"/>
      <c r="AR8" s="47"/>
      <c r="AS8" s="47"/>
      <c r="AT8" s="43">
        <f>データ!S6</f>
        <v>53.88</v>
      </c>
      <c r="AU8" s="43"/>
      <c r="AV8" s="43"/>
      <c r="AW8" s="43"/>
      <c r="AX8" s="43"/>
      <c r="AY8" s="43"/>
      <c r="AZ8" s="43"/>
      <c r="BA8" s="43"/>
      <c r="BB8" s="43">
        <f>データ!T6</f>
        <v>927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55.46</v>
      </c>
      <c r="Q10" s="43"/>
      <c r="R10" s="43"/>
      <c r="S10" s="43"/>
      <c r="T10" s="43"/>
      <c r="U10" s="43"/>
      <c r="V10" s="43"/>
      <c r="W10" s="43">
        <f>データ!P6</f>
        <v>81.010000000000005</v>
      </c>
      <c r="X10" s="43"/>
      <c r="Y10" s="43"/>
      <c r="Z10" s="43"/>
      <c r="AA10" s="43"/>
      <c r="AB10" s="43"/>
      <c r="AC10" s="43"/>
      <c r="AD10" s="47">
        <f>データ!Q6</f>
        <v>2268</v>
      </c>
      <c r="AE10" s="47"/>
      <c r="AF10" s="47"/>
      <c r="AG10" s="47"/>
      <c r="AH10" s="47"/>
      <c r="AI10" s="47"/>
      <c r="AJ10" s="47"/>
      <c r="AK10" s="2"/>
      <c r="AL10" s="47">
        <f>データ!U6</f>
        <v>27673</v>
      </c>
      <c r="AM10" s="47"/>
      <c r="AN10" s="47"/>
      <c r="AO10" s="47"/>
      <c r="AP10" s="47"/>
      <c r="AQ10" s="47"/>
      <c r="AR10" s="47"/>
      <c r="AS10" s="47"/>
      <c r="AT10" s="43">
        <f>データ!V6</f>
        <v>4.6500000000000004</v>
      </c>
      <c r="AU10" s="43"/>
      <c r="AV10" s="43"/>
      <c r="AW10" s="43"/>
      <c r="AX10" s="43"/>
      <c r="AY10" s="43"/>
      <c r="AZ10" s="43"/>
      <c r="BA10" s="43"/>
      <c r="BB10" s="43">
        <f>データ!W6</f>
        <v>5951.18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15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 x14ac:dyDescent="0.15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 x14ac:dyDescent="0.15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110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 x14ac:dyDescent="0.15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 x14ac:dyDescent="0.15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 x14ac:dyDescent="0.15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 x14ac:dyDescent="0.15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 x14ac:dyDescent="0.15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 x14ac:dyDescent="0.15">
      <c r="C83" s="2" t="s">
        <v>40</v>
      </c>
    </row>
    <row r="84" spans="1:78" x14ac:dyDescent="0.15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3" width="11.875" customWidth="1"/>
  </cols>
  <sheetData>
    <row r="1" spans="1:144" x14ac:dyDescent="0.15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 x14ac:dyDescent="0.15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 x14ac:dyDescent="0.15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 x14ac:dyDescent="0.15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 x14ac:dyDescent="0.15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 x14ac:dyDescent="0.15">
      <c r="A6" s="26" t="s">
        <v>95</v>
      </c>
      <c r="B6" s="31">
        <f>B7</f>
        <v>2015</v>
      </c>
      <c r="C6" s="31">
        <f t="shared" ref="C6:W6" si="3">C7</f>
        <v>122335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富里市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Cb1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55.46</v>
      </c>
      <c r="P6" s="32">
        <f t="shared" si="3"/>
        <v>81.010000000000005</v>
      </c>
      <c r="Q6" s="32">
        <f t="shared" si="3"/>
        <v>2268</v>
      </c>
      <c r="R6" s="32">
        <f t="shared" si="3"/>
        <v>49947</v>
      </c>
      <c r="S6" s="32">
        <f t="shared" si="3"/>
        <v>53.88</v>
      </c>
      <c r="T6" s="32">
        <f t="shared" si="3"/>
        <v>927</v>
      </c>
      <c r="U6" s="32">
        <f t="shared" si="3"/>
        <v>27673</v>
      </c>
      <c r="V6" s="32">
        <f t="shared" si="3"/>
        <v>4.6500000000000004</v>
      </c>
      <c r="W6" s="32">
        <f t="shared" si="3"/>
        <v>5951.18</v>
      </c>
      <c r="X6" s="33">
        <f>IF(X7="",NA(),X7)</f>
        <v>95.88</v>
      </c>
      <c r="Y6" s="33">
        <f t="shared" ref="Y6:AG6" si="4">IF(Y7="",NA(),Y7)</f>
        <v>95.92</v>
      </c>
      <c r="Z6" s="33">
        <f t="shared" si="4"/>
        <v>97.06</v>
      </c>
      <c r="AA6" s="33">
        <f t="shared" si="4"/>
        <v>95.98</v>
      </c>
      <c r="AB6" s="33">
        <f t="shared" si="4"/>
        <v>95.85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356.25</v>
      </c>
      <c r="BF6" s="33">
        <f t="shared" ref="BF6:BN6" si="7">IF(BF7="",NA(),BF7)</f>
        <v>254.35</v>
      </c>
      <c r="BG6" s="33">
        <f t="shared" si="7"/>
        <v>211.58</v>
      </c>
      <c r="BH6" s="33">
        <f t="shared" si="7"/>
        <v>175.05</v>
      </c>
      <c r="BI6" s="33">
        <f t="shared" si="7"/>
        <v>152.25</v>
      </c>
      <c r="BJ6" s="33">
        <f t="shared" si="7"/>
        <v>1258.6099999999999</v>
      </c>
      <c r="BK6" s="33">
        <f t="shared" si="7"/>
        <v>1252.8800000000001</v>
      </c>
      <c r="BL6" s="33">
        <f t="shared" si="7"/>
        <v>1119.4100000000001</v>
      </c>
      <c r="BM6" s="33">
        <f t="shared" si="7"/>
        <v>1067.74</v>
      </c>
      <c r="BN6" s="33">
        <f t="shared" si="7"/>
        <v>681.23</v>
      </c>
      <c r="BO6" s="32" t="str">
        <f>IF(BO7="","",IF(BO7="-","【-】","【"&amp;SUBSTITUTE(TEXT(BO7,"#,##0.00"),"-","△")&amp;"】"))</f>
        <v>【763.62】</v>
      </c>
      <c r="BP6" s="33">
        <f>IF(BP7="",NA(),BP7)</f>
        <v>100.63</v>
      </c>
      <c r="BQ6" s="33">
        <f t="shared" ref="BQ6:BY6" si="8">IF(BQ7="",NA(),BQ7)</f>
        <v>99.95</v>
      </c>
      <c r="BR6" s="33">
        <f t="shared" si="8"/>
        <v>100.69</v>
      </c>
      <c r="BS6" s="33">
        <f t="shared" si="8"/>
        <v>100.93</v>
      </c>
      <c r="BT6" s="33">
        <f t="shared" si="8"/>
        <v>100.51</v>
      </c>
      <c r="BU6" s="33">
        <f t="shared" si="8"/>
        <v>66.02</v>
      </c>
      <c r="BV6" s="33">
        <f t="shared" si="8"/>
        <v>66.87</v>
      </c>
      <c r="BW6" s="33">
        <f t="shared" si="8"/>
        <v>71.349999999999994</v>
      </c>
      <c r="BX6" s="33">
        <f t="shared" si="8"/>
        <v>73.569999999999993</v>
      </c>
      <c r="BY6" s="33">
        <f t="shared" si="8"/>
        <v>76.84</v>
      </c>
      <c r="BZ6" s="32" t="str">
        <f>IF(BZ7="","",IF(BZ7="-","【-】","【"&amp;SUBSTITUTE(TEXT(BZ7,"#,##0.00"),"-","△")&amp;"】"))</f>
        <v>【98.53】</v>
      </c>
      <c r="CA6" s="33">
        <f>IF(CA7="",NA(),CA7)</f>
        <v>132.66</v>
      </c>
      <c r="CB6" s="33">
        <f t="shared" ref="CB6:CJ6" si="9">IF(CB7="",NA(),CB7)</f>
        <v>134.63</v>
      </c>
      <c r="CC6" s="33">
        <f t="shared" si="9"/>
        <v>134</v>
      </c>
      <c r="CD6" s="33">
        <f t="shared" si="9"/>
        <v>136.04</v>
      </c>
      <c r="CE6" s="33">
        <f t="shared" si="9"/>
        <v>139.34</v>
      </c>
      <c r="CF6" s="33">
        <f t="shared" si="9"/>
        <v>196.8</v>
      </c>
      <c r="CG6" s="33">
        <f t="shared" si="9"/>
        <v>195.15</v>
      </c>
      <c r="CH6" s="33">
        <f t="shared" si="9"/>
        <v>182.55</v>
      </c>
      <c r="CI6" s="33">
        <f t="shared" si="9"/>
        <v>184.87</v>
      </c>
      <c r="CJ6" s="33">
        <f t="shared" si="9"/>
        <v>160.72999999999999</v>
      </c>
      <c r="CK6" s="32" t="str">
        <f>IF(CK7="","",IF(CK7="-","【-】","【"&amp;SUBSTITUTE(TEXT(CK7,"#,##0.00"),"-","△")&amp;"】"))</f>
        <v>【139.70】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54.91</v>
      </c>
      <c r="CR6" s="33">
        <f t="shared" si="10"/>
        <v>51.83</v>
      </c>
      <c r="CS6" s="33">
        <f t="shared" si="10"/>
        <v>50.27</v>
      </c>
      <c r="CT6" s="33">
        <f t="shared" si="10"/>
        <v>51.08</v>
      </c>
      <c r="CU6" s="33">
        <f t="shared" si="10"/>
        <v>59.97</v>
      </c>
      <c r="CV6" s="32" t="str">
        <f>IF(CV7="","",IF(CV7="-","【-】","【"&amp;SUBSTITUTE(TEXT(CV7,"#,##0.00"),"-","△")&amp;"】"))</f>
        <v>【60.01】</v>
      </c>
      <c r="CW6" s="33">
        <f>IF(CW7="",NA(),CW7)</f>
        <v>95.37</v>
      </c>
      <c r="CX6" s="33">
        <f t="shared" ref="CX6:DF6" si="11">IF(CX7="",NA(),CX7)</f>
        <v>95.39</v>
      </c>
      <c r="CY6" s="33">
        <f t="shared" si="11"/>
        <v>95.57</v>
      </c>
      <c r="CZ6" s="33">
        <f t="shared" si="11"/>
        <v>95.69</v>
      </c>
      <c r="DA6" s="33">
        <f t="shared" si="11"/>
        <v>95.83</v>
      </c>
      <c r="DB6" s="33">
        <f t="shared" si="11"/>
        <v>89.2</v>
      </c>
      <c r="DC6" s="33">
        <f t="shared" si="11"/>
        <v>88.67</v>
      </c>
      <c r="DD6" s="33">
        <f t="shared" si="11"/>
        <v>89.13</v>
      </c>
      <c r="DE6" s="33">
        <f t="shared" si="11"/>
        <v>88.59</v>
      </c>
      <c r="DF6" s="33">
        <f t="shared" si="11"/>
        <v>94.8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0.13</v>
      </c>
      <c r="EJ6" s="33">
        <f t="shared" si="14"/>
        <v>0.17</v>
      </c>
      <c r="EK6" s="33">
        <f t="shared" si="14"/>
        <v>0.12</v>
      </c>
      <c r="EL6" s="33">
        <f t="shared" si="14"/>
        <v>0.11</v>
      </c>
      <c r="EM6" s="33">
        <f t="shared" si="14"/>
        <v>1.08</v>
      </c>
      <c r="EN6" s="32" t="str">
        <f>IF(EN7="","",IF(EN7="-","【-】","【"&amp;SUBSTITUTE(TEXT(EN7,"#,##0.00"),"-","△")&amp;"】"))</f>
        <v>【0.23】</v>
      </c>
    </row>
    <row r="7" spans="1:144" s="34" customFormat="1" x14ac:dyDescent="0.15">
      <c r="A7" s="26"/>
      <c r="B7" s="35">
        <v>2015</v>
      </c>
      <c r="C7" s="35">
        <v>122335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55.46</v>
      </c>
      <c r="P7" s="36">
        <v>81.010000000000005</v>
      </c>
      <c r="Q7" s="36">
        <v>2268</v>
      </c>
      <c r="R7" s="36">
        <v>49947</v>
      </c>
      <c r="S7" s="36">
        <v>53.88</v>
      </c>
      <c r="T7" s="36">
        <v>927</v>
      </c>
      <c r="U7" s="36">
        <v>27673</v>
      </c>
      <c r="V7" s="36">
        <v>4.6500000000000004</v>
      </c>
      <c r="W7" s="36">
        <v>5951.18</v>
      </c>
      <c r="X7" s="36">
        <v>95.88</v>
      </c>
      <c r="Y7" s="36">
        <v>95.92</v>
      </c>
      <c r="Z7" s="36">
        <v>97.06</v>
      </c>
      <c r="AA7" s="36">
        <v>95.98</v>
      </c>
      <c r="AB7" s="36">
        <v>95.85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356.25</v>
      </c>
      <c r="BF7" s="36">
        <v>254.35</v>
      </c>
      <c r="BG7" s="36">
        <v>211.58</v>
      </c>
      <c r="BH7" s="36">
        <v>175.05</v>
      </c>
      <c r="BI7" s="36">
        <v>152.25</v>
      </c>
      <c r="BJ7" s="36">
        <v>1258.6099999999999</v>
      </c>
      <c r="BK7" s="36">
        <v>1252.8800000000001</v>
      </c>
      <c r="BL7" s="36">
        <v>1119.4100000000001</v>
      </c>
      <c r="BM7" s="36">
        <v>1067.74</v>
      </c>
      <c r="BN7" s="36">
        <v>681.23</v>
      </c>
      <c r="BO7" s="36">
        <v>763.62</v>
      </c>
      <c r="BP7" s="36">
        <v>100.63</v>
      </c>
      <c r="BQ7" s="36">
        <v>99.95</v>
      </c>
      <c r="BR7" s="36">
        <v>100.69</v>
      </c>
      <c r="BS7" s="36">
        <v>100.93</v>
      </c>
      <c r="BT7" s="36">
        <v>100.51</v>
      </c>
      <c r="BU7" s="36">
        <v>66.02</v>
      </c>
      <c r="BV7" s="36">
        <v>66.87</v>
      </c>
      <c r="BW7" s="36">
        <v>71.349999999999994</v>
      </c>
      <c r="BX7" s="36">
        <v>73.569999999999993</v>
      </c>
      <c r="BY7" s="36">
        <v>76.84</v>
      </c>
      <c r="BZ7" s="36">
        <v>98.53</v>
      </c>
      <c r="CA7" s="36">
        <v>132.66</v>
      </c>
      <c r="CB7" s="36">
        <v>134.63</v>
      </c>
      <c r="CC7" s="36">
        <v>134</v>
      </c>
      <c r="CD7" s="36">
        <v>136.04</v>
      </c>
      <c r="CE7" s="36">
        <v>139.34</v>
      </c>
      <c r="CF7" s="36">
        <v>196.8</v>
      </c>
      <c r="CG7" s="36">
        <v>195.15</v>
      </c>
      <c r="CH7" s="36">
        <v>182.55</v>
      </c>
      <c r="CI7" s="36">
        <v>184.87</v>
      </c>
      <c r="CJ7" s="36">
        <v>160.72999999999999</v>
      </c>
      <c r="CK7" s="36">
        <v>139.69999999999999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54.91</v>
      </c>
      <c r="CR7" s="36">
        <v>51.83</v>
      </c>
      <c r="CS7" s="36">
        <v>50.27</v>
      </c>
      <c r="CT7" s="36">
        <v>51.08</v>
      </c>
      <c r="CU7" s="36">
        <v>59.97</v>
      </c>
      <c r="CV7" s="36">
        <v>60.01</v>
      </c>
      <c r="CW7" s="36">
        <v>95.37</v>
      </c>
      <c r="CX7" s="36">
        <v>95.39</v>
      </c>
      <c r="CY7" s="36">
        <v>95.57</v>
      </c>
      <c r="CZ7" s="36">
        <v>95.69</v>
      </c>
      <c r="DA7" s="36">
        <v>95.83</v>
      </c>
      <c r="DB7" s="36">
        <v>89.2</v>
      </c>
      <c r="DC7" s="36">
        <v>88.67</v>
      </c>
      <c r="DD7" s="36">
        <v>89.13</v>
      </c>
      <c r="DE7" s="36">
        <v>88.59</v>
      </c>
      <c r="DF7" s="36">
        <v>94.8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0.13</v>
      </c>
      <c r="EJ7" s="36">
        <v>0.17</v>
      </c>
      <c r="EK7" s="36">
        <v>0.12</v>
      </c>
      <c r="EL7" s="36">
        <v>0.11</v>
      </c>
      <c r="EM7" s="36">
        <v>1.08</v>
      </c>
      <c r="EN7" s="36">
        <v>0.23</v>
      </c>
    </row>
    <row r="8" spans="1:144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 x14ac:dyDescent="0.15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 x14ac:dyDescent="0.15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Administrator</cp:lastModifiedBy>
  <dcterms:created xsi:type="dcterms:W3CDTF">2017-02-08T02:47:58Z</dcterms:created>
  <dcterms:modified xsi:type="dcterms:W3CDTF">2017-02-13T00:45:02Z</dcterms:modified>
</cp:coreProperties>
</file>