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８年度\07公営企業\03地方公営企業関係各種調査\20170120-経営比較分析表の分析依頼\03団体⇒県\水道\"/>
    </mc:Choice>
  </mc:AlternateContent>
  <workbookProtection workbookPassword="8649" lockStructure="1"/>
  <bookViews>
    <workbookView xWindow="24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AI10" i="4" s="1"/>
  <c r="S6" i="5"/>
  <c r="R6" i="5"/>
  <c r="Q6" i="5"/>
  <c r="AI8" i="4" s="1"/>
  <c r="P6" i="5"/>
  <c r="Z10" i="4" s="1"/>
  <c r="O6" i="5"/>
  <c r="N6" i="5"/>
  <c r="M6" i="5"/>
  <c r="B10" i="4" s="1"/>
  <c r="L6" i="5"/>
  <c r="Z8" i="4" s="1"/>
  <c r="K6" i="5"/>
  <c r="J6" i="5"/>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R10" i="4"/>
  <c r="J10" i="4"/>
  <c r="AY8" i="4"/>
  <c r="AQ8" i="4"/>
  <c r="R8" i="4"/>
  <c r="J8" i="4"/>
  <c r="B6" i="4"/>
  <c r="C10" i="5" l="1"/>
  <c r="D10" i="5"/>
  <c r="E10" i="5"/>
  <c r="B10" i="5"/>
</calcChain>
</file>

<file path=xl/sharedStrings.xml><?xml version="1.0" encoding="utf-8"?>
<sst xmlns="http://schemas.openxmlformats.org/spreadsheetml/2006/main" count="217" uniqueCount="106">
  <si>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</si>
  <si>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</si>
  <si>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</si>
  <si>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</si>
  <si>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</si>
  <si>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</si>
  <si>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</si>
  <si>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</si>
  <si>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</si>
  <si>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</si>
  <si>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</si>
  <si>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</si>
  <si>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</si>
  <si>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</si>
  <si>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</si>
  <si>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</si>
  <si>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</si>
  <si>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</si>
  <si>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</si>
  <si>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</si>
  <si>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</si>
  <si>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</si>
  <si>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</si>
  <si>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</si>
  <si>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</si>
  <si>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</si>
  <si>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</si>
  <si>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</si>
  <si>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</si>
  <si>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</si>
  <si>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</si>
  <si>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</si>
  <si>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</si>
  <si>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</si>
  <si>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</si>
  <si>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</si>
  <si>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</si>
  <si>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</si>
  <si>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</si>
  <si>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</si>
  <si>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</si>
  <si>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</si>
  <si>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</si>
  <si>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</si>
  <si>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</si>
  <si>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</si>
  <si>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</si>
  <si>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</si>
  <si>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</si>
  <si>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</si>
  <si>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</si>
  <si>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</si>
  <si>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</si>
  <si>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</si>
  <si>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</si>
  <si>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</si>
  <si>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</si>
  <si>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</si>
  <si>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</si>
  <si>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</si>
  <si>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</si>
  <si>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</si>
  <si>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</si>
  <si>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</si>
  <si>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</si>
  <si>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</si>
  <si>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</si>
  <si>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</si>
  <si>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</si>
  <si>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</si>
  <si>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</si>
  <si>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</si>
  <si>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</si>
  <si>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</si>
  <si>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</si>
  <si>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</si>
  <si>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</si>
  <si>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</si>
  <si>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</si>
  <si>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</si>
  <si>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</si>
  <si>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</si>
  <si>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</si>
  <si>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</si>
  <si>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</si>
  <si>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</si>
  <si>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</si>
  <si>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</si>
  <si>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</si>
  <si>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</si>
  <si>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</si>
  <si>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</si>
  <si>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香取市</t>
  </si>
  <si>
    <t>法適用</t>
  </si>
  <si>
    <t>水道事業</t>
  </si>
  <si>
    <t>末端給水事業</t>
  </si>
  <si>
    <t>A4</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</si>
  <si>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</si>
  <si>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</si>
  <si>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</si>
  <si>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</si>
  <si>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</si>
  <si>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</si>
  <si>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常収支比率①は、平均値を上回り良好といえるが、料金回収率⑤が前年度よりも上昇したものの依然100％を下回っており、繰出金等の外部資金に依存した体質となっている。また、新会計制度に移行後の流動比率③の数値が、平均値及び100％を大きく下回っているのは、企業債残高対給水収益比率④の数値が、平均値よりも大幅に悪いことが大きく影響している。このことは、適正な設備投資（規模）にないといえ、また、適正な給水収益となっていないともいえる状態であるため、平成30年度以降において料金改定に関する検討を予定している。企業債残高については、拡張事業における施設及び管路の増設及び既設老朽管の布設替事業における起債借入のため高い状態となっている。施設利用率⑦は平均より良いものの、有収率⑧が平均値を下回っている上に、年々減少傾向にあり、給水原価⑥の数値が悪い一因ともなっている。
　</t>
    <rPh sb="215" eb="217">
      <t>ジョウタイ</t>
    </rPh>
    <rPh sb="223" eb="225">
      <t>ヘイセイ</t>
    </rPh>
    <rPh sb="227" eb="229">
      <t>ネンド</t>
    </rPh>
    <rPh sb="229" eb="231">
      <t>イコウ</t>
    </rPh>
    <rPh sb="235" eb="237">
      <t>リョウキン</t>
    </rPh>
    <rPh sb="237" eb="239">
      <t>カイテイ</t>
    </rPh>
    <rPh sb="240" eb="241">
      <t>カン</t>
    </rPh>
    <rPh sb="243" eb="245">
      <t>ケントウ</t>
    </rPh>
    <rPh sb="246" eb="248">
      <t>ヨテイ</t>
    </rPh>
    <rPh sb="253" eb="255">
      <t>キギョウ</t>
    </rPh>
    <rPh sb="255" eb="256">
      <t>サイ</t>
    </rPh>
    <rPh sb="256" eb="258">
      <t>ザンダカ</t>
    </rPh>
    <rPh sb="264" eb="266">
      <t>カクチョウ</t>
    </rPh>
    <rPh sb="266" eb="268">
      <t>ジギョウ</t>
    </rPh>
    <rPh sb="272" eb="274">
      <t>シセツ</t>
    </rPh>
    <rPh sb="274" eb="275">
      <t>オヨ</t>
    </rPh>
    <rPh sb="276" eb="278">
      <t>カンロ</t>
    </rPh>
    <rPh sb="279" eb="281">
      <t>ゾウセツ</t>
    </rPh>
    <rPh sb="281" eb="282">
      <t>オヨ</t>
    </rPh>
    <rPh sb="283" eb="285">
      <t>キセツ</t>
    </rPh>
    <rPh sb="285" eb="287">
      <t>ロウキュウ</t>
    </rPh>
    <rPh sb="287" eb="288">
      <t>カン</t>
    </rPh>
    <rPh sb="289" eb="291">
      <t>フセツ</t>
    </rPh>
    <rPh sb="291" eb="292">
      <t>カ</t>
    </rPh>
    <rPh sb="292" eb="294">
      <t>ジギョウ</t>
    </rPh>
    <rPh sb="298" eb="300">
      <t>キサイ</t>
    </rPh>
    <rPh sb="300" eb="302">
      <t>カリイレ</t>
    </rPh>
    <rPh sb="305" eb="306">
      <t>タカ</t>
    </rPh>
    <rPh sb="307" eb="309">
      <t>ジョウタイ</t>
    </rPh>
    <phoneticPr fontId="4"/>
  </si>
  <si>
    <t>　施設の老朽化を示す指標は、①、②とも、平均値を上回る結果となっており、毎年管路の更新は進めているところであるが、布設替の必要な管路がまだ多く、当市の施設の老朽化が進んでいることを示している。
　当市は、東日本大震災による甚大な被害を被っていることから、管路更新率③は、本格的な復旧が進んだH24以降、平均値を上回ることとなった。</t>
    <rPh sb="36" eb="38">
      <t>マイトシ</t>
    </rPh>
    <rPh sb="38" eb="40">
      <t>カンロ</t>
    </rPh>
    <rPh sb="41" eb="43">
      <t>コウシン</t>
    </rPh>
    <rPh sb="44" eb="45">
      <t>スス</t>
    </rPh>
    <rPh sb="57" eb="59">
      <t>フセツ</t>
    </rPh>
    <rPh sb="59" eb="60">
      <t>ガ</t>
    </rPh>
    <rPh sb="61" eb="63">
      <t>ヒツヨウ</t>
    </rPh>
    <rPh sb="64" eb="66">
      <t>カンロ</t>
    </rPh>
    <rPh sb="69" eb="70">
      <t>オオ</t>
    </rPh>
    <phoneticPr fontId="4"/>
  </si>
  <si>
    <t>　流動比率が低いことや、企業債残高対給水収益比率が高いこと、施設の老朽化が高いことから、今後の施設更新の財源の確保や短期流動性を高めるため、適正な水道料金の見直しが必要となり、平成30年度以降において料金改定に関する検討を予定してい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</si>
</sst>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3"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b/>
      <sz val="12"/>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22" fillId="0" borderId="6"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22" fillId="0" borderId="9" xfId="0" applyFont="1" applyBorder="1" applyAlignment="1">
      <alignment horizontal="left" vertical="center"/>
    </xf>
    <xf numFmtId="0" fontId="22" fillId="0" borderId="0" xfId="0" applyFont="1" applyBorder="1" applyAlignment="1">
      <alignment horizontal="left" vertical="center"/>
    </xf>
    <xf numFmtId="0" fontId="22" fillId="0" borderId="10" xfId="0" applyFont="1" applyBorder="1" applyAlignment="1">
      <alignment horizontal="left" vertical="center"/>
    </xf>
    <xf numFmtId="0" fontId="18" fillId="0" borderId="9"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18" fillId="0" borderId="11"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0.28000000000000003</c:v>
                </c:pt>
                <c:pt idx="1">
                  <c:v>0.75</c:v>
                </c:pt>
                <c:pt idx="2">
                  <c:v>1.87</c:v>
                </c:pt>
                <c:pt idx="3">
                  <c:v>0.99</c:v>
                </c:pt>
                <c:pt idx="4">
                  <c:v>0.9</c:v>
                </c:pt>
              </c:numCache>
            </c:numRef>
          </c:val>
          <c:extLst>
            <c:ext xmlns:c16="http://schemas.microsoft.com/office/drawing/2014/chart" uri="{C3380CC4-5D6E-409C-BE32-E72D297353CC}">
              <c16:uniqueId val="{00000000-D2A6-49CB-9B50-ADEC90725074}"/>
            </c:ext>
          </c:extLst>
        </c:ser>
        <c:dLbls>
          <c:showLegendKey val="0"/>
          <c:showVal val="0"/>
          <c:showCatName val="0"/>
          <c:showSerName val="0"/>
          <c:showPercent val="0"/>
          <c:showBubbleSize val="0"/>
        </c:dLbls>
        <c:gapWidth val="150"/>
        <c:axId val="85598208"/>
        <c:axId val="85600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0.84</c:v>
                </c:pt>
                <c:pt idx="1">
                  <c:v>0.78</c:v>
                </c:pt>
                <c:pt idx="2">
                  <c:v>0.83</c:v>
                </c:pt>
                <c:pt idx="3">
                  <c:v>0.72</c:v>
                </c:pt>
                <c:pt idx="4">
                  <c:v>0.71</c:v>
                </c:pt>
              </c:numCache>
            </c:numRef>
          </c:val>
          <c:smooth val="0"/>
          <c:extLst>
            <c:ext xmlns:c16="http://schemas.microsoft.com/office/drawing/2014/chart" uri="{C3380CC4-5D6E-409C-BE32-E72D297353CC}">
              <c16:uniqueId val="{00000001-D2A6-49CB-9B50-ADEC90725074}"/>
            </c:ext>
          </c:extLst>
        </c:ser>
        <c:dLbls>
          <c:showLegendKey val="0"/>
          <c:showVal val="0"/>
          <c:showCatName val="0"/>
          <c:showSerName val="0"/>
          <c:showPercent val="0"/>
          <c:showBubbleSize val="0"/>
        </c:dLbls>
        <c:marker val="1"/>
        <c:smooth val="0"/>
        <c:axId val="85598208"/>
        <c:axId val="85600896"/>
      </c:lineChart>
      <c:dateAx>
        <c:axId val="85598208"/>
        <c:scaling>
          <c:orientation val="minMax"/>
        </c:scaling>
        <c:delete val="1"/>
        <c:axPos val="b"/>
        <c:numFmt formatCode="ge" sourceLinked="1"/>
        <c:majorTickMark val="none"/>
        <c:minorTickMark val="none"/>
        <c:tickLblPos val="none"/>
        <c:crossAx val="85600896"/>
        <c:crosses val="autoZero"/>
        <c:auto val="1"/>
        <c:lblOffset val="100"/>
        <c:baseTimeUnit val="years"/>
      </c:dateAx>
      <c:valAx>
        <c:axId val="85600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598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64.77</c:v>
                </c:pt>
                <c:pt idx="1">
                  <c:v>64.510000000000005</c:v>
                </c:pt>
                <c:pt idx="2">
                  <c:v>64.680000000000007</c:v>
                </c:pt>
                <c:pt idx="3">
                  <c:v>64.209999999999994</c:v>
                </c:pt>
                <c:pt idx="4">
                  <c:v>63.76</c:v>
                </c:pt>
              </c:numCache>
            </c:numRef>
          </c:val>
          <c:extLst>
            <c:ext xmlns:c16="http://schemas.microsoft.com/office/drawing/2014/chart" uri="{C3380CC4-5D6E-409C-BE32-E72D297353CC}">
              <c16:uniqueId val="{00000000-A61D-493F-846F-902264E9A9C2}"/>
            </c:ext>
          </c:extLst>
        </c:ser>
        <c:dLbls>
          <c:showLegendKey val="0"/>
          <c:showVal val="0"/>
          <c:showCatName val="0"/>
          <c:showSerName val="0"/>
          <c:showPercent val="0"/>
          <c:showBubbleSize val="0"/>
        </c:dLbls>
        <c:gapWidth val="150"/>
        <c:axId val="95863552"/>
        <c:axId val="95865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60.04</c:v>
                </c:pt>
                <c:pt idx="1">
                  <c:v>59.88</c:v>
                </c:pt>
                <c:pt idx="2">
                  <c:v>59.68</c:v>
                </c:pt>
                <c:pt idx="3">
                  <c:v>59.17</c:v>
                </c:pt>
                <c:pt idx="4">
                  <c:v>59.34</c:v>
                </c:pt>
              </c:numCache>
            </c:numRef>
          </c:val>
          <c:smooth val="0"/>
          <c:extLst>
            <c:ext xmlns:c16="http://schemas.microsoft.com/office/drawing/2014/chart" uri="{C3380CC4-5D6E-409C-BE32-E72D297353CC}">
              <c16:uniqueId val="{00000001-A61D-493F-846F-902264E9A9C2}"/>
            </c:ext>
          </c:extLst>
        </c:ser>
        <c:dLbls>
          <c:showLegendKey val="0"/>
          <c:showVal val="0"/>
          <c:showCatName val="0"/>
          <c:showSerName val="0"/>
          <c:showPercent val="0"/>
          <c:showBubbleSize val="0"/>
        </c:dLbls>
        <c:marker val="1"/>
        <c:smooth val="0"/>
        <c:axId val="95863552"/>
        <c:axId val="95865472"/>
      </c:lineChart>
      <c:dateAx>
        <c:axId val="95863552"/>
        <c:scaling>
          <c:orientation val="minMax"/>
        </c:scaling>
        <c:delete val="1"/>
        <c:axPos val="b"/>
        <c:numFmt formatCode="ge" sourceLinked="1"/>
        <c:majorTickMark val="none"/>
        <c:minorTickMark val="none"/>
        <c:tickLblPos val="none"/>
        <c:crossAx val="95865472"/>
        <c:crosses val="autoZero"/>
        <c:auto val="1"/>
        <c:lblOffset val="100"/>
        <c:baseTimeUnit val="years"/>
      </c:dateAx>
      <c:valAx>
        <c:axId val="95865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863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81.069999999999993</c:v>
                </c:pt>
                <c:pt idx="1">
                  <c:v>82.87</c:v>
                </c:pt>
                <c:pt idx="2">
                  <c:v>82.28</c:v>
                </c:pt>
                <c:pt idx="3">
                  <c:v>81.28</c:v>
                </c:pt>
                <c:pt idx="4">
                  <c:v>82.28</c:v>
                </c:pt>
              </c:numCache>
            </c:numRef>
          </c:val>
          <c:extLst>
            <c:ext xmlns:c16="http://schemas.microsoft.com/office/drawing/2014/chart" uri="{C3380CC4-5D6E-409C-BE32-E72D297353CC}">
              <c16:uniqueId val="{00000000-DF1F-4CB2-86F9-2DCEFACC857D}"/>
            </c:ext>
          </c:extLst>
        </c:ser>
        <c:dLbls>
          <c:showLegendKey val="0"/>
          <c:showVal val="0"/>
          <c:showCatName val="0"/>
          <c:showSerName val="0"/>
          <c:showPercent val="0"/>
          <c:showBubbleSize val="0"/>
        </c:dLbls>
        <c:gapWidth val="150"/>
        <c:axId val="95986048"/>
        <c:axId val="95987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87.33</c:v>
                </c:pt>
                <c:pt idx="1">
                  <c:v>87.65</c:v>
                </c:pt>
                <c:pt idx="2">
                  <c:v>87.63</c:v>
                </c:pt>
                <c:pt idx="3">
                  <c:v>87.6</c:v>
                </c:pt>
                <c:pt idx="4">
                  <c:v>87.74</c:v>
                </c:pt>
              </c:numCache>
            </c:numRef>
          </c:val>
          <c:smooth val="0"/>
          <c:extLst>
            <c:ext xmlns:c16="http://schemas.microsoft.com/office/drawing/2014/chart" uri="{C3380CC4-5D6E-409C-BE32-E72D297353CC}">
              <c16:uniqueId val="{00000001-DF1F-4CB2-86F9-2DCEFACC857D}"/>
            </c:ext>
          </c:extLst>
        </c:ser>
        <c:dLbls>
          <c:showLegendKey val="0"/>
          <c:showVal val="0"/>
          <c:showCatName val="0"/>
          <c:showSerName val="0"/>
          <c:showPercent val="0"/>
          <c:showBubbleSize val="0"/>
        </c:dLbls>
        <c:marker val="1"/>
        <c:smooth val="0"/>
        <c:axId val="95986048"/>
        <c:axId val="95987968"/>
      </c:lineChart>
      <c:dateAx>
        <c:axId val="95986048"/>
        <c:scaling>
          <c:orientation val="minMax"/>
        </c:scaling>
        <c:delete val="1"/>
        <c:axPos val="b"/>
        <c:numFmt formatCode="ge" sourceLinked="1"/>
        <c:majorTickMark val="none"/>
        <c:minorTickMark val="none"/>
        <c:tickLblPos val="none"/>
        <c:crossAx val="95987968"/>
        <c:crosses val="autoZero"/>
        <c:auto val="1"/>
        <c:lblOffset val="100"/>
        <c:baseTimeUnit val="years"/>
      </c:dateAx>
      <c:valAx>
        <c:axId val="9598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98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114.11</c:v>
                </c:pt>
                <c:pt idx="1">
                  <c:v>129.9</c:v>
                </c:pt>
                <c:pt idx="2">
                  <c:v>119.96</c:v>
                </c:pt>
                <c:pt idx="3">
                  <c:v>114.94</c:v>
                </c:pt>
                <c:pt idx="4">
                  <c:v>132.19</c:v>
                </c:pt>
              </c:numCache>
            </c:numRef>
          </c:val>
          <c:extLst>
            <c:ext xmlns:c16="http://schemas.microsoft.com/office/drawing/2014/chart" uri="{C3380CC4-5D6E-409C-BE32-E72D297353CC}">
              <c16:uniqueId val="{00000000-DFAE-4183-9C74-12DAE3D15FD0}"/>
            </c:ext>
          </c:extLst>
        </c:ser>
        <c:dLbls>
          <c:showLegendKey val="0"/>
          <c:showVal val="0"/>
          <c:showCatName val="0"/>
          <c:showSerName val="0"/>
          <c:showPercent val="0"/>
          <c:showBubbleSize val="0"/>
        </c:dLbls>
        <c:gapWidth val="150"/>
        <c:axId val="86548480"/>
        <c:axId val="86550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107.68</c:v>
                </c:pt>
                <c:pt idx="1">
                  <c:v>108.24</c:v>
                </c:pt>
                <c:pt idx="2">
                  <c:v>107.8</c:v>
                </c:pt>
                <c:pt idx="3">
                  <c:v>111.96</c:v>
                </c:pt>
                <c:pt idx="4">
                  <c:v>112.69</c:v>
                </c:pt>
              </c:numCache>
            </c:numRef>
          </c:val>
          <c:smooth val="0"/>
          <c:extLst>
            <c:ext xmlns:c16="http://schemas.microsoft.com/office/drawing/2014/chart" uri="{C3380CC4-5D6E-409C-BE32-E72D297353CC}">
              <c16:uniqueId val="{00000001-DFAE-4183-9C74-12DAE3D15FD0}"/>
            </c:ext>
          </c:extLst>
        </c:ser>
        <c:dLbls>
          <c:showLegendKey val="0"/>
          <c:showVal val="0"/>
          <c:showCatName val="0"/>
          <c:showSerName val="0"/>
          <c:showPercent val="0"/>
          <c:showBubbleSize val="0"/>
        </c:dLbls>
        <c:marker val="1"/>
        <c:smooth val="0"/>
        <c:axId val="86548480"/>
        <c:axId val="86550400"/>
      </c:lineChart>
      <c:dateAx>
        <c:axId val="86548480"/>
        <c:scaling>
          <c:orientation val="minMax"/>
        </c:scaling>
        <c:delete val="1"/>
        <c:axPos val="b"/>
        <c:numFmt formatCode="ge" sourceLinked="1"/>
        <c:majorTickMark val="none"/>
        <c:minorTickMark val="none"/>
        <c:tickLblPos val="none"/>
        <c:crossAx val="86550400"/>
        <c:crosses val="autoZero"/>
        <c:auto val="1"/>
        <c:lblOffset val="100"/>
        <c:baseTimeUnit val="years"/>
      </c:dateAx>
      <c:valAx>
        <c:axId val="8655040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6548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47.55</c:v>
                </c:pt>
                <c:pt idx="1">
                  <c:v>48.15</c:v>
                </c:pt>
                <c:pt idx="2">
                  <c:v>47.77</c:v>
                </c:pt>
                <c:pt idx="3">
                  <c:v>51.71</c:v>
                </c:pt>
                <c:pt idx="4">
                  <c:v>52.99</c:v>
                </c:pt>
              </c:numCache>
            </c:numRef>
          </c:val>
          <c:extLst>
            <c:ext xmlns:c16="http://schemas.microsoft.com/office/drawing/2014/chart" uri="{C3380CC4-5D6E-409C-BE32-E72D297353CC}">
              <c16:uniqueId val="{00000000-B95E-4C9F-A84E-BFA1882A7BEE}"/>
            </c:ext>
          </c:extLst>
        </c:ser>
        <c:dLbls>
          <c:showLegendKey val="0"/>
          <c:showVal val="0"/>
          <c:showCatName val="0"/>
          <c:showSerName val="0"/>
          <c:showPercent val="0"/>
          <c:showBubbleSize val="0"/>
        </c:dLbls>
        <c:gapWidth val="150"/>
        <c:axId val="86564224"/>
        <c:axId val="86574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37.71</c:v>
                </c:pt>
                <c:pt idx="1">
                  <c:v>38.69</c:v>
                </c:pt>
                <c:pt idx="2">
                  <c:v>39.65</c:v>
                </c:pt>
                <c:pt idx="3">
                  <c:v>45.25</c:v>
                </c:pt>
                <c:pt idx="4">
                  <c:v>46.27</c:v>
                </c:pt>
              </c:numCache>
            </c:numRef>
          </c:val>
          <c:smooth val="0"/>
          <c:extLst>
            <c:ext xmlns:c16="http://schemas.microsoft.com/office/drawing/2014/chart" uri="{C3380CC4-5D6E-409C-BE32-E72D297353CC}">
              <c16:uniqueId val="{00000001-B95E-4C9F-A84E-BFA1882A7BEE}"/>
            </c:ext>
          </c:extLst>
        </c:ser>
        <c:dLbls>
          <c:showLegendKey val="0"/>
          <c:showVal val="0"/>
          <c:showCatName val="0"/>
          <c:showSerName val="0"/>
          <c:showPercent val="0"/>
          <c:showBubbleSize val="0"/>
        </c:dLbls>
        <c:marker val="1"/>
        <c:smooth val="0"/>
        <c:axId val="86564224"/>
        <c:axId val="86574592"/>
      </c:lineChart>
      <c:dateAx>
        <c:axId val="86564224"/>
        <c:scaling>
          <c:orientation val="minMax"/>
        </c:scaling>
        <c:delete val="1"/>
        <c:axPos val="b"/>
        <c:numFmt formatCode="ge" sourceLinked="1"/>
        <c:majorTickMark val="none"/>
        <c:minorTickMark val="none"/>
        <c:tickLblPos val="none"/>
        <c:crossAx val="86574592"/>
        <c:crosses val="autoZero"/>
        <c:auto val="1"/>
        <c:lblOffset val="100"/>
        <c:baseTimeUnit val="years"/>
      </c:dateAx>
      <c:valAx>
        <c:axId val="86574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564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18.87</c:v>
                </c:pt>
                <c:pt idx="1">
                  <c:v>19.37</c:v>
                </c:pt>
                <c:pt idx="2">
                  <c:v>20.98</c:v>
                </c:pt>
                <c:pt idx="3">
                  <c:v>21.73</c:v>
                </c:pt>
                <c:pt idx="4">
                  <c:v>25.57</c:v>
                </c:pt>
              </c:numCache>
            </c:numRef>
          </c:val>
          <c:extLst>
            <c:ext xmlns:c16="http://schemas.microsoft.com/office/drawing/2014/chart" uri="{C3380CC4-5D6E-409C-BE32-E72D297353CC}">
              <c16:uniqueId val="{00000000-ABDA-441C-845B-33077BE2BB81}"/>
            </c:ext>
          </c:extLst>
        </c:ser>
        <c:dLbls>
          <c:showLegendKey val="0"/>
          <c:showVal val="0"/>
          <c:showCatName val="0"/>
          <c:showSerName val="0"/>
          <c:showPercent val="0"/>
          <c:showBubbleSize val="0"/>
        </c:dLbls>
        <c:gapWidth val="150"/>
        <c:axId val="86604800"/>
        <c:axId val="86606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7.67</c:v>
                </c:pt>
                <c:pt idx="1">
                  <c:v>8.4</c:v>
                </c:pt>
                <c:pt idx="2">
                  <c:v>9.7100000000000009</c:v>
                </c:pt>
                <c:pt idx="3">
                  <c:v>10.71</c:v>
                </c:pt>
                <c:pt idx="4">
                  <c:v>10.93</c:v>
                </c:pt>
              </c:numCache>
            </c:numRef>
          </c:val>
          <c:smooth val="0"/>
          <c:extLst>
            <c:ext xmlns:c16="http://schemas.microsoft.com/office/drawing/2014/chart" uri="{C3380CC4-5D6E-409C-BE32-E72D297353CC}">
              <c16:uniqueId val="{00000001-ABDA-441C-845B-33077BE2BB81}"/>
            </c:ext>
          </c:extLst>
        </c:ser>
        <c:dLbls>
          <c:showLegendKey val="0"/>
          <c:showVal val="0"/>
          <c:showCatName val="0"/>
          <c:showSerName val="0"/>
          <c:showPercent val="0"/>
          <c:showBubbleSize val="0"/>
        </c:dLbls>
        <c:marker val="1"/>
        <c:smooth val="0"/>
        <c:axId val="86604800"/>
        <c:axId val="86606976"/>
      </c:lineChart>
      <c:dateAx>
        <c:axId val="86604800"/>
        <c:scaling>
          <c:orientation val="minMax"/>
        </c:scaling>
        <c:delete val="1"/>
        <c:axPos val="b"/>
        <c:numFmt formatCode="ge" sourceLinked="1"/>
        <c:majorTickMark val="none"/>
        <c:minorTickMark val="none"/>
        <c:tickLblPos val="none"/>
        <c:crossAx val="86606976"/>
        <c:crosses val="autoZero"/>
        <c:auto val="1"/>
        <c:lblOffset val="100"/>
        <c:baseTimeUnit val="years"/>
      </c:dateAx>
      <c:valAx>
        <c:axId val="86606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604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8E5-4D51-A223-E4C018EACF6C}"/>
            </c:ext>
          </c:extLst>
        </c:ser>
        <c:dLbls>
          <c:showLegendKey val="0"/>
          <c:showVal val="0"/>
          <c:showCatName val="0"/>
          <c:showSerName val="0"/>
          <c:showPercent val="0"/>
          <c:showBubbleSize val="0"/>
        </c:dLbls>
        <c:gapWidth val="150"/>
        <c:axId val="86628992"/>
        <c:axId val="86631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4.67</c:v>
                </c:pt>
                <c:pt idx="1">
                  <c:v>4.46</c:v>
                </c:pt>
                <c:pt idx="2">
                  <c:v>4.3899999999999997</c:v>
                </c:pt>
                <c:pt idx="3">
                  <c:v>0.41</c:v>
                </c:pt>
                <c:pt idx="4">
                  <c:v>0.54</c:v>
                </c:pt>
              </c:numCache>
            </c:numRef>
          </c:val>
          <c:smooth val="0"/>
          <c:extLst>
            <c:ext xmlns:c16="http://schemas.microsoft.com/office/drawing/2014/chart" uri="{C3380CC4-5D6E-409C-BE32-E72D297353CC}">
              <c16:uniqueId val="{00000001-B8E5-4D51-A223-E4C018EACF6C}"/>
            </c:ext>
          </c:extLst>
        </c:ser>
        <c:dLbls>
          <c:showLegendKey val="0"/>
          <c:showVal val="0"/>
          <c:showCatName val="0"/>
          <c:showSerName val="0"/>
          <c:showPercent val="0"/>
          <c:showBubbleSize val="0"/>
        </c:dLbls>
        <c:marker val="1"/>
        <c:smooth val="0"/>
        <c:axId val="86628992"/>
        <c:axId val="86631168"/>
      </c:lineChart>
      <c:dateAx>
        <c:axId val="86628992"/>
        <c:scaling>
          <c:orientation val="minMax"/>
        </c:scaling>
        <c:delete val="1"/>
        <c:axPos val="b"/>
        <c:numFmt formatCode="ge" sourceLinked="1"/>
        <c:majorTickMark val="none"/>
        <c:minorTickMark val="none"/>
        <c:tickLblPos val="none"/>
        <c:crossAx val="86631168"/>
        <c:crosses val="autoZero"/>
        <c:auto val="1"/>
        <c:lblOffset val="100"/>
        <c:baseTimeUnit val="years"/>
      </c:dateAx>
      <c:valAx>
        <c:axId val="866311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6628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246.15</c:v>
                </c:pt>
                <c:pt idx="1">
                  <c:v>396.58</c:v>
                </c:pt>
                <c:pt idx="2">
                  <c:v>373.1</c:v>
                </c:pt>
                <c:pt idx="3">
                  <c:v>63.91</c:v>
                </c:pt>
                <c:pt idx="4">
                  <c:v>71.67</c:v>
                </c:pt>
              </c:numCache>
            </c:numRef>
          </c:val>
          <c:extLst>
            <c:ext xmlns:c16="http://schemas.microsoft.com/office/drawing/2014/chart" uri="{C3380CC4-5D6E-409C-BE32-E72D297353CC}">
              <c16:uniqueId val="{00000000-DFBD-41CD-A4CB-2BD8A795D423}"/>
            </c:ext>
          </c:extLst>
        </c:ser>
        <c:dLbls>
          <c:showLegendKey val="0"/>
          <c:showVal val="0"/>
          <c:showCatName val="0"/>
          <c:showSerName val="0"/>
          <c:showPercent val="0"/>
          <c:showBubbleSize val="0"/>
        </c:dLbls>
        <c:gapWidth val="150"/>
        <c:axId val="86649088"/>
        <c:axId val="866635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695.41</c:v>
                </c:pt>
                <c:pt idx="1">
                  <c:v>701</c:v>
                </c:pt>
                <c:pt idx="2">
                  <c:v>739.59</c:v>
                </c:pt>
                <c:pt idx="3">
                  <c:v>335.95</c:v>
                </c:pt>
                <c:pt idx="4">
                  <c:v>346.59</c:v>
                </c:pt>
              </c:numCache>
            </c:numRef>
          </c:val>
          <c:smooth val="0"/>
          <c:extLst>
            <c:ext xmlns:c16="http://schemas.microsoft.com/office/drawing/2014/chart" uri="{C3380CC4-5D6E-409C-BE32-E72D297353CC}">
              <c16:uniqueId val="{00000001-DFBD-41CD-A4CB-2BD8A795D423}"/>
            </c:ext>
          </c:extLst>
        </c:ser>
        <c:dLbls>
          <c:showLegendKey val="0"/>
          <c:showVal val="0"/>
          <c:showCatName val="0"/>
          <c:showSerName val="0"/>
          <c:showPercent val="0"/>
          <c:showBubbleSize val="0"/>
        </c:dLbls>
        <c:marker val="1"/>
        <c:smooth val="0"/>
        <c:axId val="86649088"/>
        <c:axId val="86663552"/>
      </c:lineChart>
      <c:dateAx>
        <c:axId val="86649088"/>
        <c:scaling>
          <c:orientation val="minMax"/>
        </c:scaling>
        <c:delete val="1"/>
        <c:axPos val="b"/>
        <c:numFmt formatCode="ge" sourceLinked="1"/>
        <c:majorTickMark val="none"/>
        <c:minorTickMark val="none"/>
        <c:tickLblPos val="none"/>
        <c:crossAx val="86663552"/>
        <c:crosses val="autoZero"/>
        <c:auto val="1"/>
        <c:lblOffset val="100"/>
        <c:baseTimeUnit val="years"/>
      </c:dateAx>
      <c:valAx>
        <c:axId val="866635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6649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609.36</c:v>
                </c:pt>
                <c:pt idx="1">
                  <c:v>569.45000000000005</c:v>
                </c:pt>
                <c:pt idx="2">
                  <c:v>561.78</c:v>
                </c:pt>
                <c:pt idx="3">
                  <c:v>552.67999999999995</c:v>
                </c:pt>
                <c:pt idx="4">
                  <c:v>499.99</c:v>
                </c:pt>
              </c:numCache>
            </c:numRef>
          </c:val>
          <c:extLst>
            <c:ext xmlns:c16="http://schemas.microsoft.com/office/drawing/2014/chart" uri="{C3380CC4-5D6E-409C-BE32-E72D297353CC}">
              <c16:uniqueId val="{00000000-45F3-4B1D-BEBC-2232F717A1FA}"/>
            </c:ext>
          </c:extLst>
        </c:ser>
        <c:dLbls>
          <c:showLegendKey val="0"/>
          <c:showVal val="0"/>
          <c:showCatName val="0"/>
          <c:showSerName val="0"/>
          <c:showPercent val="0"/>
          <c:showBubbleSize val="0"/>
        </c:dLbls>
        <c:gapWidth val="150"/>
        <c:axId val="95684480"/>
        <c:axId val="95686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343.45</c:v>
                </c:pt>
                <c:pt idx="1">
                  <c:v>330.99</c:v>
                </c:pt>
                <c:pt idx="2">
                  <c:v>324.08999999999997</c:v>
                </c:pt>
                <c:pt idx="3">
                  <c:v>319.82</c:v>
                </c:pt>
                <c:pt idx="4">
                  <c:v>312.02999999999997</c:v>
                </c:pt>
              </c:numCache>
            </c:numRef>
          </c:val>
          <c:smooth val="0"/>
          <c:extLst>
            <c:ext xmlns:c16="http://schemas.microsoft.com/office/drawing/2014/chart" uri="{C3380CC4-5D6E-409C-BE32-E72D297353CC}">
              <c16:uniqueId val="{00000001-45F3-4B1D-BEBC-2232F717A1FA}"/>
            </c:ext>
          </c:extLst>
        </c:ser>
        <c:dLbls>
          <c:showLegendKey val="0"/>
          <c:showVal val="0"/>
          <c:showCatName val="0"/>
          <c:showSerName val="0"/>
          <c:showPercent val="0"/>
          <c:showBubbleSize val="0"/>
        </c:dLbls>
        <c:marker val="1"/>
        <c:smooth val="0"/>
        <c:axId val="95684480"/>
        <c:axId val="95686656"/>
      </c:lineChart>
      <c:dateAx>
        <c:axId val="95684480"/>
        <c:scaling>
          <c:orientation val="minMax"/>
        </c:scaling>
        <c:delete val="1"/>
        <c:axPos val="b"/>
        <c:numFmt formatCode="ge" sourceLinked="1"/>
        <c:majorTickMark val="none"/>
        <c:minorTickMark val="none"/>
        <c:tickLblPos val="none"/>
        <c:crossAx val="95686656"/>
        <c:crosses val="autoZero"/>
        <c:auto val="1"/>
        <c:lblOffset val="100"/>
        <c:baseTimeUnit val="years"/>
      </c:dateAx>
      <c:valAx>
        <c:axId val="95686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5684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88.34</c:v>
                </c:pt>
                <c:pt idx="1">
                  <c:v>95.04</c:v>
                </c:pt>
                <c:pt idx="2">
                  <c:v>94.06</c:v>
                </c:pt>
                <c:pt idx="3">
                  <c:v>88.91</c:v>
                </c:pt>
                <c:pt idx="4">
                  <c:v>95.72</c:v>
                </c:pt>
              </c:numCache>
            </c:numRef>
          </c:val>
          <c:extLst>
            <c:ext xmlns:c16="http://schemas.microsoft.com/office/drawing/2014/chart" uri="{C3380CC4-5D6E-409C-BE32-E72D297353CC}">
              <c16:uniqueId val="{00000000-9D76-461C-9835-765734F09E50}"/>
            </c:ext>
          </c:extLst>
        </c:ser>
        <c:dLbls>
          <c:showLegendKey val="0"/>
          <c:showVal val="0"/>
          <c:showCatName val="0"/>
          <c:showSerName val="0"/>
          <c:showPercent val="0"/>
          <c:showBubbleSize val="0"/>
        </c:dLbls>
        <c:gapWidth val="150"/>
        <c:axId val="95729152"/>
        <c:axId val="95731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99.61</c:v>
                </c:pt>
                <c:pt idx="1">
                  <c:v>100.27</c:v>
                </c:pt>
                <c:pt idx="2">
                  <c:v>99.46</c:v>
                </c:pt>
                <c:pt idx="3">
                  <c:v>105.21</c:v>
                </c:pt>
                <c:pt idx="4">
                  <c:v>105.71</c:v>
                </c:pt>
              </c:numCache>
            </c:numRef>
          </c:val>
          <c:smooth val="0"/>
          <c:extLst>
            <c:ext xmlns:c16="http://schemas.microsoft.com/office/drawing/2014/chart" uri="{C3380CC4-5D6E-409C-BE32-E72D297353CC}">
              <c16:uniqueId val="{00000001-9D76-461C-9835-765734F09E50}"/>
            </c:ext>
          </c:extLst>
        </c:ser>
        <c:dLbls>
          <c:showLegendKey val="0"/>
          <c:showVal val="0"/>
          <c:showCatName val="0"/>
          <c:showSerName val="0"/>
          <c:showPercent val="0"/>
          <c:showBubbleSize val="0"/>
        </c:dLbls>
        <c:marker val="1"/>
        <c:smooth val="0"/>
        <c:axId val="95729152"/>
        <c:axId val="95731072"/>
      </c:lineChart>
      <c:dateAx>
        <c:axId val="95729152"/>
        <c:scaling>
          <c:orientation val="minMax"/>
        </c:scaling>
        <c:delete val="1"/>
        <c:axPos val="b"/>
        <c:numFmt formatCode="ge" sourceLinked="1"/>
        <c:majorTickMark val="none"/>
        <c:minorTickMark val="none"/>
        <c:tickLblPos val="none"/>
        <c:crossAx val="95731072"/>
        <c:crosses val="autoZero"/>
        <c:auto val="1"/>
        <c:lblOffset val="100"/>
        <c:baseTimeUnit val="years"/>
      </c:dateAx>
      <c:valAx>
        <c:axId val="95731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729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261.12</c:v>
                </c:pt>
                <c:pt idx="1">
                  <c:v>248.85</c:v>
                </c:pt>
                <c:pt idx="2">
                  <c:v>251.35</c:v>
                </c:pt>
                <c:pt idx="3">
                  <c:v>266.18</c:v>
                </c:pt>
                <c:pt idx="4">
                  <c:v>247.77</c:v>
                </c:pt>
              </c:numCache>
            </c:numRef>
          </c:val>
          <c:extLst>
            <c:ext xmlns:c16="http://schemas.microsoft.com/office/drawing/2014/chart" uri="{C3380CC4-5D6E-409C-BE32-E72D297353CC}">
              <c16:uniqueId val="{00000000-8C2B-430C-AE77-6FAF18846155}"/>
            </c:ext>
          </c:extLst>
        </c:ser>
        <c:dLbls>
          <c:showLegendKey val="0"/>
          <c:showVal val="0"/>
          <c:showCatName val="0"/>
          <c:showSerName val="0"/>
          <c:showPercent val="0"/>
          <c:showBubbleSize val="0"/>
        </c:dLbls>
        <c:gapWidth val="150"/>
        <c:axId val="95827072"/>
        <c:axId val="95828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169.59</c:v>
                </c:pt>
                <c:pt idx="1">
                  <c:v>169.62</c:v>
                </c:pt>
                <c:pt idx="2">
                  <c:v>171.78</c:v>
                </c:pt>
                <c:pt idx="3">
                  <c:v>162.59</c:v>
                </c:pt>
                <c:pt idx="4">
                  <c:v>162.15</c:v>
                </c:pt>
              </c:numCache>
            </c:numRef>
          </c:val>
          <c:smooth val="0"/>
          <c:extLst>
            <c:ext xmlns:c16="http://schemas.microsoft.com/office/drawing/2014/chart" uri="{C3380CC4-5D6E-409C-BE32-E72D297353CC}">
              <c16:uniqueId val="{00000001-8C2B-430C-AE77-6FAF18846155}"/>
            </c:ext>
          </c:extLst>
        </c:ser>
        <c:dLbls>
          <c:showLegendKey val="0"/>
          <c:showVal val="0"/>
          <c:showCatName val="0"/>
          <c:showSerName val="0"/>
          <c:showPercent val="0"/>
          <c:showBubbleSize val="0"/>
        </c:dLbls>
        <c:marker val="1"/>
        <c:smooth val="0"/>
        <c:axId val="95827072"/>
        <c:axId val="95828992"/>
      </c:lineChart>
      <c:dateAx>
        <c:axId val="95827072"/>
        <c:scaling>
          <c:orientation val="minMax"/>
        </c:scaling>
        <c:delete val="1"/>
        <c:axPos val="b"/>
        <c:numFmt formatCode="ge" sourceLinked="1"/>
        <c:majorTickMark val="none"/>
        <c:minorTickMark val="none"/>
        <c:tickLblPos val="none"/>
        <c:crossAx val="95828992"/>
        <c:crosses val="autoZero"/>
        <c:auto val="1"/>
        <c:lblOffset val="100"/>
        <c:baseTimeUnit val="years"/>
      </c:dateAx>
      <c:valAx>
        <c:axId val="95828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827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H59"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千葉県　香取市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85" t="s">
        <v>1</v>
      </c>
      <c r="C7" s="86"/>
      <c r="D7" s="86"/>
      <c r="E7" s="86"/>
      <c r="F7" s="86"/>
      <c r="G7" s="86"/>
      <c r="H7" s="86"/>
      <c r="I7" s="87"/>
      <c r="J7" s="85" t="s">
        <v>2</v>
      </c>
      <c r="K7" s="86"/>
      <c r="L7" s="86"/>
      <c r="M7" s="86"/>
      <c r="N7" s="86"/>
      <c r="O7" s="86"/>
      <c r="P7" s="86"/>
      <c r="Q7" s="87"/>
      <c r="R7" s="85" t="s">
        <v>3</v>
      </c>
      <c r="S7" s="86"/>
      <c r="T7" s="86"/>
      <c r="U7" s="86"/>
      <c r="V7" s="86"/>
      <c r="W7" s="86"/>
      <c r="X7" s="86"/>
      <c r="Y7" s="87"/>
      <c r="Z7" s="85" t="s">
        <v>4</v>
      </c>
      <c r="AA7" s="86"/>
      <c r="AB7" s="86"/>
      <c r="AC7" s="86"/>
      <c r="AD7" s="86"/>
      <c r="AE7" s="86"/>
      <c r="AF7" s="86"/>
      <c r="AG7" s="87"/>
      <c r="AH7" s="3"/>
      <c r="AI7" s="85" t="s">
        <v>5</v>
      </c>
      <c r="AJ7" s="86"/>
      <c r="AK7" s="86"/>
      <c r="AL7" s="86"/>
      <c r="AM7" s="86"/>
      <c r="AN7" s="86"/>
      <c r="AO7" s="86"/>
      <c r="AP7" s="87"/>
      <c r="AQ7" s="74" t="s">
        <v>6</v>
      </c>
      <c r="AR7" s="74"/>
      <c r="AS7" s="74"/>
      <c r="AT7" s="74"/>
      <c r="AU7" s="74"/>
      <c r="AV7" s="74"/>
      <c r="AW7" s="74"/>
      <c r="AX7" s="74"/>
      <c r="AY7" s="74" t="s">
        <v>7</v>
      </c>
      <c r="AZ7" s="74"/>
      <c r="BA7" s="74"/>
      <c r="BB7" s="74"/>
      <c r="BC7" s="74"/>
      <c r="BD7" s="74"/>
      <c r="BE7" s="74"/>
      <c r="BF7" s="74"/>
      <c r="BG7" s="3"/>
      <c r="BH7" s="3"/>
      <c r="BI7" s="3"/>
      <c r="BJ7" s="3"/>
      <c r="BK7" s="3"/>
      <c r="BL7" s="4" t="s">
        <v>8</v>
      </c>
      <c r="BM7" s="5"/>
      <c r="BN7" s="5"/>
      <c r="BO7" s="5"/>
      <c r="BP7" s="5"/>
      <c r="BQ7" s="5"/>
      <c r="BR7" s="5"/>
      <c r="BS7" s="5"/>
      <c r="BT7" s="5"/>
      <c r="BU7" s="5"/>
      <c r="BV7" s="5"/>
      <c r="BW7" s="5"/>
      <c r="BX7" s="5"/>
      <c r="BY7" s="6"/>
    </row>
    <row r="8" spans="1:78" ht="18.75" customHeight="1" x14ac:dyDescent="0.15">
      <c r="A8" s="2"/>
      <c r="B8" s="77" t="str">
        <f>データ!I6</f>
        <v>法適用</v>
      </c>
      <c r="C8" s="78"/>
      <c r="D8" s="78"/>
      <c r="E8" s="78"/>
      <c r="F8" s="78"/>
      <c r="G8" s="78"/>
      <c r="H8" s="78"/>
      <c r="I8" s="79"/>
      <c r="J8" s="77" t="str">
        <f>データ!J6</f>
        <v>水道事業</v>
      </c>
      <c r="K8" s="78"/>
      <c r="L8" s="78"/>
      <c r="M8" s="78"/>
      <c r="N8" s="78"/>
      <c r="O8" s="78"/>
      <c r="P8" s="78"/>
      <c r="Q8" s="79"/>
      <c r="R8" s="77" t="str">
        <f>データ!K6</f>
        <v>末端給水事業</v>
      </c>
      <c r="S8" s="78"/>
      <c r="T8" s="78"/>
      <c r="U8" s="78"/>
      <c r="V8" s="78"/>
      <c r="W8" s="78"/>
      <c r="X8" s="78"/>
      <c r="Y8" s="79"/>
      <c r="Z8" s="77" t="str">
        <f>データ!L6</f>
        <v>A4</v>
      </c>
      <c r="AA8" s="78"/>
      <c r="AB8" s="78"/>
      <c r="AC8" s="78"/>
      <c r="AD8" s="78"/>
      <c r="AE8" s="78"/>
      <c r="AF8" s="78"/>
      <c r="AG8" s="79"/>
      <c r="AH8" s="3"/>
      <c r="AI8" s="80">
        <f>データ!Q6</f>
        <v>80015</v>
      </c>
      <c r="AJ8" s="81"/>
      <c r="AK8" s="81"/>
      <c r="AL8" s="81"/>
      <c r="AM8" s="81"/>
      <c r="AN8" s="81"/>
      <c r="AO8" s="81"/>
      <c r="AP8" s="82"/>
      <c r="AQ8" s="57">
        <f>データ!R6</f>
        <v>262.35000000000002</v>
      </c>
      <c r="AR8" s="57"/>
      <c r="AS8" s="57"/>
      <c r="AT8" s="57"/>
      <c r="AU8" s="57"/>
      <c r="AV8" s="57"/>
      <c r="AW8" s="57"/>
      <c r="AX8" s="57"/>
      <c r="AY8" s="57">
        <f>データ!S6</f>
        <v>304.99</v>
      </c>
      <c r="AZ8" s="57"/>
      <c r="BA8" s="57"/>
      <c r="BB8" s="57"/>
      <c r="BC8" s="57"/>
      <c r="BD8" s="57"/>
      <c r="BE8" s="57"/>
      <c r="BF8" s="57"/>
      <c r="BG8" s="3"/>
      <c r="BH8" s="3"/>
      <c r="BI8" s="3"/>
      <c r="BJ8" s="3"/>
      <c r="BK8" s="3"/>
      <c r="BL8" s="72" t="s">
        <v>9</v>
      </c>
      <c r="BM8" s="73"/>
      <c r="BN8" s="7" t="s">
        <v>10</v>
      </c>
      <c r="BO8" s="8"/>
      <c r="BP8" s="8"/>
      <c r="BQ8" s="8"/>
      <c r="BR8" s="8"/>
      <c r="BS8" s="8"/>
      <c r="BT8" s="8"/>
      <c r="BU8" s="8"/>
      <c r="BV8" s="8"/>
      <c r="BW8" s="8"/>
      <c r="BX8" s="8"/>
      <c r="BY8" s="9"/>
    </row>
    <row r="9" spans="1:78" ht="18.75" customHeight="1" x14ac:dyDescent="0.15">
      <c r="A9" s="2"/>
      <c r="B9" s="74" t="s">
        <v>11</v>
      </c>
      <c r="C9" s="74"/>
      <c r="D9" s="74"/>
      <c r="E9" s="74"/>
      <c r="F9" s="74"/>
      <c r="G9" s="74"/>
      <c r="H9" s="74"/>
      <c r="I9" s="74"/>
      <c r="J9" s="74" t="s">
        <v>12</v>
      </c>
      <c r="K9" s="74"/>
      <c r="L9" s="74"/>
      <c r="M9" s="74"/>
      <c r="N9" s="74"/>
      <c r="O9" s="74"/>
      <c r="P9" s="74"/>
      <c r="Q9" s="74"/>
      <c r="R9" s="74" t="s">
        <v>13</v>
      </c>
      <c r="S9" s="74"/>
      <c r="T9" s="74"/>
      <c r="U9" s="74"/>
      <c r="V9" s="74"/>
      <c r="W9" s="74"/>
      <c r="X9" s="74"/>
      <c r="Y9" s="74"/>
      <c r="Z9" s="74" t="s">
        <v>14</v>
      </c>
      <c r="AA9" s="74"/>
      <c r="AB9" s="74"/>
      <c r="AC9" s="74"/>
      <c r="AD9" s="74"/>
      <c r="AE9" s="74"/>
      <c r="AF9" s="74"/>
      <c r="AG9" s="74"/>
      <c r="AH9" s="3"/>
      <c r="AI9" s="74" t="s">
        <v>15</v>
      </c>
      <c r="AJ9" s="74"/>
      <c r="AK9" s="74"/>
      <c r="AL9" s="74"/>
      <c r="AM9" s="74"/>
      <c r="AN9" s="74"/>
      <c r="AO9" s="74"/>
      <c r="AP9" s="74"/>
      <c r="AQ9" s="74" t="s">
        <v>16</v>
      </c>
      <c r="AR9" s="74"/>
      <c r="AS9" s="74"/>
      <c r="AT9" s="74"/>
      <c r="AU9" s="74"/>
      <c r="AV9" s="74"/>
      <c r="AW9" s="74"/>
      <c r="AX9" s="74"/>
      <c r="AY9" s="74" t="s">
        <v>17</v>
      </c>
      <c r="AZ9" s="74"/>
      <c r="BA9" s="74"/>
      <c r="BB9" s="74"/>
      <c r="BC9" s="74"/>
      <c r="BD9" s="74"/>
      <c r="BE9" s="74"/>
      <c r="BF9" s="74"/>
      <c r="BG9" s="3"/>
      <c r="BH9" s="3"/>
      <c r="BI9" s="3"/>
      <c r="BJ9" s="3"/>
      <c r="BK9" s="3"/>
      <c r="BL9" s="75" t="s">
        <v>18</v>
      </c>
      <c r="BM9" s="76"/>
      <c r="BN9" s="10" t="s">
        <v>19</v>
      </c>
      <c r="BO9" s="11"/>
      <c r="BP9" s="11"/>
      <c r="BQ9" s="11"/>
      <c r="BR9" s="11"/>
      <c r="BS9" s="11"/>
      <c r="BT9" s="11"/>
      <c r="BU9" s="11"/>
      <c r="BV9" s="11"/>
      <c r="BW9" s="11"/>
      <c r="BX9" s="11"/>
      <c r="BY9" s="12"/>
    </row>
    <row r="10" spans="1:78" ht="18.75" customHeight="1" x14ac:dyDescent="0.15">
      <c r="A10" s="2"/>
      <c r="B10" s="57" t="str">
        <f>データ!M6</f>
        <v>-</v>
      </c>
      <c r="C10" s="57"/>
      <c r="D10" s="57"/>
      <c r="E10" s="57"/>
      <c r="F10" s="57"/>
      <c r="G10" s="57"/>
      <c r="H10" s="57"/>
      <c r="I10" s="57"/>
      <c r="J10" s="57">
        <f>データ!N6</f>
        <v>53.51</v>
      </c>
      <c r="K10" s="57"/>
      <c r="L10" s="57"/>
      <c r="M10" s="57"/>
      <c r="N10" s="57"/>
      <c r="O10" s="57"/>
      <c r="P10" s="57"/>
      <c r="Q10" s="57"/>
      <c r="R10" s="57">
        <f>データ!O6</f>
        <v>70.150000000000006</v>
      </c>
      <c r="S10" s="57"/>
      <c r="T10" s="57"/>
      <c r="U10" s="57"/>
      <c r="V10" s="57"/>
      <c r="W10" s="57"/>
      <c r="X10" s="57"/>
      <c r="Y10" s="57"/>
      <c r="Z10" s="71">
        <f>データ!P6</f>
        <v>4644</v>
      </c>
      <c r="AA10" s="71"/>
      <c r="AB10" s="71"/>
      <c r="AC10" s="71"/>
      <c r="AD10" s="71"/>
      <c r="AE10" s="71"/>
      <c r="AF10" s="71"/>
      <c r="AG10" s="71"/>
      <c r="AH10" s="2"/>
      <c r="AI10" s="71">
        <f>データ!T6</f>
        <v>55876</v>
      </c>
      <c r="AJ10" s="71"/>
      <c r="AK10" s="71"/>
      <c r="AL10" s="71"/>
      <c r="AM10" s="71"/>
      <c r="AN10" s="71"/>
      <c r="AO10" s="71"/>
      <c r="AP10" s="71"/>
      <c r="AQ10" s="57">
        <f>データ!U6</f>
        <v>171.19</v>
      </c>
      <c r="AR10" s="57"/>
      <c r="AS10" s="57"/>
      <c r="AT10" s="57"/>
      <c r="AU10" s="57"/>
      <c r="AV10" s="57"/>
      <c r="AW10" s="57"/>
      <c r="AX10" s="57"/>
      <c r="AY10" s="57">
        <f>データ!V6</f>
        <v>326.39999999999998</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65" t="s">
        <v>24</v>
      </c>
      <c r="BM14" s="66"/>
      <c r="BN14" s="66"/>
      <c r="BO14" s="66"/>
      <c r="BP14" s="66"/>
      <c r="BQ14" s="66"/>
      <c r="BR14" s="66"/>
      <c r="BS14" s="66"/>
      <c r="BT14" s="66"/>
      <c r="BU14" s="66"/>
      <c r="BV14" s="66"/>
      <c r="BW14" s="66"/>
      <c r="BX14" s="66"/>
      <c r="BY14" s="66"/>
      <c r="BZ14" s="67"/>
    </row>
    <row r="15" spans="1:78" ht="13.5" customHeight="1" x14ac:dyDescent="0.15">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68"/>
      <c r="BM15" s="69"/>
      <c r="BN15" s="69"/>
      <c r="BO15" s="69"/>
      <c r="BP15" s="69"/>
      <c r="BQ15" s="69"/>
      <c r="BR15" s="69"/>
      <c r="BS15" s="69"/>
      <c r="BT15" s="69"/>
      <c r="BU15" s="69"/>
      <c r="BV15" s="69"/>
      <c r="BW15" s="69"/>
      <c r="BX15" s="69"/>
      <c r="BY15" s="69"/>
      <c r="BZ15" s="70"/>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103</v>
      </c>
      <c r="BM16" s="48"/>
      <c r="BN16" s="48"/>
      <c r="BO16" s="48"/>
      <c r="BP16" s="48"/>
      <c r="BQ16" s="48"/>
      <c r="BR16" s="48"/>
      <c r="BS16" s="48"/>
      <c r="BT16" s="48"/>
      <c r="BU16" s="48"/>
      <c r="BV16" s="48"/>
      <c r="BW16" s="48"/>
      <c r="BX16" s="48"/>
      <c r="BY16" s="48"/>
      <c r="BZ16" s="49"/>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x14ac:dyDescent="0.15">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x14ac:dyDescent="0.15">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7"/>
      <c r="BM44" s="48"/>
      <c r="BN44" s="48"/>
      <c r="BO44" s="48"/>
      <c r="BP44" s="48"/>
      <c r="BQ44" s="48"/>
      <c r="BR44" s="48"/>
      <c r="BS44" s="48"/>
      <c r="BT44" s="48"/>
      <c r="BU44" s="48"/>
      <c r="BV44" s="48"/>
      <c r="BW44" s="48"/>
      <c r="BX44" s="48"/>
      <c r="BY44" s="48"/>
      <c r="BZ44" s="4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104</v>
      </c>
      <c r="BM47" s="48"/>
      <c r="BN47" s="48"/>
      <c r="BO47" s="48"/>
      <c r="BP47" s="48"/>
      <c r="BQ47" s="48"/>
      <c r="BR47" s="48"/>
      <c r="BS47" s="48"/>
      <c r="BT47" s="48"/>
      <c r="BU47" s="48"/>
      <c r="BV47" s="48"/>
      <c r="BW47" s="48"/>
      <c r="BX47" s="48"/>
      <c r="BY47" s="48"/>
      <c r="BZ47" s="49"/>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x14ac:dyDescent="0.15">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x14ac:dyDescent="0.15">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x14ac:dyDescent="0.15">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x14ac:dyDescent="0.15">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105</v>
      </c>
      <c r="BM66" s="48"/>
      <c r="BN66" s="48"/>
      <c r="BO66" s="48"/>
      <c r="BP66" s="48"/>
      <c r="BQ66" s="48"/>
      <c r="BR66" s="48"/>
      <c r="BS66" s="48"/>
      <c r="BT66" s="48"/>
      <c r="BU66" s="48"/>
      <c r="BV66" s="48"/>
      <c r="BW66" s="48"/>
      <c r="BX66" s="48"/>
      <c r="BY66" s="48"/>
      <c r="BZ66" s="4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15">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15">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15">
      <c r="C83" s="2" t="s">
        <v>39</v>
      </c>
    </row>
  </sheetData>
  <sheetProtection password="8649"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9" t="s">
        <v>49</v>
      </c>
      <c r="I3" s="90"/>
      <c r="J3" s="90"/>
      <c r="K3" s="90"/>
      <c r="L3" s="90"/>
      <c r="M3" s="90"/>
      <c r="N3" s="90"/>
      <c r="O3" s="90"/>
      <c r="P3" s="90"/>
      <c r="Q3" s="90"/>
      <c r="R3" s="90"/>
      <c r="S3" s="90"/>
      <c r="T3" s="90"/>
      <c r="U3" s="90"/>
      <c r="V3" s="91"/>
      <c r="W3" s="95" t="s">
        <v>50</v>
      </c>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t="s">
        <v>34</v>
      </c>
      <c r="DH3" s="88"/>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row>
    <row r="4" spans="1:143" x14ac:dyDescent="0.15">
      <c r="A4" s="26" t="s">
        <v>51</v>
      </c>
      <c r="B4" s="28"/>
      <c r="C4" s="28"/>
      <c r="D4" s="28"/>
      <c r="E4" s="28"/>
      <c r="F4" s="28"/>
      <c r="G4" s="28"/>
      <c r="H4" s="92"/>
      <c r="I4" s="93"/>
      <c r="J4" s="93"/>
      <c r="K4" s="93"/>
      <c r="L4" s="93"/>
      <c r="M4" s="93"/>
      <c r="N4" s="93"/>
      <c r="O4" s="93"/>
      <c r="P4" s="93"/>
      <c r="Q4" s="93"/>
      <c r="R4" s="93"/>
      <c r="S4" s="93"/>
      <c r="T4" s="93"/>
      <c r="U4" s="93"/>
      <c r="V4" s="94"/>
      <c r="W4" s="88" t="s">
        <v>52</v>
      </c>
      <c r="X4" s="88"/>
      <c r="Y4" s="88"/>
      <c r="Z4" s="88"/>
      <c r="AA4" s="88"/>
      <c r="AB4" s="88"/>
      <c r="AC4" s="88"/>
      <c r="AD4" s="88"/>
      <c r="AE4" s="88"/>
      <c r="AF4" s="88"/>
      <c r="AG4" s="88"/>
      <c r="AH4" s="88" t="s">
        <v>53</v>
      </c>
      <c r="AI4" s="88"/>
      <c r="AJ4" s="88"/>
      <c r="AK4" s="88"/>
      <c r="AL4" s="88"/>
      <c r="AM4" s="88"/>
      <c r="AN4" s="88"/>
      <c r="AO4" s="88"/>
      <c r="AP4" s="88"/>
      <c r="AQ4" s="88"/>
      <c r="AR4" s="88"/>
      <c r="AS4" s="88" t="s">
        <v>54</v>
      </c>
      <c r="AT4" s="88"/>
      <c r="AU4" s="88"/>
      <c r="AV4" s="88"/>
      <c r="AW4" s="88"/>
      <c r="AX4" s="88"/>
      <c r="AY4" s="88"/>
      <c r="AZ4" s="88"/>
      <c r="BA4" s="88"/>
      <c r="BB4" s="88"/>
      <c r="BC4" s="88"/>
      <c r="BD4" s="88" t="s">
        <v>55</v>
      </c>
      <c r="BE4" s="88"/>
      <c r="BF4" s="88"/>
      <c r="BG4" s="88"/>
      <c r="BH4" s="88"/>
      <c r="BI4" s="88"/>
      <c r="BJ4" s="88"/>
      <c r="BK4" s="88"/>
      <c r="BL4" s="88"/>
      <c r="BM4" s="88"/>
      <c r="BN4" s="88"/>
      <c r="BO4" s="88" t="s">
        <v>56</v>
      </c>
      <c r="BP4" s="88"/>
      <c r="BQ4" s="88"/>
      <c r="BR4" s="88"/>
      <c r="BS4" s="88"/>
      <c r="BT4" s="88"/>
      <c r="BU4" s="88"/>
      <c r="BV4" s="88"/>
      <c r="BW4" s="88"/>
      <c r="BX4" s="88"/>
      <c r="BY4" s="88"/>
      <c r="BZ4" s="88" t="s">
        <v>57</v>
      </c>
      <c r="CA4" s="88"/>
      <c r="CB4" s="88"/>
      <c r="CC4" s="88"/>
      <c r="CD4" s="88"/>
      <c r="CE4" s="88"/>
      <c r="CF4" s="88"/>
      <c r="CG4" s="88"/>
      <c r="CH4" s="88"/>
      <c r="CI4" s="88"/>
      <c r="CJ4" s="88"/>
      <c r="CK4" s="88" t="s">
        <v>58</v>
      </c>
      <c r="CL4" s="88"/>
      <c r="CM4" s="88"/>
      <c r="CN4" s="88"/>
      <c r="CO4" s="88"/>
      <c r="CP4" s="88"/>
      <c r="CQ4" s="88"/>
      <c r="CR4" s="88"/>
      <c r="CS4" s="88"/>
      <c r="CT4" s="88"/>
      <c r="CU4" s="88"/>
      <c r="CV4" s="88" t="s">
        <v>59</v>
      </c>
      <c r="CW4" s="88"/>
      <c r="CX4" s="88"/>
      <c r="CY4" s="88"/>
      <c r="CZ4" s="88"/>
      <c r="DA4" s="88"/>
      <c r="DB4" s="88"/>
      <c r="DC4" s="88"/>
      <c r="DD4" s="88"/>
      <c r="DE4" s="88"/>
      <c r="DF4" s="88"/>
      <c r="DG4" s="88" t="s">
        <v>60</v>
      </c>
      <c r="DH4" s="88"/>
      <c r="DI4" s="88"/>
      <c r="DJ4" s="88"/>
      <c r="DK4" s="88"/>
      <c r="DL4" s="88"/>
      <c r="DM4" s="88"/>
      <c r="DN4" s="88"/>
      <c r="DO4" s="88"/>
      <c r="DP4" s="88"/>
      <c r="DQ4" s="88"/>
      <c r="DR4" s="88" t="s">
        <v>61</v>
      </c>
      <c r="DS4" s="88"/>
      <c r="DT4" s="88"/>
      <c r="DU4" s="88"/>
      <c r="DV4" s="88"/>
      <c r="DW4" s="88"/>
      <c r="DX4" s="88"/>
      <c r="DY4" s="88"/>
      <c r="DZ4" s="88"/>
      <c r="EA4" s="88"/>
      <c r="EB4" s="88"/>
      <c r="EC4" s="88" t="s">
        <v>62</v>
      </c>
      <c r="ED4" s="88"/>
      <c r="EE4" s="88"/>
      <c r="EF4" s="88"/>
      <c r="EG4" s="88"/>
      <c r="EH4" s="88"/>
      <c r="EI4" s="88"/>
      <c r="EJ4" s="88"/>
      <c r="EK4" s="88"/>
      <c r="EL4" s="88"/>
      <c r="EM4" s="88"/>
    </row>
    <row r="5" spans="1:143" x14ac:dyDescent="0.15">
      <c r="A5" s="26" t="s">
        <v>63</v>
      </c>
      <c r="B5" s="29"/>
      <c r="C5" s="29"/>
      <c r="D5" s="29"/>
      <c r="E5" s="29"/>
      <c r="F5" s="29"/>
      <c r="G5" s="29"/>
      <c r="H5" s="30" t="s">
        <v>64</v>
      </c>
      <c r="I5" s="30" t="s">
        <v>65</v>
      </c>
      <c r="J5" s="30" t="s">
        <v>66</v>
      </c>
      <c r="K5" s="30" t="s">
        <v>67</v>
      </c>
      <c r="L5" s="30" t="s">
        <v>68</v>
      </c>
      <c r="M5" s="30" t="s">
        <v>69</v>
      </c>
      <c r="N5" s="30" t="s">
        <v>70</v>
      </c>
      <c r="O5" s="30" t="s">
        <v>71</v>
      </c>
      <c r="P5" s="30" t="s">
        <v>72</v>
      </c>
      <c r="Q5" s="30" t="s">
        <v>73</v>
      </c>
      <c r="R5" s="30" t="s">
        <v>74</v>
      </c>
      <c r="S5" s="30" t="s">
        <v>75</v>
      </c>
      <c r="T5" s="30" t="s">
        <v>76</v>
      </c>
      <c r="U5" s="30" t="s">
        <v>77</v>
      </c>
      <c r="V5" s="30" t="s">
        <v>78</v>
      </c>
      <c r="W5" s="30" t="s">
        <v>79</v>
      </c>
      <c r="X5" s="30" t="s">
        <v>80</v>
      </c>
      <c r="Y5" s="30" t="s">
        <v>81</v>
      </c>
      <c r="Z5" s="30" t="s">
        <v>82</v>
      </c>
      <c r="AA5" s="30" t="s">
        <v>83</v>
      </c>
      <c r="AB5" s="30" t="s">
        <v>84</v>
      </c>
      <c r="AC5" s="30" t="s">
        <v>85</v>
      </c>
      <c r="AD5" s="30" t="s">
        <v>86</v>
      </c>
      <c r="AE5" s="30" t="s">
        <v>87</v>
      </c>
      <c r="AF5" s="30" t="s">
        <v>88</v>
      </c>
      <c r="AG5" s="30" t="s">
        <v>89</v>
      </c>
      <c r="AH5" s="30" t="s">
        <v>79</v>
      </c>
      <c r="AI5" s="30" t="s">
        <v>80</v>
      </c>
      <c r="AJ5" s="30" t="s">
        <v>81</v>
      </c>
      <c r="AK5" s="30" t="s">
        <v>82</v>
      </c>
      <c r="AL5" s="30" t="s">
        <v>83</v>
      </c>
      <c r="AM5" s="30" t="s">
        <v>84</v>
      </c>
      <c r="AN5" s="30" t="s">
        <v>85</v>
      </c>
      <c r="AO5" s="30" t="s">
        <v>86</v>
      </c>
      <c r="AP5" s="30" t="s">
        <v>87</v>
      </c>
      <c r="AQ5" s="30" t="s">
        <v>88</v>
      </c>
      <c r="AR5" s="30" t="s">
        <v>90</v>
      </c>
      <c r="AS5" s="30" t="s">
        <v>79</v>
      </c>
      <c r="AT5" s="30" t="s">
        <v>80</v>
      </c>
      <c r="AU5" s="30" t="s">
        <v>81</v>
      </c>
      <c r="AV5" s="30" t="s">
        <v>82</v>
      </c>
      <c r="AW5" s="30" t="s">
        <v>83</v>
      </c>
      <c r="AX5" s="30" t="s">
        <v>84</v>
      </c>
      <c r="AY5" s="30" t="s">
        <v>85</v>
      </c>
      <c r="AZ5" s="30" t="s">
        <v>86</v>
      </c>
      <c r="BA5" s="30" t="s">
        <v>87</v>
      </c>
      <c r="BB5" s="30" t="s">
        <v>88</v>
      </c>
      <c r="BC5" s="30" t="s">
        <v>90</v>
      </c>
      <c r="BD5" s="30" t="s">
        <v>79</v>
      </c>
      <c r="BE5" s="30" t="s">
        <v>80</v>
      </c>
      <c r="BF5" s="30" t="s">
        <v>81</v>
      </c>
      <c r="BG5" s="30" t="s">
        <v>82</v>
      </c>
      <c r="BH5" s="30" t="s">
        <v>83</v>
      </c>
      <c r="BI5" s="30" t="s">
        <v>84</v>
      </c>
      <c r="BJ5" s="30" t="s">
        <v>85</v>
      </c>
      <c r="BK5" s="30" t="s">
        <v>86</v>
      </c>
      <c r="BL5" s="30" t="s">
        <v>87</v>
      </c>
      <c r="BM5" s="30" t="s">
        <v>88</v>
      </c>
      <c r="BN5" s="30" t="s">
        <v>90</v>
      </c>
      <c r="BO5" s="30" t="s">
        <v>79</v>
      </c>
      <c r="BP5" s="30" t="s">
        <v>80</v>
      </c>
      <c r="BQ5" s="30" t="s">
        <v>81</v>
      </c>
      <c r="BR5" s="30" t="s">
        <v>82</v>
      </c>
      <c r="BS5" s="30" t="s">
        <v>83</v>
      </c>
      <c r="BT5" s="30" t="s">
        <v>84</v>
      </c>
      <c r="BU5" s="30" t="s">
        <v>85</v>
      </c>
      <c r="BV5" s="30" t="s">
        <v>86</v>
      </c>
      <c r="BW5" s="30" t="s">
        <v>87</v>
      </c>
      <c r="BX5" s="30" t="s">
        <v>88</v>
      </c>
      <c r="BY5" s="30" t="s">
        <v>90</v>
      </c>
      <c r="BZ5" s="30" t="s">
        <v>79</v>
      </c>
      <c r="CA5" s="30" t="s">
        <v>80</v>
      </c>
      <c r="CB5" s="30" t="s">
        <v>81</v>
      </c>
      <c r="CC5" s="30" t="s">
        <v>82</v>
      </c>
      <c r="CD5" s="30" t="s">
        <v>83</v>
      </c>
      <c r="CE5" s="30" t="s">
        <v>84</v>
      </c>
      <c r="CF5" s="30" t="s">
        <v>85</v>
      </c>
      <c r="CG5" s="30" t="s">
        <v>86</v>
      </c>
      <c r="CH5" s="30" t="s">
        <v>87</v>
      </c>
      <c r="CI5" s="30" t="s">
        <v>88</v>
      </c>
      <c r="CJ5" s="30" t="s">
        <v>90</v>
      </c>
      <c r="CK5" s="30" t="s">
        <v>79</v>
      </c>
      <c r="CL5" s="30" t="s">
        <v>80</v>
      </c>
      <c r="CM5" s="30" t="s">
        <v>81</v>
      </c>
      <c r="CN5" s="30" t="s">
        <v>82</v>
      </c>
      <c r="CO5" s="30" t="s">
        <v>83</v>
      </c>
      <c r="CP5" s="30" t="s">
        <v>84</v>
      </c>
      <c r="CQ5" s="30" t="s">
        <v>85</v>
      </c>
      <c r="CR5" s="30" t="s">
        <v>86</v>
      </c>
      <c r="CS5" s="30" t="s">
        <v>87</v>
      </c>
      <c r="CT5" s="30" t="s">
        <v>88</v>
      </c>
      <c r="CU5" s="30" t="s">
        <v>90</v>
      </c>
      <c r="CV5" s="30" t="s">
        <v>79</v>
      </c>
      <c r="CW5" s="30" t="s">
        <v>80</v>
      </c>
      <c r="CX5" s="30" t="s">
        <v>81</v>
      </c>
      <c r="CY5" s="30" t="s">
        <v>82</v>
      </c>
      <c r="CZ5" s="30" t="s">
        <v>83</v>
      </c>
      <c r="DA5" s="30" t="s">
        <v>84</v>
      </c>
      <c r="DB5" s="30" t="s">
        <v>85</v>
      </c>
      <c r="DC5" s="30" t="s">
        <v>86</v>
      </c>
      <c r="DD5" s="30" t="s">
        <v>87</v>
      </c>
      <c r="DE5" s="30" t="s">
        <v>88</v>
      </c>
      <c r="DF5" s="30" t="s">
        <v>90</v>
      </c>
      <c r="DG5" s="30" t="s">
        <v>79</v>
      </c>
      <c r="DH5" s="30" t="s">
        <v>80</v>
      </c>
      <c r="DI5" s="30" t="s">
        <v>81</v>
      </c>
      <c r="DJ5" s="30" t="s">
        <v>82</v>
      </c>
      <c r="DK5" s="30" t="s">
        <v>83</v>
      </c>
      <c r="DL5" s="30" t="s">
        <v>84</v>
      </c>
      <c r="DM5" s="30" t="s">
        <v>85</v>
      </c>
      <c r="DN5" s="30" t="s">
        <v>86</v>
      </c>
      <c r="DO5" s="30" t="s">
        <v>87</v>
      </c>
      <c r="DP5" s="30" t="s">
        <v>88</v>
      </c>
      <c r="DQ5" s="30" t="s">
        <v>90</v>
      </c>
      <c r="DR5" s="30" t="s">
        <v>79</v>
      </c>
      <c r="DS5" s="30" t="s">
        <v>80</v>
      </c>
      <c r="DT5" s="30" t="s">
        <v>81</v>
      </c>
      <c r="DU5" s="30" t="s">
        <v>82</v>
      </c>
      <c r="DV5" s="30" t="s">
        <v>83</v>
      </c>
      <c r="DW5" s="30" t="s">
        <v>84</v>
      </c>
      <c r="DX5" s="30" t="s">
        <v>85</v>
      </c>
      <c r="DY5" s="30" t="s">
        <v>86</v>
      </c>
      <c r="DZ5" s="30" t="s">
        <v>87</v>
      </c>
      <c r="EA5" s="30" t="s">
        <v>88</v>
      </c>
      <c r="EB5" s="30" t="s">
        <v>90</v>
      </c>
      <c r="EC5" s="30" t="s">
        <v>79</v>
      </c>
      <c r="ED5" s="30" t="s">
        <v>80</v>
      </c>
      <c r="EE5" s="30" t="s">
        <v>81</v>
      </c>
      <c r="EF5" s="30" t="s">
        <v>82</v>
      </c>
      <c r="EG5" s="30" t="s">
        <v>83</v>
      </c>
      <c r="EH5" s="30" t="s">
        <v>84</v>
      </c>
      <c r="EI5" s="30" t="s">
        <v>85</v>
      </c>
      <c r="EJ5" s="30" t="s">
        <v>86</v>
      </c>
      <c r="EK5" s="30" t="s">
        <v>87</v>
      </c>
      <c r="EL5" s="30" t="s">
        <v>88</v>
      </c>
      <c r="EM5" s="30" t="s">
        <v>90</v>
      </c>
    </row>
    <row r="6" spans="1:143" s="34" customFormat="1" x14ac:dyDescent="0.15">
      <c r="A6" s="26" t="s">
        <v>91</v>
      </c>
      <c r="B6" s="31">
        <f>B7</f>
        <v>2015</v>
      </c>
      <c r="C6" s="31">
        <f t="shared" ref="C6:V6" si="3">C7</f>
        <v>122360</v>
      </c>
      <c r="D6" s="31">
        <f t="shared" si="3"/>
        <v>46</v>
      </c>
      <c r="E6" s="31">
        <f t="shared" si="3"/>
        <v>1</v>
      </c>
      <c r="F6" s="31">
        <f t="shared" si="3"/>
        <v>0</v>
      </c>
      <c r="G6" s="31">
        <f t="shared" si="3"/>
        <v>1</v>
      </c>
      <c r="H6" s="31" t="str">
        <f t="shared" si="3"/>
        <v>千葉県　香取市</v>
      </c>
      <c r="I6" s="31" t="str">
        <f t="shared" si="3"/>
        <v>法適用</v>
      </c>
      <c r="J6" s="31" t="str">
        <f t="shared" si="3"/>
        <v>水道事業</v>
      </c>
      <c r="K6" s="31" t="str">
        <f t="shared" si="3"/>
        <v>末端給水事業</v>
      </c>
      <c r="L6" s="31" t="str">
        <f t="shared" si="3"/>
        <v>A4</v>
      </c>
      <c r="M6" s="32" t="str">
        <f t="shared" si="3"/>
        <v>-</v>
      </c>
      <c r="N6" s="32">
        <f t="shared" si="3"/>
        <v>53.51</v>
      </c>
      <c r="O6" s="32">
        <f t="shared" si="3"/>
        <v>70.150000000000006</v>
      </c>
      <c r="P6" s="32">
        <f t="shared" si="3"/>
        <v>4644</v>
      </c>
      <c r="Q6" s="32">
        <f t="shared" si="3"/>
        <v>80015</v>
      </c>
      <c r="R6" s="32">
        <f t="shared" si="3"/>
        <v>262.35000000000002</v>
      </c>
      <c r="S6" s="32">
        <f t="shared" si="3"/>
        <v>304.99</v>
      </c>
      <c r="T6" s="32">
        <f t="shared" si="3"/>
        <v>55876</v>
      </c>
      <c r="U6" s="32">
        <f t="shared" si="3"/>
        <v>171.19</v>
      </c>
      <c r="V6" s="32">
        <f t="shared" si="3"/>
        <v>326.39999999999998</v>
      </c>
      <c r="W6" s="33">
        <f>IF(W7="",NA(),W7)</f>
        <v>114.11</v>
      </c>
      <c r="X6" s="33">
        <f t="shared" ref="X6:AF6" si="4">IF(X7="",NA(),X7)</f>
        <v>129.9</v>
      </c>
      <c r="Y6" s="33">
        <f t="shared" si="4"/>
        <v>119.96</v>
      </c>
      <c r="Z6" s="33">
        <f t="shared" si="4"/>
        <v>114.94</v>
      </c>
      <c r="AA6" s="33">
        <f t="shared" si="4"/>
        <v>132.19</v>
      </c>
      <c r="AB6" s="33">
        <f t="shared" si="4"/>
        <v>107.68</v>
      </c>
      <c r="AC6" s="33">
        <f t="shared" si="4"/>
        <v>108.24</v>
      </c>
      <c r="AD6" s="33">
        <f t="shared" si="4"/>
        <v>107.8</v>
      </c>
      <c r="AE6" s="33">
        <f t="shared" si="4"/>
        <v>111.96</v>
      </c>
      <c r="AF6" s="33">
        <f t="shared" si="4"/>
        <v>112.69</v>
      </c>
      <c r="AG6" s="32" t="str">
        <f>IF(AG7="","",IF(AG7="-","【-】","【"&amp;SUBSTITUTE(TEXT(AG7,"#,##0.00"),"-","△")&amp;"】"))</f>
        <v>【113.56】</v>
      </c>
      <c r="AH6" s="32">
        <f>IF(AH7="",NA(),AH7)</f>
        <v>0</v>
      </c>
      <c r="AI6" s="32">
        <f t="shared" ref="AI6:AQ6" si="5">IF(AI7="",NA(),AI7)</f>
        <v>0</v>
      </c>
      <c r="AJ6" s="32">
        <f t="shared" si="5"/>
        <v>0</v>
      </c>
      <c r="AK6" s="32">
        <f t="shared" si="5"/>
        <v>0</v>
      </c>
      <c r="AL6" s="32">
        <f t="shared" si="5"/>
        <v>0</v>
      </c>
      <c r="AM6" s="33">
        <f t="shared" si="5"/>
        <v>4.67</v>
      </c>
      <c r="AN6" s="33">
        <f t="shared" si="5"/>
        <v>4.46</v>
      </c>
      <c r="AO6" s="33">
        <f t="shared" si="5"/>
        <v>4.3899999999999997</v>
      </c>
      <c r="AP6" s="33">
        <f t="shared" si="5"/>
        <v>0.41</v>
      </c>
      <c r="AQ6" s="33">
        <f t="shared" si="5"/>
        <v>0.54</v>
      </c>
      <c r="AR6" s="32" t="str">
        <f>IF(AR7="","",IF(AR7="-","【-】","【"&amp;SUBSTITUTE(TEXT(AR7,"#,##0.00"),"-","△")&amp;"】"))</f>
        <v>【0.87】</v>
      </c>
      <c r="AS6" s="33">
        <f>IF(AS7="",NA(),AS7)</f>
        <v>246.15</v>
      </c>
      <c r="AT6" s="33">
        <f t="shared" ref="AT6:BB6" si="6">IF(AT7="",NA(),AT7)</f>
        <v>396.58</v>
      </c>
      <c r="AU6" s="33">
        <f t="shared" si="6"/>
        <v>373.1</v>
      </c>
      <c r="AV6" s="33">
        <f t="shared" si="6"/>
        <v>63.91</v>
      </c>
      <c r="AW6" s="33">
        <f t="shared" si="6"/>
        <v>71.67</v>
      </c>
      <c r="AX6" s="33">
        <f t="shared" si="6"/>
        <v>695.41</v>
      </c>
      <c r="AY6" s="33">
        <f t="shared" si="6"/>
        <v>701</v>
      </c>
      <c r="AZ6" s="33">
        <f t="shared" si="6"/>
        <v>739.59</v>
      </c>
      <c r="BA6" s="33">
        <f t="shared" si="6"/>
        <v>335.95</v>
      </c>
      <c r="BB6" s="33">
        <f t="shared" si="6"/>
        <v>346.59</v>
      </c>
      <c r="BC6" s="32" t="str">
        <f>IF(BC7="","",IF(BC7="-","【-】","【"&amp;SUBSTITUTE(TEXT(BC7,"#,##0.00"),"-","△")&amp;"】"))</f>
        <v>【262.74】</v>
      </c>
      <c r="BD6" s="33">
        <f>IF(BD7="",NA(),BD7)</f>
        <v>609.36</v>
      </c>
      <c r="BE6" s="33">
        <f t="shared" ref="BE6:BM6" si="7">IF(BE7="",NA(),BE7)</f>
        <v>569.45000000000005</v>
      </c>
      <c r="BF6" s="33">
        <f t="shared" si="7"/>
        <v>561.78</v>
      </c>
      <c r="BG6" s="33">
        <f t="shared" si="7"/>
        <v>552.67999999999995</v>
      </c>
      <c r="BH6" s="33">
        <f t="shared" si="7"/>
        <v>499.99</v>
      </c>
      <c r="BI6" s="33">
        <f t="shared" si="7"/>
        <v>343.45</v>
      </c>
      <c r="BJ6" s="33">
        <f t="shared" si="7"/>
        <v>330.99</v>
      </c>
      <c r="BK6" s="33">
        <f t="shared" si="7"/>
        <v>324.08999999999997</v>
      </c>
      <c r="BL6" s="33">
        <f t="shared" si="7"/>
        <v>319.82</v>
      </c>
      <c r="BM6" s="33">
        <f t="shared" si="7"/>
        <v>312.02999999999997</v>
      </c>
      <c r="BN6" s="32" t="str">
        <f>IF(BN7="","",IF(BN7="-","【-】","【"&amp;SUBSTITUTE(TEXT(BN7,"#,##0.00"),"-","△")&amp;"】"))</f>
        <v>【276.38】</v>
      </c>
      <c r="BO6" s="33">
        <f>IF(BO7="",NA(),BO7)</f>
        <v>88.34</v>
      </c>
      <c r="BP6" s="33">
        <f t="shared" ref="BP6:BX6" si="8">IF(BP7="",NA(),BP7)</f>
        <v>95.04</v>
      </c>
      <c r="BQ6" s="33">
        <f t="shared" si="8"/>
        <v>94.06</v>
      </c>
      <c r="BR6" s="33">
        <f t="shared" si="8"/>
        <v>88.91</v>
      </c>
      <c r="BS6" s="33">
        <f t="shared" si="8"/>
        <v>95.72</v>
      </c>
      <c r="BT6" s="33">
        <f t="shared" si="8"/>
        <v>99.61</v>
      </c>
      <c r="BU6" s="33">
        <f t="shared" si="8"/>
        <v>100.27</v>
      </c>
      <c r="BV6" s="33">
        <f t="shared" si="8"/>
        <v>99.46</v>
      </c>
      <c r="BW6" s="33">
        <f t="shared" si="8"/>
        <v>105.21</v>
      </c>
      <c r="BX6" s="33">
        <f t="shared" si="8"/>
        <v>105.71</v>
      </c>
      <c r="BY6" s="32" t="str">
        <f>IF(BY7="","",IF(BY7="-","【-】","【"&amp;SUBSTITUTE(TEXT(BY7,"#,##0.00"),"-","△")&amp;"】"))</f>
        <v>【104.99】</v>
      </c>
      <c r="BZ6" s="33">
        <f>IF(BZ7="",NA(),BZ7)</f>
        <v>261.12</v>
      </c>
      <c r="CA6" s="33">
        <f t="shared" ref="CA6:CI6" si="9">IF(CA7="",NA(),CA7)</f>
        <v>248.85</v>
      </c>
      <c r="CB6" s="33">
        <f t="shared" si="9"/>
        <v>251.35</v>
      </c>
      <c r="CC6" s="33">
        <f t="shared" si="9"/>
        <v>266.18</v>
      </c>
      <c r="CD6" s="33">
        <f t="shared" si="9"/>
        <v>247.77</v>
      </c>
      <c r="CE6" s="33">
        <f t="shared" si="9"/>
        <v>169.59</v>
      </c>
      <c r="CF6" s="33">
        <f t="shared" si="9"/>
        <v>169.62</v>
      </c>
      <c r="CG6" s="33">
        <f t="shared" si="9"/>
        <v>171.78</v>
      </c>
      <c r="CH6" s="33">
        <f t="shared" si="9"/>
        <v>162.59</v>
      </c>
      <c r="CI6" s="33">
        <f t="shared" si="9"/>
        <v>162.15</v>
      </c>
      <c r="CJ6" s="32" t="str">
        <f>IF(CJ7="","",IF(CJ7="-","【-】","【"&amp;SUBSTITUTE(TEXT(CJ7,"#,##0.00"),"-","△")&amp;"】"))</f>
        <v>【163.72】</v>
      </c>
      <c r="CK6" s="33">
        <f>IF(CK7="",NA(),CK7)</f>
        <v>64.77</v>
      </c>
      <c r="CL6" s="33">
        <f t="shared" ref="CL6:CT6" si="10">IF(CL7="",NA(),CL7)</f>
        <v>64.510000000000005</v>
      </c>
      <c r="CM6" s="33">
        <f t="shared" si="10"/>
        <v>64.680000000000007</v>
      </c>
      <c r="CN6" s="33">
        <f t="shared" si="10"/>
        <v>64.209999999999994</v>
      </c>
      <c r="CO6" s="33">
        <f t="shared" si="10"/>
        <v>63.76</v>
      </c>
      <c r="CP6" s="33">
        <f t="shared" si="10"/>
        <v>60.04</v>
      </c>
      <c r="CQ6" s="33">
        <f t="shared" si="10"/>
        <v>59.88</v>
      </c>
      <c r="CR6" s="33">
        <f t="shared" si="10"/>
        <v>59.68</v>
      </c>
      <c r="CS6" s="33">
        <f t="shared" si="10"/>
        <v>59.17</v>
      </c>
      <c r="CT6" s="33">
        <f t="shared" si="10"/>
        <v>59.34</v>
      </c>
      <c r="CU6" s="32" t="str">
        <f>IF(CU7="","",IF(CU7="-","【-】","【"&amp;SUBSTITUTE(TEXT(CU7,"#,##0.00"),"-","△")&amp;"】"))</f>
        <v>【59.76】</v>
      </c>
      <c r="CV6" s="33">
        <f>IF(CV7="",NA(),CV7)</f>
        <v>81.069999999999993</v>
      </c>
      <c r="CW6" s="33">
        <f t="shared" ref="CW6:DE6" si="11">IF(CW7="",NA(),CW7)</f>
        <v>82.87</v>
      </c>
      <c r="CX6" s="33">
        <f t="shared" si="11"/>
        <v>82.28</v>
      </c>
      <c r="CY6" s="33">
        <f t="shared" si="11"/>
        <v>81.28</v>
      </c>
      <c r="CZ6" s="33">
        <f t="shared" si="11"/>
        <v>82.28</v>
      </c>
      <c r="DA6" s="33">
        <f t="shared" si="11"/>
        <v>87.33</v>
      </c>
      <c r="DB6" s="33">
        <f t="shared" si="11"/>
        <v>87.65</v>
      </c>
      <c r="DC6" s="33">
        <f t="shared" si="11"/>
        <v>87.63</v>
      </c>
      <c r="DD6" s="33">
        <f t="shared" si="11"/>
        <v>87.6</v>
      </c>
      <c r="DE6" s="33">
        <f t="shared" si="11"/>
        <v>87.74</v>
      </c>
      <c r="DF6" s="32" t="str">
        <f>IF(DF7="","",IF(DF7="-","【-】","【"&amp;SUBSTITUTE(TEXT(DF7,"#,##0.00"),"-","△")&amp;"】"))</f>
        <v>【89.95】</v>
      </c>
      <c r="DG6" s="33">
        <f>IF(DG7="",NA(),DG7)</f>
        <v>47.55</v>
      </c>
      <c r="DH6" s="33">
        <f t="shared" ref="DH6:DP6" si="12">IF(DH7="",NA(),DH7)</f>
        <v>48.15</v>
      </c>
      <c r="DI6" s="33">
        <f t="shared" si="12"/>
        <v>47.77</v>
      </c>
      <c r="DJ6" s="33">
        <f t="shared" si="12"/>
        <v>51.71</v>
      </c>
      <c r="DK6" s="33">
        <f t="shared" si="12"/>
        <v>52.99</v>
      </c>
      <c r="DL6" s="33">
        <f t="shared" si="12"/>
        <v>37.71</v>
      </c>
      <c r="DM6" s="33">
        <f t="shared" si="12"/>
        <v>38.69</v>
      </c>
      <c r="DN6" s="33">
        <f t="shared" si="12"/>
        <v>39.65</v>
      </c>
      <c r="DO6" s="33">
        <f t="shared" si="12"/>
        <v>45.25</v>
      </c>
      <c r="DP6" s="33">
        <f t="shared" si="12"/>
        <v>46.27</v>
      </c>
      <c r="DQ6" s="32" t="str">
        <f>IF(DQ7="","",IF(DQ7="-","【-】","【"&amp;SUBSTITUTE(TEXT(DQ7,"#,##0.00"),"-","△")&amp;"】"))</f>
        <v>【47.18】</v>
      </c>
      <c r="DR6" s="33">
        <f>IF(DR7="",NA(),DR7)</f>
        <v>18.87</v>
      </c>
      <c r="DS6" s="33">
        <f t="shared" ref="DS6:EA6" si="13">IF(DS7="",NA(),DS7)</f>
        <v>19.37</v>
      </c>
      <c r="DT6" s="33">
        <f t="shared" si="13"/>
        <v>20.98</v>
      </c>
      <c r="DU6" s="33">
        <f t="shared" si="13"/>
        <v>21.73</v>
      </c>
      <c r="DV6" s="33">
        <f t="shared" si="13"/>
        <v>25.57</v>
      </c>
      <c r="DW6" s="33">
        <f t="shared" si="13"/>
        <v>7.67</v>
      </c>
      <c r="DX6" s="33">
        <f t="shared" si="13"/>
        <v>8.4</v>
      </c>
      <c r="DY6" s="33">
        <f t="shared" si="13"/>
        <v>9.7100000000000009</v>
      </c>
      <c r="DZ6" s="33">
        <f t="shared" si="13"/>
        <v>10.71</v>
      </c>
      <c r="EA6" s="33">
        <f t="shared" si="13"/>
        <v>10.93</v>
      </c>
      <c r="EB6" s="32" t="str">
        <f>IF(EB7="","",IF(EB7="-","【-】","【"&amp;SUBSTITUTE(TEXT(EB7,"#,##0.00"),"-","△")&amp;"】"))</f>
        <v>【13.18】</v>
      </c>
      <c r="EC6" s="33">
        <f>IF(EC7="",NA(),EC7)</f>
        <v>0.28000000000000003</v>
      </c>
      <c r="ED6" s="33">
        <f t="shared" ref="ED6:EL6" si="14">IF(ED7="",NA(),ED7)</f>
        <v>0.75</v>
      </c>
      <c r="EE6" s="33">
        <f t="shared" si="14"/>
        <v>1.87</v>
      </c>
      <c r="EF6" s="33">
        <f t="shared" si="14"/>
        <v>0.99</v>
      </c>
      <c r="EG6" s="33">
        <f t="shared" si="14"/>
        <v>0.9</v>
      </c>
      <c r="EH6" s="33">
        <f t="shared" si="14"/>
        <v>0.84</v>
      </c>
      <c r="EI6" s="33">
        <f t="shared" si="14"/>
        <v>0.78</v>
      </c>
      <c r="EJ6" s="33">
        <f t="shared" si="14"/>
        <v>0.83</v>
      </c>
      <c r="EK6" s="33">
        <f t="shared" si="14"/>
        <v>0.72</v>
      </c>
      <c r="EL6" s="33">
        <f t="shared" si="14"/>
        <v>0.71</v>
      </c>
      <c r="EM6" s="32" t="str">
        <f>IF(EM7="","",IF(EM7="-","【-】","【"&amp;SUBSTITUTE(TEXT(EM7,"#,##0.00"),"-","△")&amp;"】"))</f>
        <v>【0.85】</v>
      </c>
    </row>
    <row r="7" spans="1:143" s="34" customFormat="1" x14ac:dyDescent="0.15">
      <c r="A7" s="26"/>
      <c r="B7" s="35">
        <v>2015</v>
      </c>
      <c r="C7" s="35">
        <v>122360</v>
      </c>
      <c r="D7" s="35">
        <v>46</v>
      </c>
      <c r="E7" s="35">
        <v>1</v>
      </c>
      <c r="F7" s="35">
        <v>0</v>
      </c>
      <c r="G7" s="35">
        <v>1</v>
      </c>
      <c r="H7" s="35" t="s">
        <v>92</v>
      </c>
      <c r="I7" s="35" t="s">
        <v>93</v>
      </c>
      <c r="J7" s="35" t="s">
        <v>94</v>
      </c>
      <c r="K7" s="35" t="s">
        <v>95</v>
      </c>
      <c r="L7" s="35" t="s">
        <v>96</v>
      </c>
      <c r="M7" s="36" t="s">
        <v>97</v>
      </c>
      <c r="N7" s="36">
        <v>53.51</v>
      </c>
      <c r="O7" s="36">
        <v>70.150000000000006</v>
      </c>
      <c r="P7" s="36">
        <v>4644</v>
      </c>
      <c r="Q7" s="36">
        <v>80015</v>
      </c>
      <c r="R7" s="36">
        <v>262.35000000000002</v>
      </c>
      <c r="S7" s="36">
        <v>304.99</v>
      </c>
      <c r="T7" s="36">
        <v>55876</v>
      </c>
      <c r="U7" s="36">
        <v>171.19</v>
      </c>
      <c r="V7" s="36">
        <v>326.39999999999998</v>
      </c>
      <c r="W7" s="36">
        <v>114.11</v>
      </c>
      <c r="X7" s="36">
        <v>129.9</v>
      </c>
      <c r="Y7" s="36">
        <v>119.96</v>
      </c>
      <c r="Z7" s="36">
        <v>114.94</v>
      </c>
      <c r="AA7" s="36">
        <v>132.19</v>
      </c>
      <c r="AB7" s="36">
        <v>107.68</v>
      </c>
      <c r="AC7" s="36">
        <v>108.24</v>
      </c>
      <c r="AD7" s="36">
        <v>107.8</v>
      </c>
      <c r="AE7" s="36">
        <v>111.96</v>
      </c>
      <c r="AF7" s="36">
        <v>112.69</v>
      </c>
      <c r="AG7" s="36">
        <v>113.56</v>
      </c>
      <c r="AH7" s="36">
        <v>0</v>
      </c>
      <c r="AI7" s="36">
        <v>0</v>
      </c>
      <c r="AJ7" s="36">
        <v>0</v>
      </c>
      <c r="AK7" s="36">
        <v>0</v>
      </c>
      <c r="AL7" s="36">
        <v>0</v>
      </c>
      <c r="AM7" s="36">
        <v>4.67</v>
      </c>
      <c r="AN7" s="36">
        <v>4.46</v>
      </c>
      <c r="AO7" s="36">
        <v>4.3899999999999997</v>
      </c>
      <c r="AP7" s="36">
        <v>0.41</v>
      </c>
      <c r="AQ7" s="36">
        <v>0.54</v>
      </c>
      <c r="AR7" s="36">
        <v>0.87</v>
      </c>
      <c r="AS7" s="36">
        <v>246.15</v>
      </c>
      <c r="AT7" s="36">
        <v>396.58</v>
      </c>
      <c r="AU7" s="36">
        <v>373.1</v>
      </c>
      <c r="AV7" s="36">
        <v>63.91</v>
      </c>
      <c r="AW7" s="36">
        <v>71.67</v>
      </c>
      <c r="AX7" s="36">
        <v>695.41</v>
      </c>
      <c r="AY7" s="36">
        <v>701</v>
      </c>
      <c r="AZ7" s="36">
        <v>739.59</v>
      </c>
      <c r="BA7" s="36">
        <v>335.95</v>
      </c>
      <c r="BB7" s="36">
        <v>346.59</v>
      </c>
      <c r="BC7" s="36">
        <v>262.74</v>
      </c>
      <c r="BD7" s="36">
        <v>609.36</v>
      </c>
      <c r="BE7" s="36">
        <v>569.45000000000005</v>
      </c>
      <c r="BF7" s="36">
        <v>561.78</v>
      </c>
      <c r="BG7" s="36">
        <v>552.67999999999995</v>
      </c>
      <c r="BH7" s="36">
        <v>499.99</v>
      </c>
      <c r="BI7" s="36">
        <v>343.45</v>
      </c>
      <c r="BJ7" s="36">
        <v>330.99</v>
      </c>
      <c r="BK7" s="36">
        <v>324.08999999999997</v>
      </c>
      <c r="BL7" s="36">
        <v>319.82</v>
      </c>
      <c r="BM7" s="36">
        <v>312.02999999999997</v>
      </c>
      <c r="BN7" s="36">
        <v>276.38</v>
      </c>
      <c r="BO7" s="36">
        <v>88.34</v>
      </c>
      <c r="BP7" s="36">
        <v>95.04</v>
      </c>
      <c r="BQ7" s="36">
        <v>94.06</v>
      </c>
      <c r="BR7" s="36">
        <v>88.91</v>
      </c>
      <c r="BS7" s="36">
        <v>95.72</v>
      </c>
      <c r="BT7" s="36">
        <v>99.61</v>
      </c>
      <c r="BU7" s="36">
        <v>100.27</v>
      </c>
      <c r="BV7" s="36">
        <v>99.46</v>
      </c>
      <c r="BW7" s="36">
        <v>105.21</v>
      </c>
      <c r="BX7" s="36">
        <v>105.71</v>
      </c>
      <c r="BY7" s="36">
        <v>104.99</v>
      </c>
      <c r="BZ7" s="36">
        <v>261.12</v>
      </c>
      <c r="CA7" s="36">
        <v>248.85</v>
      </c>
      <c r="CB7" s="36">
        <v>251.35</v>
      </c>
      <c r="CC7" s="36">
        <v>266.18</v>
      </c>
      <c r="CD7" s="36">
        <v>247.77</v>
      </c>
      <c r="CE7" s="36">
        <v>169.59</v>
      </c>
      <c r="CF7" s="36">
        <v>169.62</v>
      </c>
      <c r="CG7" s="36">
        <v>171.78</v>
      </c>
      <c r="CH7" s="36">
        <v>162.59</v>
      </c>
      <c r="CI7" s="36">
        <v>162.15</v>
      </c>
      <c r="CJ7" s="36">
        <v>163.72</v>
      </c>
      <c r="CK7" s="36">
        <v>64.77</v>
      </c>
      <c r="CL7" s="36">
        <v>64.510000000000005</v>
      </c>
      <c r="CM7" s="36">
        <v>64.680000000000007</v>
      </c>
      <c r="CN7" s="36">
        <v>64.209999999999994</v>
      </c>
      <c r="CO7" s="36">
        <v>63.76</v>
      </c>
      <c r="CP7" s="36">
        <v>60.04</v>
      </c>
      <c r="CQ7" s="36">
        <v>59.88</v>
      </c>
      <c r="CR7" s="36">
        <v>59.68</v>
      </c>
      <c r="CS7" s="36">
        <v>59.17</v>
      </c>
      <c r="CT7" s="36">
        <v>59.34</v>
      </c>
      <c r="CU7" s="36">
        <v>59.76</v>
      </c>
      <c r="CV7" s="36">
        <v>81.069999999999993</v>
      </c>
      <c r="CW7" s="36">
        <v>82.87</v>
      </c>
      <c r="CX7" s="36">
        <v>82.28</v>
      </c>
      <c r="CY7" s="36">
        <v>81.28</v>
      </c>
      <c r="CZ7" s="36">
        <v>82.28</v>
      </c>
      <c r="DA7" s="36">
        <v>87.33</v>
      </c>
      <c r="DB7" s="36">
        <v>87.65</v>
      </c>
      <c r="DC7" s="36">
        <v>87.63</v>
      </c>
      <c r="DD7" s="36">
        <v>87.6</v>
      </c>
      <c r="DE7" s="36">
        <v>87.74</v>
      </c>
      <c r="DF7" s="36">
        <v>89.95</v>
      </c>
      <c r="DG7" s="36">
        <v>47.55</v>
      </c>
      <c r="DH7" s="36">
        <v>48.15</v>
      </c>
      <c r="DI7" s="36">
        <v>47.77</v>
      </c>
      <c r="DJ7" s="36">
        <v>51.71</v>
      </c>
      <c r="DK7" s="36">
        <v>52.99</v>
      </c>
      <c r="DL7" s="36">
        <v>37.71</v>
      </c>
      <c r="DM7" s="36">
        <v>38.69</v>
      </c>
      <c r="DN7" s="36">
        <v>39.65</v>
      </c>
      <c r="DO7" s="36">
        <v>45.25</v>
      </c>
      <c r="DP7" s="36">
        <v>46.27</v>
      </c>
      <c r="DQ7" s="36">
        <v>47.18</v>
      </c>
      <c r="DR7" s="36">
        <v>18.87</v>
      </c>
      <c r="DS7" s="36">
        <v>19.37</v>
      </c>
      <c r="DT7" s="36">
        <v>20.98</v>
      </c>
      <c r="DU7" s="36">
        <v>21.73</v>
      </c>
      <c r="DV7" s="36">
        <v>25.57</v>
      </c>
      <c r="DW7" s="36">
        <v>7.67</v>
      </c>
      <c r="DX7" s="36">
        <v>8.4</v>
      </c>
      <c r="DY7" s="36">
        <v>9.7100000000000009</v>
      </c>
      <c r="DZ7" s="36">
        <v>10.71</v>
      </c>
      <c r="EA7" s="36">
        <v>10.93</v>
      </c>
      <c r="EB7" s="36">
        <v>13.18</v>
      </c>
      <c r="EC7" s="36">
        <v>0.28000000000000003</v>
      </c>
      <c r="ED7" s="36">
        <v>0.75</v>
      </c>
      <c r="EE7" s="36">
        <v>1.87</v>
      </c>
      <c r="EF7" s="36">
        <v>0.99</v>
      </c>
      <c r="EG7" s="36">
        <v>0.9</v>
      </c>
      <c r="EH7" s="36">
        <v>0.84</v>
      </c>
      <c r="EI7" s="36">
        <v>0.78</v>
      </c>
      <c r="EJ7" s="36">
        <v>0.83</v>
      </c>
      <c r="EK7" s="36">
        <v>0.72</v>
      </c>
      <c r="EL7" s="36">
        <v>0.71</v>
      </c>
      <c r="EM7" s="36">
        <v>0.85</v>
      </c>
    </row>
    <row r="8" spans="1:143" x14ac:dyDescent="0.15">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x14ac:dyDescent="0.15">
      <c r="A9" s="39"/>
      <c r="B9" s="39" t="s">
        <v>98</v>
      </c>
      <c r="C9" s="39" t="s">
        <v>99</v>
      </c>
      <c r="D9" s="39" t="s">
        <v>100</v>
      </c>
      <c r="E9" s="39" t="s">
        <v>101</v>
      </c>
      <c r="F9" s="39" t="s">
        <v>102</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2017-02-07T08:29:04Z</cp:lastPrinted>
  <dcterms:created xsi:type="dcterms:W3CDTF">2017-02-01T08:38:47Z</dcterms:created>
  <dcterms:modified xsi:type="dcterms:W3CDTF">2017-02-08T01:06:46Z</dcterms:modified>
  <cp:category/>
</cp:coreProperties>
</file>