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８年度\07公営企業\03地方公営企業関係各種調査\20170120-経営比較分析表の分析依頼\03団体⇒県\水道\"/>
    </mc:Choice>
  </mc:AlternateContent>
  <workbookProtection workbookPassword="8649" lockStructure="1"/>
  <bookViews>
    <workbookView xWindow="240" yWindow="75" windowWidth="14940" windowHeight="7860"/>
  </bookViews>
  <sheets>
    <sheet name="法適用_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AI10" i="4" s="1"/>
  <c r="S6" i="5"/>
  <c r="R6" i="5"/>
  <c r="Q6" i="5"/>
  <c r="AI8" i="4" s="1"/>
  <c r="P6" i="5"/>
  <c r="Z10" i="4" s="1"/>
  <c r="O6" i="5"/>
  <c r="R10" i="4" s="1"/>
  <c r="N6" i="5"/>
  <c r="M6" i="5"/>
  <c r="B10" i="4" s="1"/>
  <c r="L6" i="5"/>
  <c r="Z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J10" i="4"/>
  <c r="AY8" i="4"/>
  <c r="AQ8" i="4"/>
  <c r="R8" i="4"/>
  <c r="J8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<sst xmlns="http://schemas.openxmlformats.org/spreadsheetml/2006/main" count="217" uniqueCount="107">
  <si>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</si>
  <si>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</si>
  <si>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</si>
  <si>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</si>
  <si>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</si>
  <si>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</si>
  <si>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</si>
  <si>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</si>
  <si>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</si>
  <si>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</si>
  <si>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</si>
  <si>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</si>
  <si>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</si>
  <si>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</si>
  <si>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</si>
  <si>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</si>
  <si>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</si>
  <si>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</si>
  <si>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</si>
  <si>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</si>
  <si>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</si>
  <si>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</si>
  <si>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</si>
  <si>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</si>
  <si>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</si>
  <si>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</si>
  <si>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</si>
  <si>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</si>
  <si>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</si>
  <si>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</si>
  <si>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</si>
  <si>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</si>
  <si>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</si>
  <si>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</si>
  <si>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</si>
  <si>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</si>
  <si>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</si>
  <si>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</si>
  <si>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</si>
  <si>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</si>
  <si>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</si>
  <si>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</si>
  <si>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</si>
  <si>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</si>
  <si>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</si>
  <si>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</si>
  <si>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</si>
  <si>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</si>
  <si>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</si>
  <si>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</si>
  <si>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</si>
  <si>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</si>
  <si>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</si>
  <si>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</si>
  <si>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</si>
  <si>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</si>
  <si>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</si>
  <si>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</si>
  <si>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</si>
  <si>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</si>
  <si>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</si>
  <si>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</si>
  <si>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</si>
  <si>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</si>
  <si>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</si>
  <si>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</si>
  <si>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</si>
  <si>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</si>
  <si>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</si>
  <si>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</si>
  <si>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</si>
  <si>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</si>
  <si>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</si>
  <si>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</si>
  <si>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</si>
  <si>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</si>
  <si>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</si>
  <si>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</si>
  <si>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</si>
  <si>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</si>
  <si>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</si>
  <si>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</si>
  <si>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</si>
  <si>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</si>
  <si>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</si>
  <si>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</si>
  <si>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</si>
  <si>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</si>
  <si>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</si>
  <si>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</si>
  <si>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</si>
  <si>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</si>
  <si>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</si>
  <si>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香取市</t>
  </si>
  <si>
    <t>法適用</t>
  </si>
  <si>
    <t>水道事業</t>
  </si>
  <si>
    <t>簡易水道事業</t>
  </si>
  <si>
    <t>C3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</si>
  <si>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</si>
  <si>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</si>
  <si>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</si>
  <si>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</si>
  <si>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</si>
  <si>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</si>
  <si>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有形固定資産減価償却率①は、浄水場の新規建設や改良等を実施していることから、平均を下回っていた状況であったが、経年により平均を上回る結果となった。しかし、管路については管路経年化率②が示すとおり、布設替の実施により老朽管が減少した結果となっている。
　管路更新率③については、当市の上水道が、東日本大震災による甚大な被害を受たことから、上水道の管路復旧を主に行ってきたため、H23及びH24は0％となっているが、徐々に更新している。</t>
    <rPh sb="48" eb="50">
      <t>ジョウキョウ</t>
    </rPh>
    <rPh sb="56" eb="58">
      <t>ケイネン</t>
    </rPh>
    <rPh sb="61" eb="63">
      <t>ヘイキン</t>
    </rPh>
    <rPh sb="64" eb="66">
      <t>ウワマワ</t>
    </rPh>
    <rPh sb="67" eb="69">
      <t>ケッカ</t>
    </rPh>
    <rPh sb="99" eb="101">
      <t>フセツ</t>
    </rPh>
    <rPh sb="101" eb="102">
      <t>ガ</t>
    </rPh>
    <rPh sb="103" eb="105">
      <t>ジッシ</t>
    </rPh>
    <rPh sb="110" eb="111">
      <t>クダ</t>
    </rPh>
    <rPh sb="112" eb="114">
      <t>ゲンショウ</t>
    </rPh>
    <rPh sb="116" eb="118">
      <t>ケッカ</t>
    </rPh>
    <phoneticPr fontId="4"/>
  </si>
  <si>
    <t xml:space="preserve">　経常収支比率①は、平均をやや上回っている。累積欠損金比率②は、平均を大幅に上回っているが、毎年純利益を計上していることから、その数値は年々下降している。流動比率③は、新会計制度適用により、大幅に下がったものの、ほぼ平均並みであり、100％を上回っていることから、良好である。しかし、料金回収率⑤は昨年度よりも上昇したものの依然100％を下回っていることから、経営は、繰出金等の外部資金に依存している。
　企業債残高対給水収益比率④は、地理的条件等の影響により、多額な設備投資を要することや、料金回収率⑤からみるとおり、給水収益が低いことから、平均を大幅に上回り、非常に悪い数値となっている。給水収益が低いことは、有収水量が少ないことであり、このことから、給水原価⑥も平均を大幅に上回っている。
　施設利用率⑦は、平均配水量が増加した結果、数値としては平均よりも良く、昨年度よりも上昇しており、良い結果となっているが、有収率⑧は、有収水量が増加したものの、漏水水量等無収水量の増加のため平均を下回り、昨年度よりも減少した結果となっている。         </t>
    <rPh sb="149" eb="151">
      <t>サクネン</t>
    </rPh>
    <rPh sb="151" eb="152">
      <t>ド</t>
    </rPh>
    <rPh sb="155" eb="157">
      <t>ジョウショウ</t>
    </rPh>
    <rPh sb="162" eb="164">
      <t>イゼン</t>
    </rPh>
    <rPh sb="357" eb="359">
      <t>ヘイキン</t>
    </rPh>
    <rPh sb="359" eb="361">
      <t>ハイスイ</t>
    </rPh>
    <rPh sb="361" eb="362">
      <t>リョウ</t>
    </rPh>
    <rPh sb="363" eb="365">
      <t>ゾウカ</t>
    </rPh>
    <rPh sb="367" eb="369">
      <t>ケッカ</t>
    </rPh>
    <rPh sb="370" eb="372">
      <t>スウチ</t>
    </rPh>
    <rPh sb="415" eb="417">
      <t>ユウシュウ</t>
    </rPh>
    <rPh sb="417" eb="419">
      <t>スイリョウ</t>
    </rPh>
    <rPh sb="420" eb="422">
      <t>ゾウカ</t>
    </rPh>
    <rPh sb="428" eb="430">
      <t>ロウスイ</t>
    </rPh>
    <rPh sb="430" eb="432">
      <t>スイリョウ</t>
    </rPh>
    <rPh sb="432" eb="433">
      <t>トウ</t>
    </rPh>
    <rPh sb="460" eb="462">
      <t>ケッカ</t>
    </rPh>
    <phoneticPr fontId="4"/>
  </si>
  <si>
    <t>　当市の簡易水道地区は、山間部が広がっていることや、そのために水道利用者宅が点在するなど、供給条件が非常に悪いため、設備投資が多額にならざるを得ず、また、井戸併用者が多く、有収水量が伸び悩んでいる。
　現在も取り組んでいるところではあるが、今後は、更に加入促進を図るとともに、料金回収率を上昇させるため、適正な水道料金の見直しが必要となり、平成30年度以降において再度検討を予定している。</t>
    <rPh sb="170" eb="172">
      <t>ヘイセイ</t>
    </rPh>
    <rPh sb="174" eb="176">
      <t>ネンド</t>
    </rPh>
    <rPh sb="176" eb="178">
      <t>イコウ</t>
    </rPh>
    <rPh sb="182" eb="184">
      <t>サイド</t>
    </rPh>
    <rPh sb="184" eb="186">
      <t>ケントウ</t>
    </rPh>
    <rPh sb="187" eb="189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</si>
</sst>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0.32</c:v>
                </c:pt>
                <c:pt idx="3" formatCode="#,##0.00;&quot;△&quot;#,##0.00;&quot;-&quot;">
                  <c:v>0.52</c:v>
                </c:pt>
                <c:pt idx="4" formatCode="#,##0.00;&quot;△&quot;#,##0.00;&quot;-&quot;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5-4402-8724-5A114D2F1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91680"/>
        <c:axId val="115993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0.5</c:v>
                </c:pt>
                <c:pt idx="1">
                  <c:v>1.24</c:v>
                </c:pt>
                <c:pt idx="2">
                  <c:v>0.45</c:v>
                </c:pt>
                <c:pt idx="3">
                  <c:v>0.53</c:v>
                </c:pt>
                <c:pt idx="4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5-4402-8724-5A114D2F1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91680"/>
        <c:axId val="115993600"/>
      </c:lineChart>
      <c:dateAx>
        <c:axId val="115991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993600"/>
        <c:crosses val="autoZero"/>
        <c:auto val="1"/>
        <c:lblOffset val="100"/>
        <c:baseTimeUnit val="years"/>
      </c:dateAx>
      <c:valAx>
        <c:axId val="115993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991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56.99</c:v>
                </c:pt>
                <c:pt idx="1">
                  <c:v>54.75</c:v>
                </c:pt>
                <c:pt idx="2">
                  <c:v>54.17</c:v>
                </c:pt>
                <c:pt idx="3">
                  <c:v>53.25</c:v>
                </c:pt>
                <c:pt idx="4">
                  <c:v>58.16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4-43C8-9EB5-A120E4DFF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1664"/>
        <c:axId val="116403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51.06</c:v>
                </c:pt>
                <c:pt idx="1">
                  <c:v>50.96</c:v>
                </c:pt>
                <c:pt idx="2">
                  <c:v>50.84</c:v>
                </c:pt>
                <c:pt idx="3">
                  <c:v>52.25</c:v>
                </c:pt>
                <c:pt idx="4">
                  <c:v>48.71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4-43C8-9EB5-A120E4DFF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01664"/>
        <c:axId val="116403584"/>
      </c:lineChart>
      <c:dateAx>
        <c:axId val="116401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403584"/>
        <c:crosses val="autoZero"/>
        <c:auto val="1"/>
        <c:lblOffset val="100"/>
        <c:baseTimeUnit val="years"/>
      </c:dateAx>
      <c:valAx>
        <c:axId val="116403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401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81.93</c:v>
                </c:pt>
                <c:pt idx="1">
                  <c:v>83.4</c:v>
                </c:pt>
                <c:pt idx="2">
                  <c:v>82.38</c:v>
                </c:pt>
                <c:pt idx="3">
                  <c:v>84.73</c:v>
                </c:pt>
                <c:pt idx="4">
                  <c:v>79.73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6-440B-A72A-C8AA9F574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34048"/>
        <c:axId val="116435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83.73</c:v>
                </c:pt>
                <c:pt idx="1">
                  <c:v>84.13</c:v>
                </c:pt>
                <c:pt idx="2">
                  <c:v>85.3</c:v>
                </c:pt>
                <c:pt idx="3">
                  <c:v>86.34</c:v>
                </c:pt>
                <c:pt idx="4">
                  <c:v>85.87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6-440B-A72A-C8AA9F574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34048"/>
        <c:axId val="116435968"/>
      </c:lineChart>
      <c:dateAx>
        <c:axId val="116434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435968"/>
        <c:crosses val="autoZero"/>
        <c:auto val="1"/>
        <c:lblOffset val="100"/>
        <c:baseTimeUnit val="years"/>
      </c:dateAx>
      <c:valAx>
        <c:axId val="116435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434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111.98</c:v>
                </c:pt>
                <c:pt idx="1">
                  <c:v>111.49</c:v>
                </c:pt>
                <c:pt idx="2">
                  <c:v>109.57</c:v>
                </c:pt>
                <c:pt idx="3">
                  <c:v>109.27</c:v>
                </c:pt>
                <c:pt idx="4">
                  <c:v>132.99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A-4531-B7FC-2AAF6A69A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01184"/>
        <c:axId val="115903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106.07</c:v>
                </c:pt>
                <c:pt idx="1">
                  <c:v>108.9</c:v>
                </c:pt>
                <c:pt idx="2">
                  <c:v>97.04</c:v>
                </c:pt>
                <c:pt idx="3">
                  <c:v>103.86</c:v>
                </c:pt>
                <c:pt idx="4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A-4531-B7FC-2AAF6A69A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01184"/>
        <c:axId val="115903104"/>
      </c:lineChart>
      <c:dateAx>
        <c:axId val="115901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903104"/>
        <c:crosses val="autoZero"/>
        <c:auto val="1"/>
        <c:lblOffset val="100"/>
        <c:baseTimeUnit val="years"/>
      </c:dateAx>
      <c:valAx>
        <c:axId val="1159031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901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21.18</c:v>
                </c:pt>
                <c:pt idx="1">
                  <c:v>23.17</c:v>
                </c:pt>
                <c:pt idx="2">
                  <c:v>24.33</c:v>
                </c:pt>
                <c:pt idx="3">
                  <c:v>26.56</c:v>
                </c:pt>
                <c:pt idx="4">
                  <c:v>48.41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B-48F6-A744-23D486C93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27488"/>
        <c:axId val="11652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33.24</c:v>
                </c:pt>
                <c:pt idx="1">
                  <c:v>33.840000000000003</c:v>
                </c:pt>
                <c:pt idx="2">
                  <c:v>34.67</c:v>
                </c:pt>
                <c:pt idx="3">
                  <c:v>39.26</c:v>
                </c:pt>
                <c:pt idx="4">
                  <c:v>43.52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B-48F6-A744-23D486C93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27488"/>
        <c:axId val="116529408"/>
      </c:lineChart>
      <c:dateAx>
        <c:axId val="116527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529408"/>
        <c:crosses val="autoZero"/>
        <c:auto val="1"/>
        <c:lblOffset val="100"/>
        <c:baseTimeUnit val="years"/>
      </c:dateAx>
      <c:valAx>
        <c:axId val="11652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527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14.34</c:v>
                </c:pt>
                <c:pt idx="1">
                  <c:v>14.34</c:v>
                </c:pt>
                <c:pt idx="2">
                  <c:v>14.23</c:v>
                </c:pt>
                <c:pt idx="3">
                  <c:v>13.91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C-4093-A58F-2C36ED2C6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68064"/>
        <c:axId val="116569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8.98</c:v>
                </c:pt>
                <c:pt idx="1">
                  <c:v>8.31</c:v>
                </c:pt>
                <c:pt idx="2">
                  <c:v>8.4700000000000006</c:v>
                </c:pt>
                <c:pt idx="3">
                  <c:v>9.1</c:v>
                </c:pt>
                <c:pt idx="4">
                  <c:v>12.35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C-4093-A58F-2C36ED2C6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68064"/>
        <c:axId val="116569984"/>
      </c:lineChart>
      <c:dateAx>
        <c:axId val="116568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569984"/>
        <c:crosses val="autoZero"/>
        <c:auto val="1"/>
        <c:lblOffset val="100"/>
        <c:baseTimeUnit val="years"/>
      </c:dateAx>
      <c:valAx>
        <c:axId val="116569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568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>
                  <c:v>232.08</c:v>
                </c:pt>
                <c:pt idx="1">
                  <c:v>216.28</c:v>
                </c:pt>
                <c:pt idx="2">
                  <c:v>204.91</c:v>
                </c:pt>
                <c:pt idx="3">
                  <c:v>180.12</c:v>
                </c:pt>
                <c:pt idx="4">
                  <c:v>101.98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D-4DAC-B150-5C18C3F93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83808"/>
        <c:axId val="116598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35.659999999999997</c:v>
                </c:pt>
                <c:pt idx="1">
                  <c:v>34.049999999999997</c:v>
                </c:pt>
                <c:pt idx="2">
                  <c:v>103.06</c:v>
                </c:pt>
                <c:pt idx="3">
                  <c:v>42.39</c:v>
                </c:pt>
                <c:pt idx="4">
                  <c:v>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D-4DAC-B150-5C18C3F93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83808"/>
        <c:axId val="116598272"/>
      </c:lineChart>
      <c:dateAx>
        <c:axId val="116583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598272"/>
        <c:crosses val="autoZero"/>
        <c:auto val="1"/>
        <c:lblOffset val="100"/>
        <c:baseTimeUnit val="years"/>
      </c:dateAx>
      <c:valAx>
        <c:axId val="1165982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583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4405</c:v>
                </c:pt>
                <c:pt idx="1">
                  <c:v>6288.94</c:v>
                </c:pt>
                <c:pt idx="2">
                  <c:v>491.88</c:v>
                </c:pt>
                <c:pt idx="3">
                  <c:v>406.61</c:v>
                </c:pt>
                <c:pt idx="4">
                  <c:v>461.94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C-4EF1-86C1-2A32C3F5A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40768"/>
        <c:axId val="116642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1529.6</c:v>
                </c:pt>
                <c:pt idx="1">
                  <c:v>1025.1400000000001</c:v>
                </c:pt>
                <c:pt idx="2">
                  <c:v>1435.5</c:v>
                </c:pt>
                <c:pt idx="3">
                  <c:v>432.1</c:v>
                </c:pt>
                <c:pt idx="4">
                  <c:v>515.9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C-4EF1-86C1-2A32C3F5A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40768"/>
        <c:axId val="116642944"/>
      </c:lineChart>
      <c:dateAx>
        <c:axId val="116640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642944"/>
        <c:crosses val="autoZero"/>
        <c:auto val="1"/>
        <c:lblOffset val="100"/>
        <c:baseTimeUnit val="years"/>
      </c:dateAx>
      <c:valAx>
        <c:axId val="11664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640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2055.16</c:v>
                </c:pt>
                <c:pt idx="1">
                  <c:v>1996.09</c:v>
                </c:pt>
                <c:pt idx="2">
                  <c:v>2091.27</c:v>
                </c:pt>
                <c:pt idx="3">
                  <c:v>2019.05</c:v>
                </c:pt>
                <c:pt idx="4">
                  <c:v>1936.5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8-4CA8-9CD2-C2048ECEB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88128"/>
        <c:axId val="116302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783.24</c:v>
                </c:pt>
                <c:pt idx="1">
                  <c:v>801.34</c:v>
                </c:pt>
                <c:pt idx="2">
                  <c:v>1025.47</c:v>
                </c:pt>
                <c:pt idx="3">
                  <c:v>952.88</c:v>
                </c:pt>
                <c:pt idx="4">
                  <c:v>771.33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8-4CA8-9CD2-C2048ECEB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88128"/>
        <c:axId val="116302592"/>
      </c:lineChart>
      <c:dateAx>
        <c:axId val="116288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302592"/>
        <c:crosses val="autoZero"/>
        <c:auto val="1"/>
        <c:lblOffset val="100"/>
        <c:baseTimeUnit val="years"/>
      </c:dateAx>
      <c:valAx>
        <c:axId val="1163025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288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53.19</c:v>
                </c:pt>
                <c:pt idx="1">
                  <c:v>53.68</c:v>
                </c:pt>
                <c:pt idx="2">
                  <c:v>52.53</c:v>
                </c:pt>
                <c:pt idx="3">
                  <c:v>44.87</c:v>
                </c:pt>
                <c:pt idx="4">
                  <c:v>50.69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7-44F6-8089-82E81C55F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316416"/>
        <c:axId val="116339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58.96</c:v>
                </c:pt>
                <c:pt idx="1">
                  <c:v>58.34</c:v>
                </c:pt>
                <c:pt idx="2">
                  <c:v>57.29</c:v>
                </c:pt>
                <c:pt idx="3">
                  <c:v>62.32</c:v>
                </c:pt>
                <c:pt idx="4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7-44F6-8089-82E81C55F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16416"/>
        <c:axId val="116339072"/>
      </c:lineChart>
      <c:dateAx>
        <c:axId val="116316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339072"/>
        <c:crosses val="autoZero"/>
        <c:auto val="1"/>
        <c:lblOffset val="100"/>
        <c:baseTimeUnit val="years"/>
      </c:dateAx>
      <c:valAx>
        <c:axId val="116339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316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473.09</c:v>
                </c:pt>
                <c:pt idx="1">
                  <c:v>469.85</c:v>
                </c:pt>
                <c:pt idx="2">
                  <c:v>477.78</c:v>
                </c:pt>
                <c:pt idx="3">
                  <c:v>560.16999999999996</c:v>
                </c:pt>
                <c:pt idx="4">
                  <c:v>494.8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6-4B8A-80CA-B65DE698D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356992"/>
        <c:axId val="116371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354.34</c:v>
                </c:pt>
                <c:pt idx="1">
                  <c:v>359.11</c:v>
                </c:pt>
                <c:pt idx="2">
                  <c:v>360.94</c:v>
                </c:pt>
                <c:pt idx="3">
                  <c:v>326.38</c:v>
                </c:pt>
                <c:pt idx="4">
                  <c:v>297.49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6-4B8A-80CA-B65DE698D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56992"/>
        <c:axId val="116371456"/>
      </c:lineChart>
      <c:dateAx>
        <c:axId val="116356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371456"/>
        <c:crosses val="autoZero"/>
        <c:auto val="1"/>
        <c:lblOffset val="100"/>
        <c:baseTimeUnit val="years"/>
      </c:dateAx>
      <c:valAx>
        <c:axId val="116371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356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【38.15】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【340.04】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【870.69】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【66.50】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G22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千葉県　香取市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簡易水道事業</v>
      </c>
      <c r="S8" s="53"/>
      <c r="T8" s="53"/>
      <c r="U8" s="53"/>
      <c r="V8" s="53"/>
      <c r="W8" s="53"/>
      <c r="X8" s="53"/>
      <c r="Y8" s="54"/>
      <c r="Z8" s="52" t="str">
        <f>データ!L6</f>
        <v>C3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80015</v>
      </c>
      <c r="AJ8" s="56"/>
      <c r="AK8" s="56"/>
      <c r="AL8" s="56"/>
      <c r="AM8" s="56"/>
      <c r="AN8" s="56"/>
      <c r="AO8" s="56"/>
      <c r="AP8" s="57"/>
      <c r="AQ8" s="47">
        <f>データ!R6</f>
        <v>262.35000000000002</v>
      </c>
      <c r="AR8" s="47"/>
      <c r="AS8" s="47"/>
      <c r="AT8" s="47"/>
      <c r="AU8" s="47"/>
      <c r="AV8" s="47"/>
      <c r="AW8" s="47"/>
      <c r="AX8" s="47"/>
      <c r="AY8" s="47">
        <f>データ!S6</f>
        <v>304.99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39.54</v>
      </c>
      <c r="K10" s="47"/>
      <c r="L10" s="47"/>
      <c r="M10" s="47"/>
      <c r="N10" s="47"/>
      <c r="O10" s="47"/>
      <c r="P10" s="47"/>
      <c r="Q10" s="47"/>
      <c r="R10" s="47">
        <f>データ!O6</f>
        <v>4</v>
      </c>
      <c r="S10" s="47"/>
      <c r="T10" s="47"/>
      <c r="U10" s="47"/>
      <c r="V10" s="47"/>
      <c r="W10" s="47"/>
      <c r="X10" s="47"/>
      <c r="Y10" s="47"/>
      <c r="Z10" s="78">
        <f>データ!P6</f>
        <v>4644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3189</v>
      </c>
      <c r="AJ10" s="78"/>
      <c r="AK10" s="78"/>
      <c r="AL10" s="78"/>
      <c r="AM10" s="78"/>
      <c r="AN10" s="78"/>
      <c r="AO10" s="78"/>
      <c r="AP10" s="78"/>
      <c r="AQ10" s="47">
        <f>データ!U6</f>
        <v>29.05</v>
      </c>
      <c r="AR10" s="47"/>
      <c r="AS10" s="47"/>
      <c r="AT10" s="47"/>
      <c r="AU10" s="47"/>
      <c r="AV10" s="47"/>
      <c r="AW10" s="47"/>
      <c r="AX10" s="47"/>
      <c r="AY10" s="47">
        <f>データ!V6</f>
        <v>109.78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 x14ac:dyDescent="0.15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 x14ac:dyDescent="0.15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105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 x14ac:dyDescent="0.15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 x14ac:dyDescent="0.15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9" t="s">
        <v>29</v>
      </c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1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82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4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104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 x14ac:dyDescent="0.15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 x14ac:dyDescent="0.15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 x14ac:dyDescent="0.15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 x14ac:dyDescent="0.15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9" t="s">
        <v>35</v>
      </c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1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82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4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106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 x14ac:dyDescent="0.15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 x14ac:dyDescent="0.15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85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7"/>
    </row>
    <row r="83" spans="1:78" x14ac:dyDescent="0.15">
      <c r="C83" s="2" t="s">
        <v>39</v>
      </c>
    </row>
  </sheetData>
  <sheetProtection password="8649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 x14ac:dyDescent="0.15"/>
  <cols>
    <col min="2" max="143" width="11.875" customWidth="1"/>
  </cols>
  <sheetData>
    <row r="1" spans="1:143" x14ac:dyDescent="0.15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 x14ac:dyDescent="0.15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 x14ac:dyDescent="0.15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9" t="s">
        <v>49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1"/>
      <c r="W3" s="95" t="s">
        <v>50</v>
      </c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 t="s">
        <v>51</v>
      </c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</row>
    <row r="4" spans="1:143" x14ac:dyDescent="0.15">
      <c r="A4" s="26" t="s">
        <v>52</v>
      </c>
      <c r="B4" s="28"/>
      <c r="C4" s="28"/>
      <c r="D4" s="28"/>
      <c r="E4" s="28"/>
      <c r="F4" s="28"/>
      <c r="G4" s="28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  <c r="W4" s="88" t="s">
        <v>53</v>
      </c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 t="s">
        <v>54</v>
      </c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 t="s">
        <v>55</v>
      </c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 t="s">
        <v>56</v>
      </c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 t="s">
        <v>57</v>
      </c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 t="s">
        <v>58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 t="s">
        <v>59</v>
      </c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 t="s">
        <v>60</v>
      </c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 t="s">
        <v>61</v>
      </c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 t="s">
        <v>62</v>
      </c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 t="s">
        <v>63</v>
      </c>
      <c r="ED4" s="88"/>
      <c r="EE4" s="88"/>
      <c r="EF4" s="88"/>
      <c r="EG4" s="88"/>
      <c r="EH4" s="88"/>
      <c r="EI4" s="88"/>
      <c r="EJ4" s="88"/>
      <c r="EK4" s="88"/>
      <c r="EL4" s="88"/>
      <c r="EM4" s="88"/>
    </row>
    <row r="5" spans="1:143" x14ac:dyDescent="0.15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 x14ac:dyDescent="0.15">
      <c r="A6" s="26" t="s">
        <v>92</v>
      </c>
      <c r="B6" s="31">
        <f>B7</f>
        <v>2015</v>
      </c>
      <c r="C6" s="31">
        <f t="shared" ref="C6:V6" si="3">C7</f>
        <v>122360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5</v>
      </c>
      <c r="H6" s="31" t="str">
        <f t="shared" si="3"/>
        <v>千葉県　香取市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C3</v>
      </c>
      <c r="M6" s="32" t="str">
        <f t="shared" si="3"/>
        <v>-</v>
      </c>
      <c r="N6" s="32">
        <f t="shared" si="3"/>
        <v>39.54</v>
      </c>
      <c r="O6" s="32">
        <f t="shared" si="3"/>
        <v>4</v>
      </c>
      <c r="P6" s="32">
        <f t="shared" si="3"/>
        <v>4644</v>
      </c>
      <c r="Q6" s="32">
        <f t="shared" si="3"/>
        <v>80015</v>
      </c>
      <c r="R6" s="32">
        <f t="shared" si="3"/>
        <v>262.35000000000002</v>
      </c>
      <c r="S6" s="32">
        <f t="shared" si="3"/>
        <v>304.99</v>
      </c>
      <c r="T6" s="32">
        <f t="shared" si="3"/>
        <v>3189</v>
      </c>
      <c r="U6" s="32">
        <f t="shared" si="3"/>
        <v>29.05</v>
      </c>
      <c r="V6" s="32">
        <f t="shared" si="3"/>
        <v>109.78</v>
      </c>
      <c r="W6" s="33">
        <f>IF(W7="",NA(),W7)</f>
        <v>111.98</v>
      </c>
      <c r="X6" s="33">
        <f t="shared" ref="X6:AF6" si="4">IF(X7="",NA(),X7)</f>
        <v>111.49</v>
      </c>
      <c r="Y6" s="33">
        <f t="shared" si="4"/>
        <v>109.57</v>
      </c>
      <c r="Z6" s="33">
        <f t="shared" si="4"/>
        <v>109.27</v>
      </c>
      <c r="AA6" s="33">
        <f t="shared" si="4"/>
        <v>132.99</v>
      </c>
      <c r="AB6" s="33">
        <f t="shared" si="4"/>
        <v>106.07</v>
      </c>
      <c r="AC6" s="33">
        <f t="shared" si="4"/>
        <v>108.9</v>
      </c>
      <c r="AD6" s="33">
        <f t="shared" si="4"/>
        <v>97.04</v>
      </c>
      <c r="AE6" s="33">
        <f t="shared" si="4"/>
        <v>103.86</v>
      </c>
      <c r="AF6" s="33">
        <f t="shared" si="4"/>
        <v>111.5</v>
      </c>
      <c r="AG6" s="32" t="str">
        <f>IF(AG7="","",IF(AG7="-","【-】","【"&amp;SUBSTITUTE(TEXT(AG7,"#,##0.00"),"-","△")&amp;"】"))</f>
        <v>【104.78】</v>
      </c>
      <c r="AH6" s="33">
        <f>IF(AH7="",NA(),AH7)</f>
        <v>232.08</v>
      </c>
      <c r="AI6" s="33">
        <f t="shared" ref="AI6:AQ6" si="5">IF(AI7="",NA(),AI7)</f>
        <v>216.28</v>
      </c>
      <c r="AJ6" s="33">
        <f t="shared" si="5"/>
        <v>204.91</v>
      </c>
      <c r="AK6" s="33">
        <f t="shared" si="5"/>
        <v>180.12</v>
      </c>
      <c r="AL6" s="33">
        <f t="shared" si="5"/>
        <v>101.98</v>
      </c>
      <c r="AM6" s="33">
        <f t="shared" si="5"/>
        <v>35.659999999999997</v>
      </c>
      <c r="AN6" s="33">
        <f t="shared" si="5"/>
        <v>34.049999999999997</v>
      </c>
      <c r="AO6" s="33">
        <f t="shared" si="5"/>
        <v>103.06</v>
      </c>
      <c r="AP6" s="33">
        <f t="shared" si="5"/>
        <v>42.39</v>
      </c>
      <c r="AQ6" s="33">
        <f t="shared" si="5"/>
        <v>7.41</v>
      </c>
      <c r="AR6" s="32" t="str">
        <f>IF(AR7="","",IF(AR7="-","【-】","【"&amp;SUBSTITUTE(TEXT(AR7,"#,##0.00"),"-","△")&amp;"】"))</f>
        <v>【38.15】</v>
      </c>
      <c r="AS6" s="33">
        <f>IF(AS7="",NA(),AS7)</f>
        <v>4405</v>
      </c>
      <c r="AT6" s="33">
        <f t="shared" ref="AT6:BB6" si="6">IF(AT7="",NA(),AT7)</f>
        <v>6288.94</v>
      </c>
      <c r="AU6" s="33">
        <f t="shared" si="6"/>
        <v>491.88</v>
      </c>
      <c r="AV6" s="33">
        <f t="shared" si="6"/>
        <v>406.61</v>
      </c>
      <c r="AW6" s="33">
        <f t="shared" si="6"/>
        <v>461.94</v>
      </c>
      <c r="AX6" s="33">
        <f t="shared" si="6"/>
        <v>1529.6</v>
      </c>
      <c r="AY6" s="33">
        <f t="shared" si="6"/>
        <v>1025.1400000000001</v>
      </c>
      <c r="AZ6" s="33">
        <f t="shared" si="6"/>
        <v>1435.5</v>
      </c>
      <c r="BA6" s="33">
        <f t="shared" si="6"/>
        <v>432.1</v>
      </c>
      <c r="BB6" s="33">
        <f t="shared" si="6"/>
        <v>515.9</v>
      </c>
      <c r="BC6" s="32" t="str">
        <f>IF(BC7="","",IF(BC7="-","【-】","【"&amp;SUBSTITUTE(TEXT(BC7,"#,##0.00"),"-","△")&amp;"】"))</f>
        <v>【340.04】</v>
      </c>
      <c r="BD6" s="33">
        <f>IF(BD7="",NA(),BD7)</f>
        <v>2055.16</v>
      </c>
      <c r="BE6" s="33">
        <f t="shared" ref="BE6:BM6" si="7">IF(BE7="",NA(),BE7)</f>
        <v>1996.09</v>
      </c>
      <c r="BF6" s="33">
        <f t="shared" si="7"/>
        <v>2091.27</v>
      </c>
      <c r="BG6" s="33">
        <f t="shared" si="7"/>
        <v>2019.05</v>
      </c>
      <c r="BH6" s="33">
        <f t="shared" si="7"/>
        <v>1936.5</v>
      </c>
      <c r="BI6" s="33">
        <f t="shared" si="7"/>
        <v>783.24</v>
      </c>
      <c r="BJ6" s="33">
        <f t="shared" si="7"/>
        <v>801.34</v>
      </c>
      <c r="BK6" s="33">
        <f t="shared" si="7"/>
        <v>1025.47</v>
      </c>
      <c r="BL6" s="33">
        <f t="shared" si="7"/>
        <v>952.88</v>
      </c>
      <c r="BM6" s="33">
        <f t="shared" si="7"/>
        <v>771.33</v>
      </c>
      <c r="BN6" s="32" t="str">
        <f>IF(BN7="","",IF(BN7="-","【-】","【"&amp;SUBSTITUTE(TEXT(BN7,"#,##0.00"),"-","△")&amp;"】"))</f>
        <v>【870.69】</v>
      </c>
      <c r="BO6" s="33">
        <f>IF(BO7="",NA(),BO7)</f>
        <v>53.19</v>
      </c>
      <c r="BP6" s="33">
        <f t="shared" ref="BP6:BX6" si="8">IF(BP7="",NA(),BP7)</f>
        <v>53.68</v>
      </c>
      <c r="BQ6" s="33">
        <f t="shared" si="8"/>
        <v>52.53</v>
      </c>
      <c r="BR6" s="33">
        <f t="shared" si="8"/>
        <v>44.87</v>
      </c>
      <c r="BS6" s="33">
        <f t="shared" si="8"/>
        <v>50.69</v>
      </c>
      <c r="BT6" s="33">
        <f t="shared" si="8"/>
        <v>58.96</v>
      </c>
      <c r="BU6" s="33">
        <f t="shared" si="8"/>
        <v>58.34</v>
      </c>
      <c r="BV6" s="33">
        <f t="shared" si="8"/>
        <v>57.29</v>
      </c>
      <c r="BW6" s="33">
        <f t="shared" si="8"/>
        <v>62.32</v>
      </c>
      <c r="BX6" s="33">
        <f t="shared" si="8"/>
        <v>69.099999999999994</v>
      </c>
      <c r="BY6" s="32" t="str">
        <f>IF(BY7="","",IF(BY7="-","【-】","【"&amp;SUBSTITUTE(TEXT(BY7,"#,##0.00"),"-","△")&amp;"】"))</f>
        <v>【66.50】</v>
      </c>
      <c r="BZ6" s="33">
        <f>IF(BZ7="",NA(),BZ7)</f>
        <v>473.09</v>
      </c>
      <c r="CA6" s="33">
        <f t="shared" ref="CA6:CI6" si="9">IF(CA7="",NA(),CA7)</f>
        <v>469.85</v>
      </c>
      <c r="CB6" s="33">
        <f t="shared" si="9"/>
        <v>477.78</v>
      </c>
      <c r="CC6" s="33">
        <f t="shared" si="9"/>
        <v>560.16999999999996</v>
      </c>
      <c r="CD6" s="33">
        <f t="shared" si="9"/>
        <v>494.8</v>
      </c>
      <c r="CE6" s="33">
        <f t="shared" si="9"/>
        <v>354.34</v>
      </c>
      <c r="CF6" s="33">
        <f t="shared" si="9"/>
        <v>359.11</v>
      </c>
      <c r="CG6" s="33">
        <f t="shared" si="9"/>
        <v>360.94</v>
      </c>
      <c r="CH6" s="33">
        <f t="shared" si="9"/>
        <v>326.38</v>
      </c>
      <c r="CI6" s="33">
        <f t="shared" si="9"/>
        <v>297.49</v>
      </c>
      <c r="CJ6" s="32" t="str">
        <f>IF(CJ7="","",IF(CJ7="-","【-】","【"&amp;SUBSTITUTE(TEXT(CJ7,"#,##0.00"),"-","△")&amp;"】"))</f>
        <v>【294.21】</v>
      </c>
      <c r="CK6" s="33">
        <f>IF(CK7="",NA(),CK7)</f>
        <v>56.99</v>
      </c>
      <c r="CL6" s="33">
        <f t="shared" ref="CL6:CT6" si="10">IF(CL7="",NA(),CL7)</f>
        <v>54.75</v>
      </c>
      <c r="CM6" s="33">
        <f t="shared" si="10"/>
        <v>54.17</v>
      </c>
      <c r="CN6" s="33">
        <f t="shared" si="10"/>
        <v>53.25</v>
      </c>
      <c r="CO6" s="33">
        <f t="shared" si="10"/>
        <v>58.16</v>
      </c>
      <c r="CP6" s="33">
        <f t="shared" si="10"/>
        <v>51.06</v>
      </c>
      <c r="CQ6" s="33">
        <f t="shared" si="10"/>
        <v>50.96</v>
      </c>
      <c r="CR6" s="33">
        <f t="shared" si="10"/>
        <v>50.84</v>
      </c>
      <c r="CS6" s="33">
        <f t="shared" si="10"/>
        <v>52.25</v>
      </c>
      <c r="CT6" s="33">
        <f t="shared" si="10"/>
        <v>48.71</v>
      </c>
      <c r="CU6" s="32" t="str">
        <f>IF(CU7="","",IF(CU7="-","【-】","【"&amp;SUBSTITUTE(TEXT(CU7,"#,##0.00"),"-","△")&amp;"】"))</f>
        <v>【53.02】</v>
      </c>
      <c r="CV6" s="33">
        <f>IF(CV7="",NA(),CV7)</f>
        <v>81.93</v>
      </c>
      <c r="CW6" s="33">
        <f t="shared" ref="CW6:DE6" si="11">IF(CW7="",NA(),CW7)</f>
        <v>83.4</v>
      </c>
      <c r="CX6" s="33">
        <f t="shared" si="11"/>
        <v>82.38</v>
      </c>
      <c r="CY6" s="33">
        <f t="shared" si="11"/>
        <v>84.73</v>
      </c>
      <c r="CZ6" s="33">
        <f t="shared" si="11"/>
        <v>79.73</v>
      </c>
      <c r="DA6" s="33">
        <f t="shared" si="11"/>
        <v>83.73</v>
      </c>
      <c r="DB6" s="33">
        <f t="shared" si="11"/>
        <v>84.13</v>
      </c>
      <c r="DC6" s="33">
        <f t="shared" si="11"/>
        <v>85.3</v>
      </c>
      <c r="DD6" s="33">
        <f t="shared" si="11"/>
        <v>86.34</v>
      </c>
      <c r="DE6" s="33">
        <f t="shared" si="11"/>
        <v>85.87</v>
      </c>
      <c r="DF6" s="32" t="str">
        <f>IF(DF7="","",IF(DF7="-","【-】","【"&amp;SUBSTITUTE(TEXT(DF7,"#,##0.00"),"-","△")&amp;"】"))</f>
        <v>【83.95】</v>
      </c>
      <c r="DG6" s="33">
        <f>IF(DG7="",NA(),DG7)</f>
        <v>21.18</v>
      </c>
      <c r="DH6" s="33">
        <f t="shared" ref="DH6:DP6" si="12">IF(DH7="",NA(),DH7)</f>
        <v>23.17</v>
      </c>
      <c r="DI6" s="33">
        <f t="shared" si="12"/>
        <v>24.33</v>
      </c>
      <c r="DJ6" s="33">
        <f t="shared" si="12"/>
        <v>26.56</v>
      </c>
      <c r="DK6" s="33">
        <f t="shared" si="12"/>
        <v>48.41</v>
      </c>
      <c r="DL6" s="33">
        <f t="shared" si="12"/>
        <v>33.24</v>
      </c>
      <c r="DM6" s="33">
        <f t="shared" si="12"/>
        <v>33.840000000000003</v>
      </c>
      <c r="DN6" s="33">
        <f t="shared" si="12"/>
        <v>34.67</v>
      </c>
      <c r="DO6" s="33">
        <f t="shared" si="12"/>
        <v>39.26</v>
      </c>
      <c r="DP6" s="33">
        <f t="shared" si="12"/>
        <v>43.52</v>
      </c>
      <c r="DQ6" s="32" t="str">
        <f>IF(DQ7="","",IF(DQ7="-","【-】","【"&amp;SUBSTITUTE(TEXT(DQ7,"#,##0.00"),"-","△")&amp;"】"))</f>
        <v>【36.56】</v>
      </c>
      <c r="DR6" s="33">
        <f>IF(DR7="",NA(),DR7)</f>
        <v>14.34</v>
      </c>
      <c r="DS6" s="33">
        <f t="shared" ref="DS6:EA6" si="13">IF(DS7="",NA(),DS7)</f>
        <v>14.34</v>
      </c>
      <c r="DT6" s="33">
        <f t="shared" si="13"/>
        <v>14.23</v>
      </c>
      <c r="DU6" s="33">
        <f t="shared" si="13"/>
        <v>13.91</v>
      </c>
      <c r="DV6" s="32">
        <f t="shared" si="13"/>
        <v>0</v>
      </c>
      <c r="DW6" s="33">
        <f t="shared" si="13"/>
        <v>8.98</v>
      </c>
      <c r="DX6" s="33">
        <f t="shared" si="13"/>
        <v>8.31</v>
      </c>
      <c r="DY6" s="33">
        <f t="shared" si="13"/>
        <v>8.4700000000000006</v>
      </c>
      <c r="DZ6" s="33">
        <f t="shared" si="13"/>
        <v>9.1</v>
      </c>
      <c r="EA6" s="33">
        <f t="shared" si="13"/>
        <v>12.35</v>
      </c>
      <c r="EB6" s="32" t="str">
        <f>IF(EB7="","",IF(EB7="-","【-】","【"&amp;SUBSTITUTE(TEXT(EB7,"#,##0.00"),"-","△")&amp;"】"))</f>
        <v>【9.31】</v>
      </c>
      <c r="EC6" s="32">
        <f>IF(EC7="",NA(),EC7)</f>
        <v>0</v>
      </c>
      <c r="ED6" s="32">
        <f t="shared" ref="ED6:EL6" si="14">IF(ED7="",NA(),ED7)</f>
        <v>0</v>
      </c>
      <c r="EE6" s="33">
        <f t="shared" si="14"/>
        <v>0.32</v>
      </c>
      <c r="EF6" s="33">
        <f t="shared" si="14"/>
        <v>0.52</v>
      </c>
      <c r="EG6" s="33">
        <f t="shared" si="14"/>
        <v>0.39</v>
      </c>
      <c r="EH6" s="33">
        <f t="shared" si="14"/>
        <v>0.5</v>
      </c>
      <c r="EI6" s="33">
        <f t="shared" si="14"/>
        <v>1.24</v>
      </c>
      <c r="EJ6" s="33">
        <f t="shared" si="14"/>
        <v>0.45</v>
      </c>
      <c r="EK6" s="33">
        <f t="shared" si="14"/>
        <v>0.53</v>
      </c>
      <c r="EL6" s="33">
        <f t="shared" si="14"/>
        <v>0.42</v>
      </c>
      <c r="EM6" s="32" t="str">
        <f>IF(EM7="","",IF(EM7="-","【-】","【"&amp;SUBSTITUTE(TEXT(EM7,"#,##0.00"),"-","△")&amp;"】"))</f>
        <v>【0.50】</v>
      </c>
    </row>
    <row r="7" spans="1:143" s="34" customFormat="1" x14ac:dyDescent="0.15">
      <c r="A7" s="26"/>
      <c r="B7" s="35">
        <v>2015</v>
      </c>
      <c r="C7" s="35">
        <v>122360</v>
      </c>
      <c r="D7" s="35">
        <v>46</v>
      </c>
      <c r="E7" s="35">
        <v>1</v>
      </c>
      <c r="F7" s="35">
        <v>0</v>
      </c>
      <c r="G7" s="35">
        <v>5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39.54</v>
      </c>
      <c r="O7" s="36">
        <v>4</v>
      </c>
      <c r="P7" s="36">
        <v>4644</v>
      </c>
      <c r="Q7" s="36">
        <v>80015</v>
      </c>
      <c r="R7" s="36">
        <v>262.35000000000002</v>
      </c>
      <c r="S7" s="36">
        <v>304.99</v>
      </c>
      <c r="T7" s="36">
        <v>3189</v>
      </c>
      <c r="U7" s="36">
        <v>29.05</v>
      </c>
      <c r="V7" s="36">
        <v>109.78</v>
      </c>
      <c r="W7" s="36">
        <v>111.98</v>
      </c>
      <c r="X7" s="36">
        <v>111.49</v>
      </c>
      <c r="Y7" s="36">
        <v>109.57</v>
      </c>
      <c r="Z7" s="36">
        <v>109.27</v>
      </c>
      <c r="AA7" s="36">
        <v>132.99</v>
      </c>
      <c r="AB7" s="36">
        <v>106.07</v>
      </c>
      <c r="AC7" s="36">
        <v>108.9</v>
      </c>
      <c r="AD7" s="36">
        <v>97.04</v>
      </c>
      <c r="AE7" s="36">
        <v>103.86</v>
      </c>
      <c r="AF7" s="36">
        <v>111.5</v>
      </c>
      <c r="AG7" s="36">
        <v>104.78</v>
      </c>
      <c r="AH7" s="36">
        <v>232.08</v>
      </c>
      <c r="AI7" s="36">
        <v>216.28</v>
      </c>
      <c r="AJ7" s="36">
        <v>204.91</v>
      </c>
      <c r="AK7" s="36">
        <v>180.12</v>
      </c>
      <c r="AL7" s="36">
        <v>101.98</v>
      </c>
      <c r="AM7" s="36">
        <v>35.659999999999997</v>
      </c>
      <c r="AN7" s="36">
        <v>34.049999999999997</v>
      </c>
      <c r="AO7" s="36">
        <v>103.06</v>
      </c>
      <c r="AP7" s="36">
        <v>42.39</v>
      </c>
      <c r="AQ7" s="36">
        <v>7.41</v>
      </c>
      <c r="AR7" s="36">
        <v>38.15</v>
      </c>
      <c r="AS7" s="36">
        <v>4405</v>
      </c>
      <c r="AT7" s="36">
        <v>6288.94</v>
      </c>
      <c r="AU7" s="36">
        <v>491.88</v>
      </c>
      <c r="AV7" s="36">
        <v>406.61</v>
      </c>
      <c r="AW7" s="36">
        <v>461.94</v>
      </c>
      <c r="AX7" s="36">
        <v>1529.6</v>
      </c>
      <c r="AY7" s="36">
        <v>1025.1400000000001</v>
      </c>
      <c r="AZ7" s="36">
        <v>1435.5</v>
      </c>
      <c r="BA7" s="36">
        <v>432.1</v>
      </c>
      <c r="BB7" s="36">
        <v>515.9</v>
      </c>
      <c r="BC7" s="36">
        <v>340.04</v>
      </c>
      <c r="BD7" s="36">
        <v>2055.16</v>
      </c>
      <c r="BE7" s="36">
        <v>1996.09</v>
      </c>
      <c r="BF7" s="36">
        <v>2091.27</v>
      </c>
      <c r="BG7" s="36">
        <v>2019.05</v>
      </c>
      <c r="BH7" s="36">
        <v>1936.5</v>
      </c>
      <c r="BI7" s="36">
        <v>783.24</v>
      </c>
      <c r="BJ7" s="36">
        <v>801.34</v>
      </c>
      <c r="BK7" s="36">
        <v>1025.47</v>
      </c>
      <c r="BL7" s="36">
        <v>952.88</v>
      </c>
      <c r="BM7" s="36">
        <v>771.33</v>
      </c>
      <c r="BN7" s="36">
        <v>870.69</v>
      </c>
      <c r="BO7" s="36">
        <v>53.19</v>
      </c>
      <c r="BP7" s="36">
        <v>53.68</v>
      </c>
      <c r="BQ7" s="36">
        <v>52.53</v>
      </c>
      <c r="BR7" s="36">
        <v>44.87</v>
      </c>
      <c r="BS7" s="36">
        <v>50.69</v>
      </c>
      <c r="BT7" s="36">
        <v>58.96</v>
      </c>
      <c r="BU7" s="36">
        <v>58.34</v>
      </c>
      <c r="BV7" s="36">
        <v>57.29</v>
      </c>
      <c r="BW7" s="36">
        <v>62.32</v>
      </c>
      <c r="BX7" s="36">
        <v>69.099999999999994</v>
      </c>
      <c r="BY7" s="36">
        <v>66.5</v>
      </c>
      <c r="BZ7" s="36">
        <v>473.09</v>
      </c>
      <c r="CA7" s="36">
        <v>469.85</v>
      </c>
      <c r="CB7" s="36">
        <v>477.78</v>
      </c>
      <c r="CC7" s="36">
        <v>560.16999999999996</v>
      </c>
      <c r="CD7" s="36">
        <v>494.8</v>
      </c>
      <c r="CE7" s="36">
        <v>354.34</v>
      </c>
      <c r="CF7" s="36">
        <v>359.11</v>
      </c>
      <c r="CG7" s="36">
        <v>360.94</v>
      </c>
      <c r="CH7" s="36">
        <v>326.38</v>
      </c>
      <c r="CI7" s="36">
        <v>297.49</v>
      </c>
      <c r="CJ7" s="36">
        <v>294.20999999999998</v>
      </c>
      <c r="CK7" s="36">
        <v>56.99</v>
      </c>
      <c r="CL7" s="36">
        <v>54.75</v>
      </c>
      <c r="CM7" s="36">
        <v>54.17</v>
      </c>
      <c r="CN7" s="36">
        <v>53.25</v>
      </c>
      <c r="CO7" s="36">
        <v>58.16</v>
      </c>
      <c r="CP7" s="36">
        <v>51.06</v>
      </c>
      <c r="CQ7" s="36">
        <v>50.96</v>
      </c>
      <c r="CR7" s="36">
        <v>50.84</v>
      </c>
      <c r="CS7" s="36">
        <v>52.25</v>
      </c>
      <c r="CT7" s="36">
        <v>48.71</v>
      </c>
      <c r="CU7" s="36">
        <v>53.02</v>
      </c>
      <c r="CV7" s="36">
        <v>81.93</v>
      </c>
      <c r="CW7" s="36">
        <v>83.4</v>
      </c>
      <c r="CX7" s="36">
        <v>82.38</v>
      </c>
      <c r="CY7" s="36">
        <v>84.73</v>
      </c>
      <c r="CZ7" s="36">
        <v>79.73</v>
      </c>
      <c r="DA7" s="36">
        <v>83.73</v>
      </c>
      <c r="DB7" s="36">
        <v>84.13</v>
      </c>
      <c r="DC7" s="36">
        <v>85.3</v>
      </c>
      <c r="DD7" s="36">
        <v>86.34</v>
      </c>
      <c r="DE7" s="36">
        <v>85.87</v>
      </c>
      <c r="DF7" s="36">
        <v>83.95</v>
      </c>
      <c r="DG7" s="36">
        <v>21.18</v>
      </c>
      <c r="DH7" s="36">
        <v>23.17</v>
      </c>
      <c r="DI7" s="36">
        <v>24.33</v>
      </c>
      <c r="DJ7" s="36">
        <v>26.56</v>
      </c>
      <c r="DK7" s="36">
        <v>48.41</v>
      </c>
      <c r="DL7" s="36">
        <v>33.24</v>
      </c>
      <c r="DM7" s="36">
        <v>33.840000000000003</v>
      </c>
      <c r="DN7" s="36">
        <v>34.67</v>
      </c>
      <c r="DO7" s="36">
        <v>39.26</v>
      </c>
      <c r="DP7" s="36">
        <v>43.52</v>
      </c>
      <c r="DQ7" s="36">
        <v>36.56</v>
      </c>
      <c r="DR7" s="36">
        <v>14.34</v>
      </c>
      <c r="DS7" s="36">
        <v>14.34</v>
      </c>
      <c r="DT7" s="36">
        <v>14.23</v>
      </c>
      <c r="DU7" s="36">
        <v>13.91</v>
      </c>
      <c r="DV7" s="36">
        <v>0</v>
      </c>
      <c r="DW7" s="36">
        <v>8.98</v>
      </c>
      <c r="DX7" s="36">
        <v>8.31</v>
      </c>
      <c r="DY7" s="36">
        <v>8.4700000000000006</v>
      </c>
      <c r="DZ7" s="36">
        <v>9.1</v>
      </c>
      <c r="EA7" s="36">
        <v>12.35</v>
      </c>
      <c r="EB7" s="36">
        <v>9.31</v>
      </c>
      <c r="EC7" s="36">
        <v>0</v>
      </c>
      <c r="ED7" s="36">
        <v>0</v>
      </c>
      <c r="EE7" s="36">
        <v>0.32</v>
      </c>
      <c r="EF7" s="36">
        <v>0.52</v>
      </c>
      <c r="EG7" s="36">
        <v>0.39</v>
      </c>
      <c r="EH7" s="36">
        <v>0.5</v>
      </c>
      <c r="EI7" s="36">
        <v>1.24</v>
      </c>
      <c r="EJ7" s="36">
        <v>0.45</v>
      </c>
      <c r="EK7" s="36">
        <v>0.53</v>
      </c>
      <c r="EL7" s="36">
        <v>0.42</v>
      </c>
      <c r="EM7" s="36">
        <v>0.5</v>
      </c>
    </row>
    <row r="8" spans="1:143" x14ac:dyDescent="0.15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 x14ac:dyDescent="0.15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 x14ac:dyDescent="0.15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dcterms:created xsi:type="dcterms:W3CDTF">2016-12-02T02:00:39Z</dcterms:created>
  <dcterms:modified xsi:type="dcterms:W3CDTF">2017-02-08T01:07:53Z</dcterms:modified>
  <cp:category/>
</cp:coreProperties>
</file>