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22_財政係\080_財政一般調査_報告\H28年度\公営企業関係\照会\20170123 【下水道関係団体】公営企業に係る「経営比較分析表」の分析等について（依頼）\回答\"/>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<sst xmlns="http://schemas.openxmlformats.org/spreadsheetml/2006/main" count="221" uniqueCount="111">
  <si>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</si>
  <si>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</si>
  <si>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</si>
  <si>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</si>
  <si>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</si>
  <si>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</si>
  <si>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</si>
  <si>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</si>
  <si>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</si>
  <si>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</si>
  <si>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</si>
  <si>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</si>
  <si>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</si>
  <si>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</si>
  <si>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</si>
  <si>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</si>
  <si>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</si>
  <si>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</si>
  <si>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</si>
  <si>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</si>
  <si>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</si>
  <si>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</si>
  <si>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</si>
  <si>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</si>
  <si>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</si>
  <si>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</si>
  <si>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</si>
  <si>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</si>
  <si>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</si>
  <si>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</si>
  <si>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</si>
  <si>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</si>
  <si>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</si>
  <si>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</si>
  <si>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</si>
  <si>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</si>
  <si>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</si>
  <si>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</si>
  <si>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</si>
  <si>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</si>
  <si>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</si>
  <si>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</si>
  <si>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</si>
  <si>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</si>
  <si>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</si>
  <si>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</si>
  <si>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</si>
  <si>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</si>
  <si>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</si>
  <si>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</si>
  <si>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</si>
  <si>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</si>
  <si>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</si>
  <si>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</si>
  <si>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</si>
  <si>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</si>
  <si>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</si>
  <si>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</si>
  <si>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</si>
  <si>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</si>
  <si>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</si>
  <si>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</si>
  <si>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</si>
  <si>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</si>
  <si>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</si>
  <si>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</si>
  <si>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</si>
  <si>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</si>
  <si>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</si>
  <si>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</si>
  <si>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</si>
  <si>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</si>
  <si>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</si>
  <si>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</si>
  <si>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</si>
  <si>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</si>
  <si>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</si>
  <si>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</si>
  <si>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</si>
  <si>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</si>
  <si>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</si>
  <si>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</si>
  <si>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</si>
  <si>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</si>
  <si>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</si>
  <si>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</si>
  <si>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</si>
  <si>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</si>
  <si>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</si>
  <si>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</si>
  <si>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</si>
  <si>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</si>
  <si>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</si>
  <si>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</si>
  <si>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</si>
  <si>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</si>
  <si>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芝山町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</si>
  <si>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</si>
  <si>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</si>
  <si>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</si>
  <si>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</si>
  <si>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</si>
  <si>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</si>
  <si>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</si>
  <si>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</si>
  <si>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</si>
  <si>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</si>
  <si>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</si>
  <si>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①収益的収支比率は100%以上であることが理想的ですが、芝山町は53.51%と満たしていません。
  今後も経営改善を目指します。
　④企業債残高対事業規模比率は類似団体と比較すると高い水準ですが、管渠整備工事等が完了しており、年々改善されています。
　⑤経費回収率は100%以上であることが理想的であるが下回っており</t>
    </r>
    <r>
      <rPr>
        <sz val="11"/>
        <color rgb="FFFF0000"/>
        <rFont val="ＭＳ ゴシック"/>
        <family val="3"/>
        <charset val="128"/>
      </rPr>
      <t>、</t>
    </r>
    <r>
      <rPr>
        <sz val="11"/>
        <color theme="1"/>
        <rFont val="ＭＳ ゴシック"/>
        <family val="3"/>
        <charset val="128"/>
      </rPr>
      <t>類似団体と比較しても低い水準にあります。今後は汚水処理費の削減及び使用料金の改定を行い改善を目指します。
　⑥汚水処理原価は類似団体と比べ、少し割高となっており、近年微増していることから効率的な汚水処理を目指す必要があります。
　⑦施設利用率は類似団体と比較して効率よく使用していることを示しています。
　⑧水洗化率は類似団体と比較して高い水準にあります。水洗化率100%を目指し、水洗化を促します。
　</t>
    </r>
    <rPh sb="2" eb="4">
      <t>シュウエキ</t>
    </rPh>
    <rPh sb="4" eb="5">
      <t>テキ</t>
    </rPh>
    <rPh sb="5" eb="7">
      <t>シュウシ</t>
    </rPh>
    <rPh sb="7" eb="9">
      <t>ヒリツ</t>
    </rPh>
    <rPh sb="14" eb="16">
      <t>イジョウ</t>
    </rPh>
    <rPh sb="22" eb="24">
      <t>リソウ</t>
    </rPh>
    <rPh sb="24" eb="25">
      <t>テキ</t>
    </rPh>
    <rPh sb="29" eb="32">
      <t>シバヤママチ</t>
    </rPh>
    <rPh sb="40" eb="41">
      <t>ミ</t>
    </rPh>
    <rPh sb="52" eb="54">
      <t>コンゴ</t>
    </rPh>
    <rPh sb="55" eb="57">
      <t>ケイエイ</t>
    </rPh>
    <rPh sb="57" eb="59">
      <t>カイゼン</t>
    </rPh>
    <rPh sb="60" eb="62">
      <t>メザ</t>
    </rPh>
    <rPh sb="69" eb="71">
      <t>キギョウ</t>
    </rPh>
    <rPh sb="181" eb="183">
      <t>コンゴ</t>
    </rPh>
    <rPh sb="184" eb="186">
      <t>オスイ</t>
    </rPh>
    <rPh sb="186" eb="188">
      <t>ショリ</t>
    </rPh>
    <rPh sb="188" eb="189">
      <t>ヒ</t>
    </rPh>
    <rPh sb="190" eb="192">
      <t>サクゲン</t>
    </rPh>
    <rPh sb="192" eb="193">
      <t>オヨ</t>
    </rPh>
    <rPh sb="194" eb="196">
      <t>シヨウ</t>
    </rPh>
    <rPh sb="196" eb="198">
      <t>リョウキン</t>
    </rPh>
    <rPh sb="199" eb="201">
      <t>カイテイ</t>
    </rPh>
    <rPh sb="202" eb="203">
      <t>オコナ</t>
    </rPh>
    <rPh sb="204" eb="206">
      <t>カイゼン</t>
    </rPh>
    <rPh sb="207" eb="209">
      <t>メザ</t>
    </rPh>
    <rPh sb="277" eb="279">
      <t>シセツ</t>
    </rPh>
    <rPh sb="279" eb="281">
      <t>リヨウ</t>
    </rPh>
    <rPh sb="281" eb="282">
      <t>リツ</t>
    </rPh>
    <rPh sb="283" eb="285">
      <t>ルイジ</t>
    </rPh>
    <rPh sb="285" eb="287">
      <t>ダンタイ</t>
    </rPh>
    <rPh sb="288" eb="290">
      <t>ヒカク</t>
    </rPh>
    <rPh sb="292" eb="294">
      <t>コウリツ</t>
    </rPh>
    <rPh sb="296" eb="298">
      <t>シヨウ</t>
    </rPh>
    <rPh sb="305" eb="306">
      <t>シメ</t>
    </rPh>
    <rPh sb="315" eb="318">
      <t>スイセンカ</t>
    </rPh>
    <rPh sb="318" eb="319">
      <t>リツ</t>
    </rPh>
    <rPh sb="320" eb="322">
      <t>ルイジ</t>
    </rPh>
    <rPh sb="322" eb="324">
      <t>ダンタイ</t>
    </rPh>
    <rPh sb="325" eb="327">
      <t>ヒカク</t>
    </rPh>
    <rPh sb="329" eb="330">
      <t>タカ</t>
    </rPh>
    <rPh sb="331" eb="333">
      <t>スイジュン</t>
    </rPh>
    <rPh sb="339" eb="342">
      <t>スイセンカ</t>
    </rPh>
    <rPh sb="342" eb="343">
      <t>リツ</t>
    </rPh>
    <rPh sb="348" eb="350">
      <t>メザ</t>
    </rPh>
    <rPh sb="352" eb="355">
      <t>スイセンカ</t>
    </rPh>
    <rPh sb="356" eb="357">
      <t>ウナガ</t>
    </rPh>
    <phoneticPr fontId="4"/>
  </si>
  <si>
    <t>　供用開始年度が平成14年度及び平成17年度なので、目立った資産の老朽化は見られません。
　</t>
    <rPh sb="1" eb="3">
      <t>キョウヨウ</t>
    </rPh>
    <rPh sb="3" eb="5">
      <t>カイシ</t>
    </rPh>
    <rPh sb="5" eb="7">
      <t>ネンド</t>
    </rPh>
    <rPh sb="8" eb="10">
      <t>ヘイセイ</t>
    </rPh>
    <rPh sb="12" eb="13">
      <t>ネン</t>
    </rPh>
    <rPh sb="13" eb="14">
      <t>ド</t>
    </rPh>
    <rPh sb="14" eb="15">
      <t>オヨ</t>
    </rPh>
    <rPh sb="16" eb="18">
      <t>ヘイセイ</t>
    </rPh>
    <rPh sb="20" eb="22">
      <t>ネンド</t>
    </rPh>
    <rPh sb="26" eb="28">
      <t>メダ</t>
    </rPh>
    <rPh sb="30" eb="32">
      <t>シサン</t>
    </rPh>
    <rPh sb="33" eb="36">
      <t>ロウキュウカ</t>
    </rPh>
    <rPh sb="37" eb="38">
      <t>ミ</t>
    </rPh>
    <phoneticPr fontId="4"/>
  </si>
  <si>
    <t>　管渠整備工事が終了し、維持管理主体の経営を行っています。今後、企業債の償還と維持管理費が支出の多くを占めています。
　処理施設等の更新が今後の課題となります。
　現状、大幅な接続人口増加を見込むことが困難です。
　支出の面で汚水処理費の削減等、収入の面では料金改定等を行うことにより、将来の施設の改築や経営改善を目指します。
　　</t>
    <rPh sb="1" eb="2">
      <t>カン</t>
    </rPh>
    <rPh sb="2" eb="3">
      <t>キョ</t>
    </rPh>
    <rPh sb="3" eb="5">
      <t>セイビ</t>
    </rPh>
    <rPh sb="5" eb="7">
      <t>コウジ</t>
    </rPh>
    <rPh sb="8" eb="10">
      <t>シュウリョウ</t>
    </rPh>
    <rPh sb="12" eb="14">
      <t>イジ</t>
    </rPh>
    <rPh sb="14" eb="16">
      <t>カンリ</t>
    </rPh>
    <rPh sb="16" eb="18">
      <t>シュタイ</t>
    </rPh>
    <rPh sb="19" eb="21">
      <t>ケイエイ</t>
    </rPh>
    <rPh sb="22" eb="23">
      <t>オコナ</t>
    </rPh>
    <rPh sb="29" eb="31">
      <t>コンゴ</t>
    </rPh>
    <rPh sb="32" eb="34">
      <t>キギョウ</t>
    </rPh>
    <rPh sb="34" eb="35">
      <t>サイ</t>
    </rPh>
    <rPh sb="36" eb="38">
      <t>ショウカン</t>
    </rPh>
    <rPh sb="39" eb="41">
      <t>イジ</t>
    </rPh>
    <rPh sb="41" eb="43">
      <t>カンリ</t>
    </rPh>
    <rPh sb="43" eb="44">
      <t>ヒ</t>
    </rPh>
    <rPh sb="45" eb="47">
      <t>シシュツ</t>
    </rPh>
    <rPh sb="48" eb="49">
      <t>オオ</t>
    </rPh>
    <rPh sb="51" eb="52">
      <t>シ</t>
    </rPh>
    <rPh sb="60" eb="62">
      <t>ショリ</t>
    </rPh>
    <rPh sb="62" eb="64">
      <t>シセツ</t>
    </rPh>
    <rPh sb="64" eb="65">
      <t>トウ</t>
    </rPh>
    <rPh sb="66" eb="68">
      <t>コウシン</t>
    </rPh>
    <rPh sb="69" eb="71">
      <t>コンゴ</t>
    </rPh>
    <rPh sb="72" eb="74">
      <t>カダイ</t>
    </rPh>
    <rPh sb="82" eb="84">
      <t>ゲンジョウ</t>
    </rPh>
    <rPh sb="85" eb="87">
      <t>オオハバ</t>
    </rPh>
    <rPh sb="88" eb="90">
      <t>セツゾク</t>
    </rPh>
    <rPh sb="90" eb="92">
      <t>ジンコウ</t>
    </rPh>
    <rPh sb="92" eb="94">
      <t>ゾウカ</t>
    </rPh>
    <rPh sb="95" eb="97">
      <t>ミコ</t>
    </rPh>
    <rPh sb="101" eb="103">
      <t>コンナン</t>
    </rPh>
    <rPh sb="108" eb="110">
      <t>シシュツ</t>
    </rPh>
    <rPh sb="111" eb="112">
      <t>メン</t>
    </rPh>
    <rPh sb="113" eb="115">
      <t>オスイ</t>
    </rPh>
    <rPh sb="115" eb="117">
      <t>ショリ</t>
    </rPh>
    <rPh sb="117" eb="118">
      <t>ヒ</t>
    </rPh>
    <rPh sb="119" eb="121">
      <t>サクゲン</t>
    </rPh>
    <rPh sb="121" eb="122">
      <t>トウ</t>
    </rPh>
    <rPh sb="123" eb="125">
      <t>シュウニュウ</t>
    </rPh>
    <rPh sb="126" eb="127">
      <t>メン</t>
    </rPh>
    <rPh sb="129" eb="131">
      <t>リョウキン</t>
    </rPh>
    <rPh sb="131" eb="133">
      <t>カイテイ</t>
    </rPh>
    <rPh sb="133" eb="134">
      <t>トウ</t>
    </rPh>
    <rPh sb="135" eb="136">
      <t>オコナ</t>
    </rPh>
    <rPh sb="143" eb="145">
      <t>ショウライ</t>
    </rPh>
    <rPh sb="146" eb="148">
      <t>シセツ</t>
    </rPh>
    <rPh sb="149" eb="151">
      <t>カイチク</t>
    </rPh>
    <rPh sb="152" eb="154">
      <t>ケイエイ</t>
    </rPh>
    <rPh sb="154" eb="156">
      <t>カイゼン</t>
    </rPh>
    <rPh sb="157" eb="159">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</si>
</sst>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67073104"/>
        <c:axId val="46707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467073104"/>
        <c:axId val="467072712"/>
      </c:lineChart>
      <c:dateAx>
        <c:axId val="467073104"/>
        <c:scaling>
          <c:orientation val="minMax"/>
        </c:scaling>
        <c:delete val="1"/>
        <c:axPos val="b"/>
        <c:numFmt formatCode="ge" sourceLinked="1"/>
        <c:majorTickMark val="none"/>
        <c:minorTickMark val="none"/>
        <c:tickLblPos val="none"/>
        <c:crossAx val="467072712"/>
        <c:crosses val="autoZero"/>
        <c:auto val="1"/>
        <c:lblOffset val="100"/>
        <c:baseTimeUnit val="years"/>
      </c:dateAx>
      <c:valAx>
        <c:axId val="46707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7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57.56</c:v>
                </c:pt>
                <c:pt idx="1">
                  <c:v>56.59</c:v>
                </c:pt>
                <c:pt idx="2">
                  <c:v>55.62</c:v>
                </c:pt>
                <c:pt idx="3">
                  <c:v>54.26</c:v>
                </c:pt>
                <c:pt idx="4">
                  <c:v>52.71</c:v>
                </c:pt>
              </c:numCache>
            </c:numRef>
          </c:val>
        </c:ser>
        <c:dLbls>
          <c:showLegendKey val="0"/>
          <c:showVal val="0"/>
          <c:showCatName val="0"/>
          <c:showSerName val="0"/>
          <c:showPercent val="0"/>
          <c:showBubbleSize val="0"/>
        </c:dLbls>
        <c:gapWidth val="150"/>
        <c:axId val="511663224"/>
        <c:axId val="51166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511663224"/>
        <c:axId val="511663616"/>
      </c:lineChart>
      <c:dateAx>
        <c:axId val="511663224"/>
        <c:scaling>
          <c:orientation val="minMax"/>
        </c:scaling>
        <c:delete val="1"/>
        <c:axPos val="b"/>
        <c:numFmt formatCode="ge" sourceLinked="1"/>
        <c:majorTickMark val="none"/>
        <c:minorTickMark val="none"/>
        <c:tickLblPos val="none"/>
        <c:crossAx val="511663616"/>
        <c:crosses val="autoZero"/>
        <c:auto val="1"/>
        <c:lblOffset val="100"/>
        <c:baseTimeUnit val="years"/>
      </c:dateAx>
      <c:valAx>
        <c:axId val="51166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66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90.19</c:v>
                </c:pt>
                <c:pt idx="1">
                  <c:v>90.19</c:v>
                </c:pt>
                <c:pt idx="2">
                  <c:v>91.8</c:v>
                </c:pt>
                <c:pt idx="3">
                  <c:v>90.79</c:v>
                </c:pt>
                <c:pt idx="4">
                  <c:v>92.09</c:v>
                </c:pt>
              </c:numCache>
            </c:numRef>
          </c:val>
        </c:ser>
        <c:dLbls>
          <c:showLegendKey val="0"/>
          <c:showVal val="0"/>
          <c:showCatName val="0"/>
          <c:showSerName val="0"/>
          <c:showPercent val="0"/>
          <c:showBubbleSize val="0"/>
        </c:dLbls>
        <c:gapWidth val="150"/>
        <c:axId val="511648720"/>
        <c:axId val="51164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511648720"/>
        <c:axId val="511649504"/>
      </c:lineChart>
      <c:dateAx>
        <c:axId val="511648720"/>
        <c:scaling>
          <c:orientation val="minMax"/>
        </c:scaling>
        <c:delete val="1"/>
        <c:axPos val="b"/>
        <c:numFmt formatCode="ge" sourceLinked="1"/>
        <c:majorTickMark val="none"/>
        <c:minorTickMark val="none"/>
        <c:tickLblPos val="none"/>
        <c:crossAx val="511649504"/>
        <c:crosses val="autoZero"/>
        <c:auto val="1"/>
        <c:lblOffset val="100"/>
        <c:baseTimeUnit val="years"/>
      </c:dateAx>
      <c:valAx>
        <c:axId val="51164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64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54.54</c:v>
                </c:pt>
                <c:pt idx="1">
                  <c:v>52</c:v>
                </c:pt>
                <c:pt idx="2">
                  <c:v>48.8</c:v>
                </c:pt>
                <c:pt idx="3">
                  <c:v>55.88</c:v>
                </c:pt>
                <c:pt idx="4">
                  <c:v>53.51</c:v>
                </c:pt>
              </c:numCache>
            </c:numRef>
          </c:val>
        </c:ser>
        <c:dLbls>
          <c:showLegendKey val="0"/>
          <c:showVal val="0"/>
          <c:showCatName val="0"/>
          <c:showSerName val="0"/>
          <c:showPercent val="0"/>
          <c:showBubbleSize val="0"/>
        </c:dLbls>
        <c:gapWidth val="150"/>
        <c:axId val="467071536"/>
        <c:axId val="467071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071536"/>
        <c:axId val="467071144"/>
      </c:lineChart>
      <c:dateAx>
        <c:axId val="467071536"/>
        <c:scaling>
          <c:orientation val="minMax"/>
        </c:scaling>
        <c:delete val="1"/>
        <c:axPos val="b"/>
        <c:numFmt formatCode="ge" sourceLinked="1"/>
        <c:majorTickMark val="none"/>
        <c:minorTickMark val="none"/>
        <c:tickLblPos val="none"/>
        <c:crossAx val="467071144"/>
        <c:crosses val="autoZero"/>
        <c:auto val="1"/>
        <c:lblOffset val="100"/>
        <c:baseTimeUnit val="years"/>
      </c:dateAx>
      <c:valAx>
        <c:axId val="46707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7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7069968"/>
        <c:axId val="46706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069968"/>
        <c:axId val="467069576"/>
      </c:lineChart>
      <c:dateAx>
        <c:axId val="467069968"/>
        <c:scaling>
          <c:orientation val="minMax"/>
        </c:scaling>
        <c:delete val="1"/>
        <c:axPos val="b"/>
        <c:numFmt formatCode="ge" sourceLinked="1"/>
        <c:majorTickMark val="none"/>
        <c:minorTickMark val="none"/>
        <c:tickLblPos val="none"/>
        <c:crossAx val="467069576"/>
        <c:crosses val="autoZero"/>
        <c:auto val="1"/>
        <c:lblOffset val="100"/>
        <c:baseTimeUnit val="years"/>
      </c:dateAx>
      <c:valAx>
        <c:axId val="46706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7068400"/>
        <c:axId val="467068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068400"/>
        <c:axId val="467068008"/>
      </c:lineChart>
      <c:dateAx>
        <c:axId val="467068400"/>
        <c:scaling>
          <c:orientation val="minMax"/>
        </c:scaling>
        <c:delete val="1"/>
        <c:axPos val="b"/>
        <c:numFmt formatCode="ge" sourceLinked="1"/>
        <c:majorTickMark val="none"/>
        <c:minorTickMark val="none"/>
        <c:tickLblPos val="none"/>
        <c:crossAx val="467068008"/>
        <c:crosses val="autoZero"/>
        <c:auto val="1"/>
        <c:lblOffset val="100"/>
        <c:baseTimeUnit val="years"/>
      </c:dateAx>
      <c:valAx>
        <c:axId val="46706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7066832"/>
        <c:axId val="46706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066832"/>
        <c:axId val="467066440"/>
      </c:lineChart>
      <c:dateAx>
        <c:axId val="467066832"/>
        <c:scaling>
          <c:orientation val="minMax"/>
        </c:scaling>
        <c:delete val="1"/>
        <c:axPos val="b"/>
        <c:numFmt formatCode="ge" sourceLinked="1"/>
        <c:majorTickMark val="none"/>
        <c:minorTickMark val="none"/>
        <c:tickLblPos val="none"/>
        <c:crossAx val="467066440"/>
        <c:crosses val="autoZero"/>
        <c:auto val="1"/>
        <c:lblOffset val="100"/>
        <c:baseTimeUnit val="years"/>
      </c:dateAx>
      <c:valAx>
        <c:axId val="46706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7064872"/>
        <c:axId val="46706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064872"/>
        <c:axId val="467064480"/>
      </c:lineChart>
      <c:dateAx>
        <c:axId val="467064872"/>
        <c:scaling>
          <c:orientation val="minMax"/>
        </c:scaling>
        <c:delete val="1"/>
        <c:axPos val="b"/>
        <c:numFmt formatCode="ge" sourceLinked="1"/>
        <c:majorTickMark val="none"/>
        <c:minorTickMark val="none"/>
        <c:tickLblPos val="none"/>
        <c:crossAx val="467064480"/>
        <c:crosses val="autoZero"/>
        <c:auto val="1"/>
        <c:lblOffset val="100"/>
        <c:baseTimeUnit val="years"/>
      </c:dateAx>
      <c:valAx>
        <c:axId val="46706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2040.06</c:v>
                </c:pt>
                <c:pt idx="1">
                  <c:v>1973.68</c:v>
                </c:pt>
                <c:pt idx="2">
                  <c:v>1799.01</c:v>
                </c:pt>
                <c:pt idx="3">
                  <c:v>1556.24</c:v>
                </c:pt>
                <c:pt idx="4">
                  <c:v>1336.74</c:v>
                </c:pt>
              </c:numCache>
            </c:numRef>
          </c:val>
        </c:ser>
        <c:dLbls>
          <c:showLegendKey val="0"/>
          <c:showVal val="0"/>
          <c:showCatName val="0"/>
          <c:showSerName val="0"/>
          <c:showPercent val="0"/>
          <c:showBubbleSize val="0"/>
        </c:dLbls>
        <c:gapWidth val="150"/>
        <c:axId val="467063304"/>
        <c:axId val="46706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467063304"/>
        <c:axId val="467062912"/>
      </c:lineChart>
      <c:dateAx>
        <c:axId val="467063304"/>
        <c:scaling>
          <c:orientation val="minMax"/>
        </c:scaling>
        <c:delete val="1"/>
        <c:axPos val="b"/>
        <c:numFmt formatCode="ge" sourceLinked="1"/>
        <c:majorTickMark val="none"/>
        <c:minorTickMark val="none"/>
        <c:tickLblPos val="none"/>
        <c:crossAx val="467062912"/>
        <c:crosses val="autoZero"/>
        <c:auto val="1"/>
        <c:lblOffset val="100"/>
        <c:baseTimeUnit val="years"/>
      </c:dateAx>
      <c:valAx>
        <c:axId val="46706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31.06</c:v>
                </c:pt>
                <c:pt idx="1">
                  <c:v>29.65</c:v>
                </c:pt>
                <c:pt idx="2">
                  <c:v>29.76</c:v>
                </c:pt>
                <c:pt idx="3">
                  <c:v>28.88</c:v>
                </c:pt>
                <c:pt idx="4">
                  <c:v>28.65</c:v>
                </c:pt>
              </c:numCache>
            </c:numRef>
          </c:val>
        </c:ser>
        <c:dLbls>
          <c:showLegendKey val="0"/>
          <c:showVal val="0"/>
          <c:showCatName val="0"/>
          <c:showSerName val="0"/>
          <c:showPercent val="0"/>
          <c:showBubbleSize val="0"/>
        </c:dLbls>
        <c:gapWidth val="150"/>
        <c:axId val="467061736"/>
        <c:axId val="46706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467061736"/>
        <c:axId val="467061344"/>
      </c:lineChart>
      <c:dateAx>
        <c:axId val="467061736"/>
        <c:scaling>
          <c:orientation val="minMax"/>
        </c:scaling>
        <c:delete val="1"/>
        <c:axPos val="b"/>
        <c:numFmt formatCode="ge" sourceLinked="1"/>
        <c:majorTickMark val="none"/>
        <c:minorTickMark val="none"/>
        <c:tickLblPos val="none"/>
        <c:crossAx val="467061344"/>
        <c:crosses val="autoZero"/>
        <c:auto val="1"/>
        <c:lblOffset val="100"/>
        <c:baseTimeUnit val="years"/>
      </c:dateAx>
      <c:valAx>
        <c:axId val="46706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422.94</c:v>
                </c:pt>
                <c:pt idx="1">
                  <c:v>445.77</c:v>
                </c:pt>
                <c:pt idx="2">
                  <c:v>445.32</c:v>
                </c:pt>
                <c:pt idx="3">
                  <c:v>471.8</c:v>
                </c:pt>
                <c:pt idx="4">
                  <c:v>481.15</c:v>
                </c:pt>
              </c:numCache>
            </c:numRef>
          </c:val>
        </c:ser>
        <c:dLbls>
          <c:showLegendKey val="0"/>
          <c:showVal val="0"/>
          <c:showCatName val="0"/>
          <c:showSerName val="0"/>
          <c:showPercent val="0"/>
          <c:showBubbleSize val="0"/>
        </c:dLbls>
        <c:gapWidth val="150"/>
        <c:axId val="511658520"/>
        <c:axId val="51165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511658520"/>
        <c:axId val="511657344"/>
      </c:lineChart>
      <c:dateAx>
        <c:axId val="511658520"/>
        <c:scaling>
          <c:orientation val="minMax"/>
        </c:scaling>
        <c:delete val="1"/>
        <c:axPos val="b"/>
        <c:numFmt formatCode="ge" sourceLinked="1"/>
        <c:majorTickMark val="none"/>
        <c:minorTickMark val="none"/>
        <c:tickLblPos val="none"/>
        <c:crossAx val="511657344"/>
        <c:crosses val="autoZero"/>
        <c:auto val="1"/>
        <c:lblOffset val="100"/>
        <c:baseTimeUnit val="years"/>
      </c:dateAx>
      <c:valAx>
        <c:axId val="51165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65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S5" sqref="BS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芝山町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7621</v>
      </c>
      <c r="AM8" s="64"/>
      <c r="AN8" s="64"/>
      <c r="AO8" s="64"/>
      <c r="AP8" s="64"/>
      <c r="AQ8" s="64"/>
      <c r="AR8" s="64"/>
      <c r="AS8" s="64"/>
      <c r="AT8" s="63">
        <f>データ!S6</f>
        <v>43.24</v>
      </c>
      <c r="AU8" s="63"/>
      <c r="AV8" s="63"/>
      <c r="AW8" s="63"/>
      <c r="AX8" s="63"/>
      <c r="AY8" s="63"/>
      <c r="AZ8" s="63"/>
      <c r="BA8" s="63"/>
      <c r="BB8" s="63">
        <f>データ!T6</f>
        <v>176.25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14.01</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1062</v>
      </c>
      <c r="AM10" s="64"/>
      <c r="AN10" s="64"/>
      <c r="AO10" s="64"/>
      <c r="AP10" s="64"/>
      <c r="AQ10" s="64"/>
      <c r="AR10" s="64"/>
      <c r="AS10" s="64"/>
      <c r="AT10" s="63">
        <f>データ!V6</f>
        <v>0.62</v>
      </c>
      <c r="AU10" s="63"/>
      <c r="AV10" s="63"/>
      <c r="AW10" s="63"/>
      <c r="AX10" s="63"/>
      <c r="AY10" s="63"/>
      <c r="AZ10" s="63"/>
      <c r="BA10" s="63"/>
      <c r="BB10" s="63">
        <f>データ!W6</f>
        <v>1712.9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124095</v>
      </c>
      <c r="D6" s="31">
        <f t="shared" si="3"/>
        <v>47</v>
      </c>
      <c r="E6" s="31">
        <f t="shared" si="3"/>
        <v>17</v>
      </c>
      <c r="F6" s="31">
        <f t="shared" si="3"/>
        <v>5</v>
      </c>
      <c r="G6" s="31">
        <f t="shared" si="3"/>
        <v>0</v>
      </c>
      <c r="H6" s="31" t="str">
        <f t="shared" si="3"/>
        <v>千葉県　芝山町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14.01</v>
      </c>
      <c r="P6" s="32">
        <f t="shared" si="3"/>
        <v>100</v>
      </c>
      <c r="Q6" s="32">
        <f t="shared" si="3"/>
        <v>3780</v>
      </c>
      <c r="R6" s="32">
        <f t="shared" si="3"/>
        <v>7621</v>
      </c>
      <c r="S6" s="32">
        <f t="shared" si="3"/>
        <v>43.24</v>
      </c>
      <c r="T6" s="32">
        <f t="shared" si="3"/>
        <v>176.25</v>
      </c>
      <c r="U6" s="32">
        <f t="shared" si="3"/>
        <v>1062</v>
      </c>
      <c r="V6" s="32">
        <f t="shared" si="3"/>
        <v>0.62</v>
      </c>
      <c r="W6" s="32">
        <f t="shared" si="3"/>
        <v>1712.9</v>
      </c>
      <c r="X6" s="33">
        <f>IF(X7="",NA(),X7)</f>
        <v>54.54</v>
      </c>
      <c r="Y6" s="33">
        <f t="shared" ref="Y6:AG6" si="4">IF(Y7="",NA(),Y7)</f>
        <v>52</v>
      </c>
      <c r="Z6" s="33">
        <f t="shared" si="4"/>
        <v>48.8</v>
      </c>
      <c r="AA6" s="33">
        <f t="shared" si="4"/>
        <v>55.88</v>
      </c>
      <c r="AB6" s="33">
        <f t="shared" si="4"/>
        <v>53.51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2040.06</v>
      </c>
      <c r="BF6" s="33">
        <f t="shared" ref="BF6:BN6" si="7">IF(BF7="",NA(),BF7)</f>
        <v>1973.68</v>
      </c>
      <c r="BG6" s="33">
        <f t="shared" si="7"/>
        <v>1799.01</v>
      </c>
      <c r="BH6" s="33">
        <f t="shared" si="7"/>
        <v>1556.24</v>
      </c>
      <c r="BI6" s="33">
        <f t="shared" si="7"/>
        <v>1336.74</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31.06</v>
      </c>
      <c r="BQ6" s="33">
        <f t="shared" ref="BQ6:BY6" si="8">IF(BQ7="",NA(),BQ7)</f>
        <v>29.65</v>
      </c>
      <c r="BR6" s="33">
        <f t="shared" si="8"/>
        <v>29.76</v>
      </c>
      <c r="BS6" s="33">
        <f t="shared" si="8"/>
        <v>28.88</v>
      </c>
      <c r="BT6" s="33">
        <f t="shared" si="8"/>
        <v>28.65</v>
      </c>
      <c r="BU6" s="33">
        <f t="shared" si="8"/>
        <v>42.13</v>
      </c>
      <c r="BV6" s="33">
        <f t="shared" si="8"/>
        <v>42.48</v>
      </c>
      <c r="BW6" s="33">
        <f t="shared" si="8"/>
        <v>41.04</v>
      </c>
      <c r="BX6" s="33">
        <f t="shared" si="8"/>
        <v>41.08</v>
      </c>
      <c r="BY6" s="33">
        <f t="shared" si="8"/>
        <v>41.34</v>
      </c>
      <c r="BZ6" s="32" t="str">
        <f>IF(BZ7="","",IF(BZ7="-","【-】","【"&amp;SUBSTITUTE(TEXT(BZ7,"#,##0.00"),"-","△")&amp;"】"))</f>
        <v>【52.78】</v>
      </c>
      <c r="CA6" s="33">
        <f>IF(CA7="",NA(),CA7)</f>
        <v>422.94</v>
      </c>
      <c r="CB6" s="33">
        <f t="shared" ref="CB6:CJ6" si="9">IF(CB7="",NA(),CB7)</f>
        <v>445.77</v>
      </c>
      <c r="CC6" s="33">
        <f t="shared" si="9"/>
        <v>445.32</v>
      </c>
      <c r="CD6" s="33">
        <f t="shared" si="9"/>
        <v>471.8</v>
      </c>
      <c r="CE6" s="33">
        <f t="shared" si="9"/>
        <v>481.15</v>
      </c>
      <c r="CF6" s="33">
        <f t="shared" si="9"/>
        <v>348.41</v>
      </c>
      <c r="CG6" s="33">
        <f t="shared" si="9"/>
        <v>343.8</v>
      </c>
      <c r="CH6" s="33">
        <f t="shared" si="9"/>
        <v>357.08</v>
      </c>
      <c r="CI6" s="33">
        <f t="shared" si="9"/>
        <v>378.08</v>
      </c>
      <c r="CJ6" s="33">
        <f t="shared" si="9"/>
        <v>357.49</v>
      </c>
      <c r="CK6" s="32" t="str">
        <f>IF(CK7="","",IF(CK7="-","【-】","【"&amp;SUBSTITUTE(TEXT(CK7,"#,##0.00"),"-","△")&amp;"】"))</f>
        <v>【289.81】</v>
      </c>
      <c r="CL6" s="33">
        <f>IF(CL7="",NA(),CL7)</f>
        <v>57.56</v>
      </c>
      <c r="CM6" s="33">
        <f t="shared" ref="CM6:CU6" si="10">IF(CM7="",NA(),CM7)</f>
        <v>56.59</v>
      </c>
      <c r="CN6" s="33">
        <f t="shared" si="10"/>
        <v>55.62</v>
      </c>
      <c r="CO6" s="33">
        <f t="shared" si="10"/>
        <v>54.26</v>
      </c>
      <c r="CP6" s="33">
        <f t="shared" si="10"/>
        <v>52.71</v>
      </c>
      <c r="CQ6" s="33">
        <f t="shared" si="10"/>
        <v>46.85</v>
      </c>
      <c r="CR6" s="33">
        <f t="shared" si="10"/>
        <v>46.06</v>
      </c>
      <c r="CS6" s="33">
        <f t="shared" si="10"/>
        <v>45.95</v>
      </c>
      <c r="CT6" s="33">
        <f t="shared" si="10"/>
        <v>44.69</v>
      </c>
      <c r="CU6" s="33">
        <f t="shared" si="10"/>
        <v>44.69</v>
      </c>
      <c r="CV6" s="32" t="str">
        <f>IF(CV7="","",IF(CV7="-","【-】","【"&amp;SUBSTITUTE(TEXT(CV7,"#,##0.00"),"-","△")&amp;"】"))</f>
        <v>【52.74】</v>
      </c>
      <c r="CW6" s="33">
        <f>IF(CW7="",NA(),CW7)</f>
        <v>90.19</v>
      </c>
      <c r="CX6" s="33">
        <f t="shared" ref="CX6:DF6" si="11">IF(CX7="",NA(),CX7)</f>
        <v>90.19</v>
      </c>
      <c r="CY6" s="33">
        <f t="shared" si="11"/>
        <v>91.8</v>
      </c>
      <c r="CZ6" s="33">
        <f t="shared" si="11"/>
        <v>90.79</v>
      </c>
      <c r="DA6" s="33">
        <f t="shared" si="11"/>
        <v>92.09</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124095</v>
      </c>
      <c r="D7" s="35">
        <v>47</v>
      </c>
      <c r="E7" s="35">
        <v>17</v>
      </c>
      <c r="F7" s="35">
        <v>5</v>
      </c>
      <c r="G7" s="35">
        <v>0</v>
      </c>
      <c r="H7" s="35" t="s">
        <v>96</v>
      </c>
      <c r="I7" s="35" t="s">
        <v>97</v>
      </c>
      <c r="J7" s="35" t="s">
        <v>98</v>
      </c>
      <c r="K7" s="35" t="s">
        <v>99</v>
      </c>
      <c r="L7" s="35" t="s">
        <v>100</v>
      </c>
      <c r="M7" s="36" t="s">
        <v>101</v>
      </c>
      <c r="N7" s="36" t="s">
        <v>102</v>
      </c>
      <c r="O7" s="36">
        <v>14.01</v>
      </c>
      <c r="P7" s="36">
        <v>100</v>
      </c>
      <c r="Q7" s="36">
        <v>3780</v>
      </c>
      <c r="R7" s="36">
        <v>7621</v>
      </c>
      <c r="S7" s="36">
        <v>43.24</v>
      </c>
      <c r="T7" s="36">
        <v>176.25</v>
      </c>
      <c r="U7" s="36">
        <v>1062</v>
      </c>
      <c r="V7" s="36">
        <v>0.62</v>
      </c>
      <c r="W7" s="36">
        <v>1712.9</v>
      </c>
      <c r="X7" s="36">
        <v>54.54</v>
      </c>
      <c r="Y7" s="36">
        <v>52</v>
      </c>
      <c r="Z7" s="36">
        <v>48.8</v>
      </c>
      <c r="AA7" s="36">
        <v>55.88</v>
      </c>
      <c r="AB7" s="36">
        <v>53.51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2040.06</v>
      </c>
      <c r="BF7" s="36">
        <v>1973.68</v>
      </c>
      <c r="BG7" s="36">
        <v>1799.01</v>
      </c>
      <c r="BH7" s="36">
        <v>1556.24</v>
      </c>
      <c r="BI7" s="36">
        <v>1336.74</v>
      </c>
      <c r="BJ7" s="36">
        <v>1224.75</v>
      </c>
      <c r="BK7" s="36">
        <v>1144.05</v>
      </c>
      <c r="BL7" s="36">
        <v>1117.1099999999999</v>
      </c>
      <c r="BM7" s="36">
        <v>1161.05</v>
      </c>
      <c r="BN7" s="36">
        <v>979.89</v>
      </c>
      <c r="BO7" s="36">
        <v>1015.77</v>
      </c>
      <c r="BP7" s="36">
        <v>31.06</v>
      </c>
      <c r="BQ7" s="36">
        <v>29.65</v>
      </c>
      <c r="BR7" s="36">
        <v>29.76</v>
      </c>
      <c r="BS7" s="36">
        <v>28.88</v>
      </c>
      <c r="BT7" s="36">
        <v>28.65</v>
      </c>
      <c r="BU7" s="36">
        <v>42.13</v>
      </c>
      <c r="BV7" s="36">
        <v>42.48</v>
      </c>
      <c r="BW7" s="36">
        <v>41.04</v>
      </c>
      <c r="BX7" s="36">
        <v>41.08</v>
      </c>
      <c r="BY7" s="36">
        <v>41.34</v>
      </c>
      <c r="BZ7" s="36">
        <v>52.78</v>
      </c>
      <c r="CA7" s="36">
        <v>422.94</v>
      </c>
      <c r="CB7" s="36">
        <v>445.77</v>
      </c>
      <c r="CC7" s="36">
        <v>445.32</v>
      </c>
      <c r="CD7" s="36">
        <v>471.8</v>
      </c>
      <c r="CE7" s="36">
        <v>481.15</v>
      </c>
      <c r="CF7" s="36">
        <v>348.41</v>
      </c>
      <c r="CG7" s="36">
        <v>343.8</v>
      </c>
      <c r="CH7" s="36">
        <v>357.08</v>
      </c>
      <c r="CI7" s="36">
        <v>378.08</v>
      </c>
      <c r="CJ7" s="36">
        <v>357.49</v>
      </c>
      <c r="CK7" s="36">
        <v>289.81</v>
      </c>
      <c r="CL7" s="36">
        <v>57.56</v>
      </c>
      <c r="CM7" s="36">
        <v>56.59</v>
      </c>
      <c r="CN7" s="36">
        <v>55.62</v>
      </c>
      <c r="CO7" s="36">
        <v>54.26</v>
      </c>
      <c r="CP7" s="36">
        <v>52.71</v>
      </c>
      <c r="CQ7" s="36">
        <v>46.85</v>
      </c>
      <c r="CR7" s="36">
        <v>46.06</v>
      </c>
      <c r="CS7" s="36">
        <v>45.95</v>
      </c>
      <c r="CT7" s="36">
        <v>44.69</v>
      </c>
      <c r="CU7" s="36">
        <v>44.69</v>
      </c>
      <c r="CV7" s="36">
        <v>52.74</v>
      </c>
      <c r="CW7" s="36">
        <v>90.19</v>
      </c>
      <c r="CX7" s="36">
        <v>90.19</v>
      </c>
      <c r="CY7" s="36">
        <v>91.8</v>
      </c>
      <c r="CZ7" s="36">
        <v>90.79</v>
      </c>
      <c r="DA7" s="36">
        <v>92.09</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2017-02-08T03:09:42Z</dcterms:created>
  <dcterms:modified xsi:type="dcterms:W3CDTF">2017-02-14T01:15:05Z</dcterms:modified>
  <cp:category/>
</cp:coreProperties>
</file>