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Melchior\i\総務係\関係団体\02 千葉県\市町村課（総務部）\H28\20170123_【水道関係団体】公営企業に係る「経営比較分析表」の分析等について\04.加筆後提出\"/>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S6" i="5"/>
  <c r="R6" i="5"/>
  <c r="AQ8" i="4" s="1"/>
  <c r="Q6" i="5"/>
  <c r="P6" i="5"/>
  <c r="O6" i="5"/>
  <c r="N6" i="5"/>
  <c r="M6" i="5"/>
  <c r="L6" i="5"/>
  <c r="K6" i="5"/>
  <c r="J6" i="5"/>
  <c r="J8" i="4" s="1"/>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AI10" i="4"/>
  <c r="Z10" i="4"/>
  <c r="R10" i="4"/>
  <c r="J10" i="4"/>
  <c r="B10" i="4"/>
  <c r="AY8" i="4"/>
  <c r="AI8" i="4"/>
  <c r="Z8" i="4"/>
  <c r="R8" i="4"/>
  <c r="B8" i="4"/>
  <c r="B6" i="4"/>
  <c r="C10" i="5" l="1"/>
  <c r="D10" i="5"/>
  <c r="E10" i="5"/>
  <c r="B10" i="5"/>
</calcChain>
</file>

<file path=xl/sharedStrings.xml><?xml version="1.0" encoding="utf-8"?>
<sst xmlns="http://schemas.openxmlformats.org/spreadsheetml/2006/main" count="220" uniqueCount="107">
  <si>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</si>
  <si>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</si>
  <si>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</si>
  <si>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</si>
  <si>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</si>
  <si>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</si>
  <si>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</si>
  <si>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</si>
  <si>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</si>
  <si>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</si>
  <si>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</si>
  <si>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</si>
  <si>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</si>
  <si>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</si>
  <si>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</si>
  <si>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</si>
  <si>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</si>
  <si>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</si>
  <si>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</si>
  <si>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</si>
  <si>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</si>
  <si>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</si>
  <si>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</si>
  <si>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</si>
  <si>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</si>
  <si>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</si>
  <si>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</si>
  <si>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</si>
  <si>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</si>
  <si>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</si>
  <si>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</si>
  <si>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</si>
  <si>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</si>
  <si>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</si>
  <si>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</si>
  <si>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</si>
  <si>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</si>
  <si>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</si>
  <si>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</si>
  <si>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</si>
  <si>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</si>
  <si>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</si>
  <si>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</si>
  <si>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</si>
  <si>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</si>
  <si>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</si>
  <si>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</si>
  <si>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</si>
  <si>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</si>
  <si>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</si>
  <si>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</si>
  <si>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</si>
  <si>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</si>
  <si>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</si>
  <si>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</si>
  <si>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</si>
  <si>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</si>
  <si>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</si>
  <si>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</si>
  <si>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</si>
  <si>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</si>
  <si>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</si>
  <si>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</si>
  <si>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</si>
  <si>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</si>
  <si>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</si>
  <si>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</si>
  <si>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</si>
  <si>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</si>
  <si>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</si>
  <si>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</si>
  <si>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</si>
  <si>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</si>
  <si>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</si>
  <si>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</si>
  <si>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</si>
  <si>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</si>
  <si>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</si>
  <si>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</si>
  <si>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</si>
  <si>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</si>
  <si>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</si>
  <si>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</si>
  <si>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</si>
  <si>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</si>
  <si>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</si>
  <si>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</si>
  <si>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</si>
  <si>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</si>
  <si>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</si>
  <si>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</si>
  <si>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</si>
  <si>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</si>
  <si>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三芳水道企業団</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</si>
  <si>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</si>
  <si>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</si>
  <si>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</si>
  <si>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</si>
  <si>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</si>
  <si>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</si>
  <si>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</si>
  <si>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</si>
  <si>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</si>
  <si>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</si>
  <si>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企業団の管路老朽化は，相当進んでおり，有形固定資産減価償却率は平均に比べ高くなっている。一方，管路更新率は，平均値と比較して低い傾向であることを踏まえると，有形固定資産減価償却率の増加傾向に示されているとおり，老朽化は進行していることを表している。
　有収率向上のことを考え，更新を急ぐ必要があると認識している。
　当企業団としては，漏水多発地区や無効水量の多い区域の老朽管等を優先的に更新しつつ，老朽化更新計画にのっとり，財政・人員等を考慮しながら計画的に進めていく方針である。</t>
    <rPh sb="1" eb="2">
      <t>トウ</t>
    </rPh>
    <rPh sb="2" eb="4">
      <t>キギョウ</t>
    </rPh>
    <rPh sb="4" eb="5">
      <t>ダン</t>
    </rPh>
    <rPh sb="6" eb="8">
      <t>カンロ</t>
    </rPh>
    <rPh sb="8" eb="11">
      <t>ロウキュウカ</t>
    </rPh>
    <rPh sb="13" eb="15">
      <t>ソウトウ</t>
    </rPh>
    <rPh sb="15" eb="16">
      <t>スス</t>
    </rPh>
    <rPh sb="21" eb="23">
      <t>ユウケイ</t>
    </rPh>
    <rPh sb="23" eb="25">
      <t>コテイ</t>
    </rPh>
    <rPh sb="25" eb="27">
      <t>シサン</t>
    </rPh>
    <rPh sb="27" eb="29">
      <t>ゲンカ</t>
    </rPh>
    <rPh sb="29" eb="31">
      <t>ショウキャク</t>
    </rPh>
    <rPh sb="31" eb="32">
      <t>リツ</t>
    </rPh>
    <rPh sb="33" eb="35">
      <t>ヘイキン</t>
    </rPh>
    <rPh sb="36" eb="37">
      <t>クラ</t>
    </rPh>
    <rPh sb="38" eb="39">
      <t>タカ</t>
    </rPh>
    <rPh sb="46" eb="48">
      <t>イッポウ</t>
    </rPh>
    <rPh sb="49" eb="51">
      <t>カンロ</t>
    </rPh>
    <rPh sb="51" eb="53">
      <t>コウシン</t>
    </rPh>
    <rPh sb="53" eb="54">
      <t>リツ</t>
    </rPh>
    <rPh sb="56" eb="59">
      <t>ヘイキンチ</t>
    </rPh>
    <rPh sb="60" eb="62">
      <t>ヒカク</t>
    </rPh>
    <rPh sb="64" eb="65">
      <t>ヒク</t>
    </rPh>
    <rPh sb="66" eb="68">
      <t>ケイコウ</t>
    </rPh>
    <rPh sb="74" eb="75">
      <t>フ</t>
    </rPh>
    <rPh sb="80" eb="82">
      <t>ユウケイ</t>
    </rPh>
    <rPh sb="82" eb="84">
      <t>コテイ</t>
    </rPh>
    <rPh sb="84" eb="86">
      <t>シサン</t>
    </rPh>
    <rPh sb="86" eb="88">
      <t>ゲンカ</t>
    </rPh>
    <rPh sb="88" eb="90">
      <t>ショウキャク</t>
    </rPh>
    <rPh sb="90" eb="91">
      <t>リツ</t>
    </rPh>
    <rPh sb="92" eb="94">
      <t>ゾウカ</t>
    </rPh>
    <rPh sb="94" eb="96">
      <t>ケイコウ</t>
    </rPh>
    <rPh sb="97" eb="98">
      <t>シメ</t>
    </rPh>
    <rPh sb="107" eb="110">
      <t>ロウキュウカ</t>
    </rPh>
    <rPh sb="111" eb="113">
      <t>シンコウ</t>
    </rPh>
    <rPh sb="120" eb="121">
      <t>ヒョウ</t>
    </rPh>
    <rPh sb="128" eb="129">
      <t>ユウ</t>
    </rPh>
    <rPh sb="129" eb="130">
      <t>シュウ</t>
    </rPh>
    <rPh sb="130" eb="131">
      <t>リツ</t>
    </rPh>
    <rPh sb="131" eb="133">
      <t>コウジョウ</t>
    </rPh>
    <rPh sb="137" eb="138">
      <t>カンガ</t>
    </rPh>
    <rPh sb="140" eb="142">
      <t>コウシン</t>
    </rPh>
    <rPh sb="143" eb="144">
      <t>イソ</t>
    </rPh>
    <rPh sb="145" eb="147">
      <t>ヒツヨウ</t>
    </rPh>
    <rPh sb="151" eb="153">
      <t>ニンシキ</t>
    </rPh>
    <rPh sb="160" eb="161">
      <t>トウ</t>
    </rPh>
    <rPh sb="161" eb="163">
      <t>キギョウ</t>
    </rPh>
    <rPh sb="163" eb="164">
      <t>ダン</t>
    </rPh>
    <rPh sb="169" eb="171">
      <t>ロウスイ</t>
    </rPh>
    <rPh sb="171" eb="173">
      <t>タハツ</t>
    </rPh>
    <rPh sb="173" eb="175">
      <t>チク</t>
    </rPh>
    <rPh sb="186" eb="188">
      <t>ロウキュウ</t>
    </rPh>
    <rPh sb="188" eb="189">
      <t>カン</t>
    </rPh>
    <rPh sb="189" eb="190">
      <t>トウ</t>
    </rPh>
    <rPh sb="191" eb="194">
      <t>ユウセンテキ</t>
    </rPh>
    <rPh sb="195" eb="197">
      <t>コウシン</t>
    </rPh>
    <rPh sb="201" eb="204">
      <t>ロウキュウカ</t>
    </rPh>
    <rPh sb="204" eb="206">
      <t>コウシン</t>
    </rPh>
    <rPh sb="206" eb="208">
      <t>ケイカク</t>
    </rPh>
    <rPh sb="214" eb="216">
      <t>ザイセイ</t>
    </rPh>
    <rPh sb="217" eb="219">
      <t>ジンイン</t>
    </rPh>
    <rPh sb="219" eb="220">
      <t>トウ</t>
    </rPh>
    <rPh sb="221" eb="223">
      <t>コウリョ</t>
    </rPh>
    <rPh sb="227" eb="229">
      <t>ケイカク</t>
    </rPh>
    <rPh sb="229" eb="230">
      <t>テキ</t>
    </rPh>
    <rPh sb="231" eb="232">
      <t>スス</t>
    </rPh>
    <rPh sb="236" eb="238">
      <t>ホウシン</t>
    </rPh>
    <phoneticPr fontId="4"/>
  </si>
  <si>
    <r>
      <t>　当企業団は，</t>
    </r>
    <r>
      <rPr>
        <sz val="11"/>
        <rFont val="ＭＳ ゴシック"/>
        <family val="3"/>
        <charset val="128"/>
      </rPr>
      <t>ここ数年の工場の撤退や宿泊施設の廃業等による産業構造の変化に伴う人口減少により大幅に給水収益が落ち込んできたが，さらに今後は，人口減少に伴い，給水収益は，さらに逓減していくことが予想されている。
　また，現状の更新率のままでは，管路はますます老朽化し，有収率が低下していくことが予想される。
　そのため，当企業団として</t>
    </r>
    <r>
      <rPr>
        <sz val="11"/>
        <color theme="1"/>
        <rFont val="ＭＳ ゴシック"/>
        <family val="3"/>
        <charset val="128"/>
      </rPr>
      <t>は，将来にわたって安定的に事業継続をしていくため，中長期的な視野に立った経営の基本計画である，水道事業経営戦略を平成２８年度中に策定するとともに，経常経費の削減を行いながら，まずは，老朽管更新計画に基づきつつ，必要に応じて，漏水多発地区や無効水量の多い区域の老朽管等の更新を前倒しで行うなど，適切な管路更新を継続して行っていく方針である。</t>
    </r>
    <rPh sb="1" eb="2">
      <t>トウ</t>
    </rPh>
    <rPh sb="9" eb="11">
      <t>スウネン</t>
    </rPh>
    <rPh sb="29" eb="31">
      <t>サンギョウ</t>
    </rPh>
    <rPh sb="31" eb="33">
      <t>コウゾウ</t>
    </rPh>
    <rPh sb="34" eb="36">
      <t>ヘンカ</t>
    </rPh>
    <rPh sb="37" eb="38">
      <t>トモナ</t>
    </rPh>
    <rPh sb="39" eb="41">
      <t>ジンコウ</t>
    </rPh>
    <rPh sb="41" eb="43">
      <t>ゲンショウ</t>
    </rPh>
    <rPh sb="46" eb="48">
      <t>オオハバ</t>
    </rPh>
    <rPh sb="49" eb="51">
      <t>キュウスイ</t>
    </rPh>
    <rPh sb="51" eb="53">
      <t>シュウエキ</t>
    </rPh>
    <rPh sb="54" eb="55">
      <t>オ</t>
    </rPh>
    <rPh sb="56" eb="57">
      <t>コ</t>
    </rPh>
    <rPh sb="66" eb="68">
      <t>コンゴ</t>
    </rPh>
    <rPh sb="70" eb="72">
      <t>ジンコウ</t>
    </rPh>
    <rPh sb="72" eb="74">
      <t>ゲンショウ</t>
    </rPh>
    <rPh sb="75" eb="76">
      <t>トモナ</t>
    </rPh>
    <rPh sb="78" eb="80">
      <t>キュウスイ</t>
    </rPh>
    <rPh sb="80" eb="82">
      <t>シュウエキ</t>
    </rPh>
    <rPh sb="87" eb="89">
      <t>テイゲン</t>
    </rPh>
    <rPh sb="96" eb="98">
      <t>ヨソウ</t>
    </rPh>
    <rPh sb="109" eb="111">
      <t>ゲンジョウ</t>
    </rPh>
    <rPh sb="112" eb="114">
      <t>コウシン</t>
    </rPh>
    <rPh sb="114" eb="115">
      <t>リツ</t>
    </rPh>
    <rPh sb="121" eb="123">
      <t>カンロ</t>
    </rPh>
    <rPh sb="128" eb="131">
      <t>ロウキュウカ</t>
    </rPh>
    <rPh sb="133" eb="134">
      <t>ユウ</t>
    </rPh>
    <rPh sb="134" eb="135">
      <t>シュウ</t>
    </rPh>
    <rPh sb="135" eb="136">
      <t>リツ</t>
    </rPh>
    <rPh sb="137" eb="139">
      <t>テイカ</t>
    </rPh>
    <rPh sb="146" eb="148">
      <t>ヨソウ</t>
    </rPh>
    <rPh sb="159" eb="160">
      <t>トウ</t>
    </rPh>
    <rPh sb="160" eb="162">
      <t>キギョウ</t>
    </rPh>
    <rPh sb="162" eb="163">
      <t>ダン</t>
    </rPh>
    <rPh sb="168" eb="170">
      <t>ショウライ</t>
    </rPh>
    <rPh sb="175" eb="178">
      <t>アンテイテキ</t>
    </rPh>
    <rPh sb="179" eb="181">
      <t>ジギョウ</t>
    </rPh>
    <rPh sb="181" eb="183">
      <t>ケイゾク</t>
    </rPh>
    <rPh sb="191" eb="194">
      <t>チュウチョウキ</t>
    </rPh>
    <rPh sb="194" eb="195">
      <t>テキ</t>
    </rPh>
    <rPh sb="196" eb="198">
      <t>シヤ</t>
    </rPh>
    <rPh sb="199" eb="200">
      <t>タ</t>
    </rPh>
    <rPh sb="202" eb="204">
      <t>ケイエイ</t>
    </rPh>
    <rPh sb="205" eb="207">
      <t>キホン</t>
    </rPh>
    <rPh sb="207" eb="209">
      <t>ケイカク</t>
    </rPh>
    <rPh sb="213" eb="215">
      <t>スイドウ</t>
    </rPh>
    <rPh sb="215" eb="217">
      <t>ジギョウ</t>
    </rPh>
    <rPh sb="217" eb="219">
      <t>ケイエイ</t>
    </rPh>
    <rPh sb="219" eb="221">
      <t>センリャク</t>
    </rPh>
    <rPh sb="222" eb="224">
      <t>ヘイセイ</t>
    </rPh>
    <rPh sb="226" eb="227">
      <t>ネン</t>
    </rPh>
    <rPh sb="227" eb="228">
      <t>ド</t>
    </rPh>
    <rPh sb="228" eb="229">
      <t>チュウ</t>
    </rPh>
    <rPh sb="230" eb="232">
      <t>サクテイ</t>
    </rPh>
    <rPh sb="239" eb="241">
      <t>ケイジョウ</t>
    </rPh>
    <rPh sb="241" eb="243">
      <t>ケイヒ</t>
    </rPh>
    <rPh sb="244" eb="246">
      <t>サクゲン</t>
    </rPh>
    <rPh sb="247" eb="248">
      <t>オコナ</t>
    </rPh>
    <rPh sb="257" eb="259">
      <t>ロウキュウ</t>
    </rPh>
    <rPh sb="259" eb="260">
      <t>カン</t>
    </rPh>
    <rPh sb="260" eb="262">
      <t>コウシン</t>
    </rPh>
    <rPh sb="262" eb="264">
      <t>ケイカク</t>
    </rPh>
    <rPh sb="265" eb="266">
      <t>モト</t>
    </rPh>
    <rPh sb="271" eb="273">
      <t>ヒツヨウ</t>
    </rPh>
    <rPh sb="274" eb="275">
      <t>オウ</t>
    </rPh>
    <rPh sb="300" eb="302">
      <t>コウシン</t>
    </rPh>
    <rPh sb="303" eb="305">
      <t>マエダオ</t>
    </rPh>
    <rPh sb="307" eb="308">
      <t>オコナ</t>
    </rPh>
    <rPh sb="320" eb="322">
      <t>ケイゾク</t>
    </rPh>
    <rPh sb="324" eb="325">
      <t>オコナ</t>
    </rPh>
    <rPh sb="329" eb="331">
      <t>ホウシン</t>
    </rPh>
    <phoneticPr fontId="4"/>
  </si>
  <si>
    <r>
      <t>　経常収支比率は，人件費の減少等により微増傾向を示しているが，給水人口の減少傾向に伴う給水収益低下や補助金削減のため，今後は低下傾向が予想される。
　料金回収率は微増し</t>
    </r>
    <r>
      <rPr>
        <sz val="11"/>
        <rFont val="ＭＳ ゴシック"/>
        <family val="3"/>
        <charset val="128"/>
      </rPr>
      <t>ているが，平均値と比べ低くなっている。給水原価は，人口密度が低く，管路布設延長あたりの人口が少ない，一方，管路延長あたりの修繕費は比例するため，有収水量あたりの費用は多くなる傾向になり，非常に高いものとなっている。</t>
    </r>
    <r>
      <rPr>
        <strike/>
        <sz val="11"/>
        <rFont val="ＭＳ ゴシック"/>
        <family val="3"/>
        <charset val="128"/>
      </rPr>
      <t xml:space="preserve">
</t>
    </r>
    <r>
      <rPr>
        <sz val="11"/>
        <rFont val="ＭＳ ゴシック"/>
        <family val="3"/>
        <charset val="128"/>
      </rPr>
      <t>　また，工場の撤退や宿泊施設の廃業等により，従業員は減少し，人口及び人口密度の減少が進んでいるため，千葉県水道事業総合対策補助金や市町村補助金といった一般会計からの繰出金に依存せざるを得ない状況であり，料金回収率の低さの原因になっている。
　また，施設利用率は高いものの，有収率は平均以下でであり，漏水などの料金収入に繋がらない水量が多い。当企業団としては，有収率向上を目指し，給水原価を下げる目的で，無効水量の多い区域等の分析や漏水が多い老朽管更新を前倒しで実施するなど有収率向上の施策を行うとともに，適切な人員配置や施設維持費の見直しなどを行っている。
　累積欠損金比率については，累積欠損金は発生しておらず健全な経営状態ではあるが，前述したとおり水道事業を取り巻く環境は決して楽観視できる状態ではなく，より一層の経常費用削減</t>
    </r>
    <r>
      <rPr>
        <sz val="11"/>
        <color theme="1"/>
        <rFont val="ＭＳ ゴシック"/>
        <family val="3"/>
        <charset val="128"/>
      </rPr>
      <t>に努める方針である。</t>
    </r>
    <rPh sb="1" eb="3">
      <t>ケイジョウ</t>
    </rPh>
    <rPh sb="3" eb="5">
      <t>シュウシ</t>
    </rPh>
    <rPh sb="5" eb="7">
      <t>ヒリツ</t>
    </rPh>
    <rPh sb="9" eb="12">
      <t>ジンケンヒ</t>
    </rPh>
    <rPh sb="15" eb="16">
      <t>トウ</t>
    </rPh>
    <rPh sb="19" eb="21">
      <t>ビゾウ</t>
    </rPh>
    <rPh sb="21" eb="23">
      <t>ケイコウ</t>
    </rPh>
    <rPh sb="24" eb="25">
      <t>シメ</t>
    </rPh>
    <rPh sb="31" eb="33">
      <t>キュウスイ</t>
    </rPh>
    <rPh sb="33" eb="35">
      <t>ジンコウ</t>
    </rPh>
    <rPh sb="36" eb="38">
      <t>ゲンショウ</t>
    </rPh>
    <rPh sb="38" eb="40">
      <t>ケイコウ</t>
    </rPh>
    <rPh sb="41" eb="42">
      <t>トモナ</t>
    </rPh>
    <rPh sb="43" eb="45">
      <t>キュウスイ</t>
    </rPh>
    <rPh sb="45" eb="47">
      <t>シュウエキ</t>
    </rPh>
    <rPh sb="47" eb="49">
      <t>テイカ</t>
    </rPh>
    <rPh sb="50" eb="53">
      <t>ホジョキン</t>
    </rPh>
    <rPh sb="53" eb="55">
      <t>サクゲン</t>
    </rPh>
    <rPh sb="59" eb="61">
      <t>コンゴ</t>
    </rPh>
    <rPh sb="62" eb="64">
      <t>テイカ</t>
    </rPh>
    <rPh sb="64" eb="66">
      <t>ケイコウ</t>
    </rPh>
    <rPh sb="67" eb="69">
      <t>ヨソウ</t>
    </rPh>
    <rPh sb="75" eb="77">
      <t>リョウキン</t>
    </rPh>
    <rPh sb="77" eb="79">
      <t>カイシュウ</t>
    </rPh>
    <rPh sb="79" eb="80">
      <t>リツ</t>
    </rPh>
    <rPh sb="81" eb="83">
      <t>ビゾウ</t>
    </rPh>
    <rPh sb="89" eb="92">
      <t>ヘイキンチ</t>
    </rPh>
    <rPh sb="93" eb="94">
      <t>クラ</t>
    </rPh>
    <rPh sb="95" eb="96">
      <t>ヒク</t>
    </rPh>
    <rPh sb="103" eb="105">
      <t>キュウスイ</t>
    </rPh>
    <rPh sb="105" eb="107">
      <t>ゲンカ</t>
    </rPh>
    <rPh sb="109" eb="111">
      <t>ジンコウ</t>
    </rPh>
    <rPh sb="111" eb="113">
      <t>ミツド</t>
    </rPh>
    <rPh sb="114" eb="115">
      <t>ヒク</t>
    </rPh>
    <rPh sb="117" eb="119">
      <t>カンロ</t>
    </rPh>
    <rPh sb="119" eb="121">
      <t>フセツ</t>
    </rPh>
    <rPh sb="121" eb="123">
      <t>エンチョウ</t>
    </rPh>
    <rPh sb="127" eb="129">
      <t>ジンコウ</t>
    </rPh>
    <rPh sb="130" eb="131">
      <t>スク</t>
    </rPh>
    <rPh sb="134" eb="136">
      <t>イッポウ</t>
    </rPh>
    <rPh sb="137" eb="139">
      <t>カンロ</t>
    </rPh>
    <rPh sb="139" eb="141">
      <t>エンチョウ</t>
    </rPh>
    <rPh sb="145" eb="148">
      <t>シュウゼンヒ</t>
    </rPh>
    <rPh sb="149" eb="151">
      <t>ヒレイ</t>
    </rPh>
    <rPh sb="156" eb="157">
      <t>ユウ</t>
    </rPh>
    <rPh sb="157" eb="158">
      <t>シュウ</t>
    </rPh>
    <rPh sb="158" eb="160">
      <t>スイリョウ</t>
    </rPh>
    <rPh sb="164" eb="166">
      <t>ヒヨウ</t>
    </rPh>
    <rPh sb="167" eb="168">
      <t>オオ</t>
    </rPh>
    <rPh sb="171" eb="173">
      <t>ケイコウ</t>
    </rPh>
    <rPh sb="177" eb="179">
      <t>ヒジョウ</t>
    </rPh>
    <rPh sb="180" eb="181">
      <t>タカ</t>
    </rPh>
    <rPh sb="196" eb="198">
      <t>コウジョウ</t>
    </rPh>
    <rPh sb="199" eb="201">
      <t>テッタイ</t>
    </rPh>
    <rPh sb="202" eb="204">
      <t>シュクハク</t>
    </rPh>
    <rPh sb="204" eb="206">
      <t>シセツ</t>
    </rPh>
    <rPh sb="207" eb="209">
      <t>ハイギョウ</t>
    </rPh>
    <rPh sb="209" eb="210">
      <t>トウ</t>
    </rPh>
    <rPh sb="214" eb="217">
      <t>ジュウギョウイン</t>
    </rPh>
    <rPh sb="218" eb="220">
      <t>ゲンショウ</t>
    </rPh>
    <rPh sb="222" eb="224">
      <t>ジンコウ</t>
    </rPh>
    <rPh sb="224" eb="225">
      <t>オヨ</t>
    </rPh>
    <rPh sb="226" eb="228">
      <t>ジンコウ</t>
    </rPh>
    <rPh sb="228" eb="230">
      <t>ミツド</t>
    </rPh>
    <rPh sb="231" eb="233">
      <t>ゲンショウ</t>
    </rPh>
    <rPh sb="234" eb="235">
      <t>スス</t>
    </rPh>
    <rPh sb="242" eb="245">
      <t>チバケン</t>
    </rPh>
    <rPh sb="245" eb="247">
      <t>スイドウ</t>
    </rPh>
    <rPh sb="247" eb="249">
      <t>ジギョウ</t>
    </rPh>
    <rPh sb="249" eb="251">
      <t>ソウゴウ</t>
    </rPh>
    <rPh sb="251" eb="253">
      <t>タイサク</t>
    </rPh>
    <rPh sb="253" eb="256">
      <t>ホジョキン</t>
    </rPh>
    <rPh sb="257" eb="260">
      <t>シチョウソン</t>
    </rPh>
    <rPh sb="260" eb="263">
      <t>ホジョキン</t>
    </rPh>
    <rPh sb="267" eb="269">
      <t>イッパン</t>
    </rPh>
    <rPh sb="269" eb="271">
      <t>カイケイ</t>
    </rPh>
    <rPh sb="274" eb="276">
      <t>クリダ</t>
    </rPh>
    <rPh sb="276" eb="277">
      <t>キン</t>
    </rPh>
    <rPh sb="278" eb="280">
      <t>イゾン</t>
    </rPh>
    <rPh sb="284" eb="285">
      <t>エ</t>
    </rPh>
    <rPh sb="287" eb="289">
      <t>ジョウキョウ</t>
    </rPh>
    <rPh sb="293" eb="295">
      <t>リョウキン</t>
    </rPh>
    <rPh sb="295" eb="297">
      <t>カイシュウ</t>
    </rPh>
    <rPh sb="297" eb="298">
      <t>リツ</t>
    </rPh>
    <rPh sb="299" eb="300">
      <t>ヒク</t>
    </rPh>
    <rPh sb="302" eb="304">
      <t>ゲンイン</t>
    </rPh>
    <rPh sb="316" eb="318">
      <t>シセツ</t>
    </rPh>
    <rPh sb="318" eb="321">
      <t>リヨウリツ</t>
    </rPh>
    <rPh sb="322" eb="323">
      <t>タカ</t>
    </rPh>
    <rPh sb="328" eb="329">
      <t>ユウ</t>
    </rPh>
    <rPh sb="329" eb="330">
      <t>シュウ</t>
    </rPh>
    <rPh sb="330" eb="331">
      <t>リツ</t>
    </rPh>
    <rPh sb="332" eb="334">
      <t>ヘイキン</t>
    </rPh>
    <rPh sb="334" eb="336">
      <t>イカ</t>
    </rPh>
    <rPh sb="341" eb="343">
      <t>ロウスイ</t>
    </rPh>
    <rPh sb="346" eb="348">
      <t>リョウキン</t>
    </rPh>
    <rPh sb="348" eb="350">
      <t>シュウニュウ</t>
    </rPh>
    <rPh sb="351" eb="352">
      <t>ツナ</t>
    </rPh>
    <rPh sb="356" eb="358">
      <t>スイリョウ</t>
    </rPh>
    <rPh sb="359" eb="360">
      <t>オオ</t>
    </rPh>
    <rPh sb="362" eb="363">
      <t>トウ</t>
    </rPh>
    <rPh sb="363" eb="365">
      <t>キギョウ</t>
    </rPh>
    <rPh sb="365" eb="366">
      <t>ダン</t>
    </rPh>
    <rPh sb="371" eb="372">
      <t>ユウ</t>
    </rPh>
    <rPh sb="372" eb="373">
      <t>シュウ</t>
    </rPh>
    <rPh sb="373" eb="374">
      <t>リツ</t>
    </rPh>
    <rPh sb="374" eb="376">
      <t>コウジョウ</t>
    </rPh>
    <rPh sb="377" eb="379">
      <t>メザ</t>
    </rPh>
    <rPh sb="381" eb="383">
      <t>キュウスイ</t>
    </rPh>
    <rPh sb="383" eb="385">
      <t>ゲンカ</t>
    </rPh>
    <rPh sb="386" eb="387">
      <t>サ</t>
    </rPh>
    <rPh sb="389" eb="391">
      <t>モクテキ</t>
    </rPh>
    <rPh sb="393" eb="395">
      <t>ムコウ</t>
    </rPh>
    <rPh sb="395" eb="397">
      <t>スイリョウ</t>
    </rPh>
    <rPh sb="398" eb="399">
      <t>オオ</t>
    </rPh>
    <rPh sb="400" eb="402">
      <t>クイキ</t>
    </rPh>
    <rPh sb="402" eb="403">
      <t>トウ</t>
    </rPh>
    <rPh sb="404" eb="406">
      <t>ブンセキ</t>
    </rPh>
    <rPh sb="407" eb="409">
      <t>ロウスイ</t>
    </rPh>
    <rPh sb="410" eb="411">
      <t>オオ</t>
    </rPh>
    <rPh sb="412" eb="414">
      <t>ロウキュウ</t>
    </rPh>
    <rPh sb="414" eb="415">
      <t>カン</t>
    </rPh>
    <rPh sb="415" eb="417">
      <t>コウシン</t>
    </rPh>
    <rPh sb="418" eb="420">
      <t>マエダオ</t>
    </rPh>
    <rPh sb="422" eb="424">
      <t>ジッシ</t>
    </rPh>
    <rPh sb="428" eb="429">
      <t>ユウ</t>
    </rPh>
    <rPh sb="429" eb="430">
      <t>シュウ</t>
    </rPh>
    <rPh sb="430" eb="431">
      <t>リツ</t>
    </rPh>
    <rPh sb="431" eb="433">
      <t>コウジョウ</t>
    </rPh>
    <rPh sb="434" eb="436">
      <t>シサク</t>
    </rPh>
    <rPh sb="437" eb="438">
      <t>オコナ</t>
    </rPh>
    <rPh sb="444" eb="446">
      <t>テキセツ</t>
    </rPh>
    <rPh sb="447" eb="449">
      <t>ジンイン</t>
    </rPh>
    <rPh sb="449" eb="451">
      <t>ハイチ</t>
    </rPh>
    <rPh sb="452" eb="454">
      <t>シセツ</t>
    </rPh>
    <rPh sb="454" eb="457">
      <t>イジヒ</t>
    </rPh>
    <rPh sb="458" eb="460">
      <t>ミナオ</t>
    </rPh>
    <rPh sb="464" eb="465">
      <t>オコナ</t>
    </rPh>
    <rPh sb="476" eb="477">
      <t>キン</t>
    </rPh>
    <rPh sb="511" eb="513">
      <t>ゼンジュツ</t>
    </rPh>
    <rPh sb="518" eb="520">
      <t>スイドウ</t>
    </rPh>
    <rPh sb="520" eb="522">
      <t>ジギョウ</t>
    </rPh>
    <rPh sb="523" eb="524">
      <t>ト</t>
    </rPh>
    <rPh sb="525" eb="526">
      <t>マ</t>
    </rPh>
    <rPh sb="527" eb="529">
      <t>カンキョウ</t>
    </rPh>
    <rPh sb="530" eb="531">
      <t>ケッ</t>
    </rPh>
    <rPh sb="533" eb="535">
      <t>ラッカン</t>
    </rPh>
    <rPh sb="535" eb="536">
      <t>シ</t>
    </rPh>
    <rPh sb="539" eb="541">
      <t>ジョウタイ</t>
    </rPh>
    <rPh sb="548" eb="550">
      <t>イッソウ</t>
    </rPh>
    <rPh sb="555" eb="557">
      <t>サクゲン</t>
    </rPh>
    <rPh sb="558" eb="559">
      <t>ツト</t>
    </rPh>
    <rPh sb="561" eb="563">
      <t>ホウシン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</si>
</sst>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trike/>
      <sz val="1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0.32</c:v>
                </c:pt>
                <c:pt idx="1">
                  <c:v>0.41</c:v>
                </c:pt>
                <c:pt idx="2">
                  <c:v>0.89</c:v>
                </c:pt>
                <c:pt idx="3">
                  <c:v>0.24</c:v>
                </c:pt>
                <c:pt idx="4">
                  <c:v>0.24</c:v>
                </c:pt>
              </c:numCache>
            </c:numRef>
          </c:val>
        </c:ser>
        <c:dLbls>
          <c:showLegendKey val="0"/>
          <c:showVal val="0"/>
          <c:showCatName val="0"/>
          <c:showSerName val="0"/>
          <c:showPercent val="0"/>
          <c:showBubbleSize val="0"/>
        </c:dLbls>
        <c:gapWidth val="150"/>
        <c:axId val="685135560"/>
        <c:axId val="685136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0.84</c:v>
                </c:pt>
                <c:pt idx="1">
                  <c:v>0.78</c:v>
                </c:pt>
                <c:pt idx="2">
                  <c:v>0.83</c:v>
                </c:pt>
                <c:pt idx="3">
                  <c:v>0.72</c:v>
                </c:pt>
                <c:pt idx="4">
                  <c:v>0.71</c:v>
                </c:pt>
              </c:numCache>
            </c:numRef>
          </c:val>
          <c:smooth val="0"/>
        </c:ser>
        <c:dLbls>
          <c:showLegendKey val="0"/>
          <c:showVal val="0"/>
          <c:showCatName val="0"/>
          <c:showSerName val="0"/>
          <c:showPercent val="0"/>
          <c:showBubbleSize val="0"/>
        </c:dLbls>
        <c:marker val="1"/>
        <c:smooth val="0"/>
        <c:axId val="685135560"/>
        <c:axId val="685136344"/>
      </c:lineChart>
      <c:dateAx>
        <c:axId val="685135560"/>
        <c:scaling>
          <c:orientation val="minMax"/>
        </c:scaling>
        <c:delete val="1"/>
        <c:axPos val="b"/>
        <c:numFmt formatCode="ge" sourceLinked="1"/>
        <c:majorTickMark val="none"/>
        <c:minorTickMark val="none"/>
        <c:tickLblPos val="none"/>
        <c:crossAx val="685136344"/>
        <c:crosses val="autoZero"/>
        <c:auto val="1"/>
        <c:lblOffset val="100"/>
        <c:baseTimeUnit val="years"/>
      </c:dateAx>
      <c:valAx>
        <c:axId val="685136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5135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69.25</c:v>
                </c:pt>
                <c:pt idx="1">
                  <c:v>70.94</c:v>
                </c:pt>
                <c:pt idx="2">
                  <c:v>71.95</c:v>
                </c:pt>
                <c:pt idx="3">
                  <c:v>72.430000000000007</c:v>
                </c:pt>
                <c:pt idx="4">
                  <c:v>71.040000000000006</c:v>
                </c:pt>
              </c:numCache>
            </c:numRef>
          </c:val>
        </c:ser>
        <c:dLbls>
          <c:showLegendKey val="0"/>
          <c:showVal val="0"/>
          <c:showCatName val="0"/>
          <c:showSerName val="0"/>
          <c:showPercent val="0"/>
          <c:showBubbleSize val="0"/>
        </c:dLbls>
        <c:gapWidth val="150"/>
        <c:axId val="758488432"/>
        <c:axId val="585780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60.04</c:v>
                </c:pt>
                <c:pt idx="1">
                  <c:v>59.88</c:v>
                </c:pt>
                <c:pt idx="2">
                  <c:v>59.68</c:v>
                </c:pt>
                <c:pt idx="3">
                  <c:v>59.17</c:v>
                </c:pt>
                <c:pt idx="4">
                  <c:v>59.34</c:v>
                </c:pt>
              </c:numCache>
            </c:numRef>
          </c:val>
          <c:smooth val="0"/>
        </c:ser>
        <c:dLbls>
          <c:showLegendKey val="0"/>
          <c:showVal val="0"/>
          <c:showCatName val="0"/>
          <c:showSerName val="0"/>
          <c:showPercent val="0"/>
          <c:showBubbleSize val="0"/>
        </c:dLbls>
        <c:marker val="1"/>
        <c:smooth val="0"/>
        <c:axId val="758488432"/>
        <c:axId val="585780840"/>
      </c:lineChart>
      <c:dateAx>
        <c:axId val="758488432"/>
        <c:scaling>
          <c:orientation val="minMax"/>
        </c:scaling>
        <c:delete val="1"/>
        <c:axPos val="b"/>
        <c:numFmt formatCode="ge" sourceLinked="1"/>
        <c:majorTickMark val="none"/>
        <c:minorTickMark val="none"/>
        <c:tickLblPos val="none"/>
        <c:crossAx val="585780840"/>
        <c:crosses val="autoZero"/>
        <c:auto val="1"/>
        <c:lblOffset val="100"/>
        <c:baseTimeUnit val="years"/>
      </c:dateAx>
      <c:valAx>
        <c:axId val="585780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848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80.540000000000006</c:v>
                </c:pt>
                <c:pt idx="1">
                  <c:v>78.83</c:v>
                </c:pt>
                <c:pt idx="2">
                  <c:v>76.75</c:v>
                </c:pt>
                <c:pt idx="3">
                  <c:v>75.19</c:v>
                </c:pt>
                <c:pt idx="4">
                  <c:v>76.38</c:v>
                </c:pt>
              </c:numCache>
            </c:numRef>
          </c:val>
        </c:ser>
        <c:dLbls>
          <c:showLegendKey val="0"/>
          <c:showVal val="0"/>
          <c:showCatName val="0"/>
          <c:showSerName val="0"/>
          <c:showPercent val="0"/>
          <c:showBubbleSize val="0"/>
        </c:dLbls>
        <c:gapWidth val="150"/>
        <c:axId val="585782016"/>
        <c:axId val="585782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87.33</c:v>
                </c:pt>
                <c:pt idx="1">
                  <c:v>87.65</c:v>
                </c:pt>
                <c:pt idx="2">
                  <c:v>87.63</c:v>
                </c:pt>
                <c:pt idx="3">
                  <c:v>87.6</c:v>
                </c:pt>
                <c:pt idx="4">
                  <c:v>87.74</c:v>
                </c:pt>
              </c:numCache>
            </c:numRef>
          </c:val>
          <c:smooth val="0"/>
        </c:ser>
        <c:dLbls>
          <c:showLegendKey val="0"/>
          <c:showVal val="0"/>
          <c:showCatName val="0"/>
          <c:showSerName val="0"/>
          <c:showPercent val="0"/>
          <c:showBubbleSize val="0"/>
        </c:dLbls>
        <c:marker val="1"/>
        <c:smooth val="0"/>
        <c:axId val="585782016"/>
        <c:axId val="585782408"/>
      </c:lineChart>
      <c:dateAx>
        <c:axId val="585782016"/>
        <c:scaling>
          <c:orientation val="minMax"/>
        </c:scaling>
        <c:delete val="1"/>
        <c:axPos val="b"/>
        <c:numFmt formatCode="ge" sourceLinked="1"/>
        <c:majorTickMark val="none"/>
        <c:minorTickMark val="none"/>
        <c:tickLblPos val="none"/>
        <c:crossAx val="585782408"/>
        <c:crosses val="autoZero"/>
        <c:auto val="1"/>
        <c:lblOffset val="100"/>
        <c:baseTimeUnit val="years"/>
      </c:dateAx>
      <c:valAx>
        <c:axId val="585782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578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100.92</c:v>
                </c:pt>
                <c:pt idx="1">
                  <c:v>100.22</c:v>
                </c:pt>
                <c:pt idx="2">
                  <c:v>99.14</c:v>
                </c:pt>
                <c:pt idx="3">
                  <c:v>102.57</c:v>
                </c:pt>
                <c:pt idx="4">
                  <c:v>103.29</c:v>
                </c:pt>
              </c:numCache>
            </c:numRef>
          </c:val>
        </c:ser>
        <c:dLbls>
          <c:showLegendKey val="0"/>
          <c:showVal val="0"/>
          <c:showCatName val="0"/>
          <c:showSerName val="0"/>
          <c:showPercent val="0"/>
          <c:showBubbleSize val="0"/>
        </c:dLbls>
        <c:gapWidth val="150"/>
        <c:axId val="480173512"/>
        <c:axId val="480173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107.68</c:v>
                </c:pt>
                <c:pt idx="1">
                  <c:v>108.24</c:v>
                </c:pt>
                <c:pt idx="2">
                  <c:v>107.8</c:v>
                </c:pt>
                <c:pt idx="3">
                  <c:v>111.96</c:v>
                </c:pt>
                <c:pt idx="4">
                  <c:v>112.69</c:v>
                </c:pt>
              </c:numCache>
            </c:numRef>
          </c:val>
          <c:smooth val="0"/>
        </c:ser>
        <c:dLbls>
          <c:showLegendKey val="0"/>
          <c:showVal val="0"/>
          <c:showCatName val="0"/>
          <c:showSerName val="0"/>
          <c:showPercent val="0"/>
          <c:showBubbleSize val="0"/>
        </c:dLbls>
        <c:marker val="1"/>
        <c:smooth val="0"/>
        <c:axId val="480173512"/>
        <c:axId val="480173904"/>
      </c:lineChart>
      <c:dateAx>
        <c:axId val="480173512"/>
        <c:scaling>
          <c:orientation val="minMax"/>
        </c:scaling>
        <c:delete val="1"/>
        <c:axPos val="b"/>
        <c:numFmt formatCode="ge" sourceLinked="1"/>
        <c:majorTickMark val="none"/>
        <c:minorTickMark val="none"/>
        <c:tickLblPos val="none"/>
        <c:crossAx val="480173904"/>
        <c:crosses val="autoZero"/>
        <c:auto val="1"/>
        <c:lblOffset val="100"/>
        <c:baseTimeUnit val="years"/>
      </c:dateAx>
      <c:valAx>
        <c:axId val="4801739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80173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36.83</c:v>
                </c:pt>
                <c:pt idx="1">
                  <c:v>38.24</c:v>
                </c:pt>
                <c:pt idx="2">
                  <c:v>39.380000000000003</c:v>
                </c:pt>
                <c:pt idx="3">
                  <c:v>48.78</c:v>
                </c:pt>
                <c:pt idx="4">
                  <c:v>49.92</c:v>
                </c:pt>
              </c:numCache>
            </c:numRef>
          </c:val>
        </c:ser>
        <c:dLbls>
          <c:showLegendKey val="0"/>
          <c:showVal val="0"/>
          <c:showCatName val="0"/>
          <c:showSerName val="0"/>
          <c:showPercent val="0"/>
          <c:showBubbleSize val="0"/>
        </c:dLbls>
        <c:gapWidth val="150"/>
        <c:axId val="684960224"/>
        <c:axId val="684960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37.71</c:v>
                </c:pt>
                <c:pt idx="1">
                  <c:v>38.69</c:v>
                </c:pt>
                <c:pt idx="2">
                  <c:v>39.65</c:v>
                </c:pt>
                <c:pt idx="3">
                  <c:v>45.25</c:v>
                </c:pt>
                <c:pt idx="4">
                  <c:v>46.27</c:v>
                </c:pt>
              </c:numCache>
            </c:numRef>
          </c:val>
          <c:smooth val="0"/>
        </c:ser>
        <c:dLbls>
          <c:showLegendKey val="0"/>
          <c:showVal val="0"/>
          <c:showCatName val="0"/>
          <c:showSerName val="0"/>
          <c:showPercent val="0"/>
          <c:showBubbleSize val="0"/>
        </c:dLbls>
        <c:marker val="1"/>
        <c:smooth val="0"/>
        <c:axId val="684960224"/>
        <c:axId val="684960616"/>
      </c:lineChart>
      <c:dateAx>
        <c:axId val="684960224"/>
        <c:scaling>
          <c:orientation val="minMax"/>
        </c:scaling>
        <c:delete val="1"/>
        <c:axPos val="b"/>
        <c:numFmt formatCode="ge" sourceLinked="1"/>
        <c:majorTickMark val="none"/>
        <c:minorTickMark val="none"/>
        <c:tickLblPos val="none"/>
        <c:crossAx val="684960616"/>
        <c:crosses val="autoZero"/>
        <c:auto val="1"/>
        <c:lblOffset val="100"/>
        <c:baseTimeUnit val="years"/>
      </c:dateAx>
      <c:valAx>
        <c:axId val="684960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496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36.76</c:v>
                </c:pt>
                <c:pt idx="1">
                  <c:v>36.75</c:v>
                </c:pt>
                <c:pt idx="2">
                  <c:v>37.75</c:v>
                </c:pt>
                <c:pt idx="3">
                  <c:v>37.72</c:v>
                </c:pt>
                <c:pt idx="4">
                  <c:v>41.07</c:v>
                </c:pt>
              </c:numCache>
            </c:numRef>
          </c:val>
        </c:ser>
        <c:dLbls>
          <c:showLegendKey val="0"/>
          <c:showVal val="0"/>
          <c:showCatName val="0"/>
          <c:showSerName val="0"/>
          <c:showPercent val="0"/>
          <c:showBubbleSize val="0"/>
        </c:dLbls>
        <c:gapWidth val="150"/>
        <c:axId val="748535848"/>
        <c:axId val="748536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7.67</c:v>
                </c:pt>
                <c:pt idx="1">
                  <c:v>8.4</c:v>
                </c:pt>
                <c:pt idx="2">
                  <c:v>9.7100000000000009</c:v>
                </c:pt>
                <c:pt idx="3">
                  <c:v>10.71</c:v>
                </c:pt>
                <c:pt idx="4">
                  <c:v>10.93</c:v>
                </c:pt>
              </c:numCache>
            </c:numRef>
          </c:val>
          <c:smooth val="0"/>
        </c:ser>
        <c:dLbls>
          <c:showLegendKey val="0"/>
          <c:showVal val="0"/>
          <c:showCatName val="0"/>
          <c:showSerName val="0"/>
          <c:showPercent val="0"/>
          <c:showBubbleSize val="0"/>
        </c:dLbls>
        <c:marker val="1"/>
        <c:smooth val="0"/>
        <c:axId val="748535848"/>
        <c:axId val="748536240"/>
      </c:lineChart>
      <c:dateAx>
        <c:axId val="748535848"/>
        <c:scaling>
          <c:orientation val="minMax"/>
        </c:scaling>
        <c:delete val="1"/>
        <c:axPos val="b"/>
        <c:numFmt formatCode="ge" sourceLinked="1"/>
        <c:majorTickMark val="none"/>
        <c:minorTickMark val="none"/>
        <c:tickLblPos val="none"/>
        <c:crossAx val="748536240"/>
        <c:crosses val="autoZero"/>
        <c:auto val="1"/>
        <c:lblOffset val="100"/>
        <c:baseTimeUnit val="years"/>
      </c:dateAx>
      <c:valAx>
        <c:axId val="74853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8535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formatCode="#,##0.00;&quot;△&quot;#,##0.00;&quot;-&quot;">
                  <c:v>1.22</c:v>
                </c:pt>
                <c:pt idx="3">
                  <c:v>0</c:v>
                </c:pt>
                <c:pt idx="4">
                  <c:v>0</c:v>
                </c:pt>
              </c:numCache>
            </c:numRef>
          </c:val>
        </c:ser>
        <c:dLbls>
          <c:showLegendKey val="0"/>
          <c:showVal val="0"/>
          <c:showCatName val="0"/>
          <c:showSerName val="0"/>
          <c:showPercent val="0"/>
          <c:showBubbleSize val="0"/>
        </c:dLbls>
        <c:gapWidth val="150"/>
        <c:axId val="748537416"/>
        <c:axId val="480697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4.67</c:v>
                </c:pt>
                <c:pt idx="1">
                  <c:v>4.46</c:v>
                </c:pt>
                <c:pt idx="2">
                  <c:v>4.3899999999999997</c:v>
                </c:pt>
                <c:pt idx="3">
                  <c:v>0.41</c:v>
                </c:pt>
                <c:pt idx="4">
                  <c:v>0.54</c:v>
                </c:pt>
              </c:numCache>
            </c:numRef>
          </c:val>
          <c:smooth val="0"/>
        </c:ser>
        <c:dLbls>
          <c:showLegendKey val="0"/>
          <c:showVal val="0"/>
          <c:showCatName val="0"/>
          <c:showSerName val="0"/>
          <c:showPercent val="0"/>
          <c:showBubbleSize val="0"/>
        </c:dLbls>
        <c:marker val="1"/>
        <c:smooth val="0"/>
        <c:axId val="748537416"/>
        <c:axId val="480697304"/>
      </c:lineChart>
      <c:dateAx>
        <c:axId val="748537416"/>
        <c:scaling>
          <c:orientation val="minMax"/>
        </c:scaling>
        <c:delete val="1"/>
        <c:axPos val="b"/>
        <c:numFmt formatCode="ge" sourceLinked="1"/>
        <c:majorTickMark val="none"/>
        <c:minorTickMark val="none"/>
        <c:tickLblPos val="none"/>
        <c:crossAx val="480697304"/>
        <c:crosses val="autoZero"/>
        <c:auto val="1"/>
        <c:lblOffset val="100"/>
        <c:baseTimeUnit val="years"/>
      </c:dateAx>
      <c:valAx>
        <c:axId val="4806973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48537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894.04</c:v>
                </c:pt>
                <c:pt idx="1">
                  <c:v>782.04</c:v>
                </c:pt>
                <c:pt idx="2">
                  <c:v>717.96</c:v>
                </c:pt>
                <c:pt idx="3">
                  <c:v>283.39</c:v>
                </c:pt>
                <c:pt idx="4">
                  <c:v>250.92</c:v>
                </c:pt>
              </c:numCache>
            </c:numRef>
          </c:val>
        </c:ser>
        <c:dLbls>
          <c:showLegendKey val="0"/>
          <c:showVal val="0"/>
          <c:showCatName val="0"/>
          <c:showSerName val="0"/>
          <c:showPercent val="0"/>
          <c:showBubbleSize val="0"/>
        </c:dLbls>
        <c:gapWidth val="150"/>
        <c:axId val="480698480"/>
        <c:axId val="480698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695.41</c:v>
                </c:pt>
                <c:pt idx="1">
                  <c:v>701</c:v>
                </c:pt>
                <c:pt idx="2">
                  <c:v>739.59</c:v>
                </c:pt>
                <c:pt idx="3">
                  <c:v>335.95</c:v>
                </c:pt>
                <c:pt idx="4">
                  <c:v>346.59</c:v>
                </c:pt>
              </c:numCache>
            </c:numRef>
          </c:val>
          <c:smooth val="0"/>
        </c:ser>
        <c:dLbls>
          <c:showLegendKey val="0"/>
          <c:showVal val="0"/>
          <c:showCatName val="0"/>
          <c:showSerName val="0"/>
          <c:showPercent val="0"/>
          <c:showBubbleSize val="0"/>
        </c:dLbls>
        <c:marker val="1"/>
        <c:smooth val="0"/>
        <c:axId val="480698480"/>
        <c:axId val="480698872"/>
      </c:lineChart>
      <c:dateAx>
        <c:axId val="480698480"/>
        <c:scaling>
          <c:orientation val="minMax"/>
        </c:scaling>
        <c:delete val="1"/>
        <c:axPos val="b"/>
        <c:numFmt formatCode="ge" sourceLinked="1"/>
        <c:majorTickMark val="none"/>
        <c:minorTickMark val="none"/>
        <c:tickLblPos val="none"/>
        <c:crossAx val="480698872"/>
        <c:crosses val="autoZero"/>
        <c:auto val="1"/>
        <c:lblOffset val="100"/>
        <c:baseTimeUnit val="years"/>
      </c:dateAx>
      <c:valAx>
        <c:axId val="4806988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80698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301.33999999999997</c:v>
                </c:pt>
                <c:pt idx="1">
                  <c:v>292.08</c:v>
                </c:pt>
                <c:pt idx="2">
                  <c:v>287.06</c:v>
                </c:pt>
                <c:pt idx="3">
                  <c:v>278.61</c:v>
                </c:pt>
                <c:pt idx="4">
                  <c:v>272.89</c:v>
                </c:pt>
              </c:numCache>
            </c:numRef>
          </c:val>
        </c:ser>
        <c:dLbls>
          <c:showLegendKey val="0"/>
          <c:showVal val="0"/>
          <c:showCatName val="0"/>
          <c:showSerName val="0"/>
          <c:showPercent val="0"/>
          <c:showBubbleSize val="0"/>
        </c:dLbls>
        <c:gapWidth val="150"/>
        <c:axId val="684403224"/>
        <c:axId val="684403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343.45</c:v>
                </c:pt>
                <c:pt idx="1">
                  <c:v>330.99</c:v>
                </c:pt>
                <c:pt idx="2">
                  <c:v>324.08999999999997</c:v>
                </c:pt>
                <c:pt idx="3">
                  <c:v>319.82</c:v>
                </c:pt>
                <c:pt idx="4">
                  <c:v>312.02999999999997</c:v>
                </c:pt>
              </c:numCache>
            </c:numRef>
          </c:val>
          <c:smooth val="0"/>
        </c:ser>
        <c:dLbls>
          <c:showLegendKey val="0"/>
          <c:showVal val="0"/>
          <c:showCatName val="0"/>
          <c:showSerName val="0"/>
          <c:showPercent val="0"/>
          <c:showBubbleSize val="0"/>
        </c:dLbls>
        <c:marker val="1"/>
        <c:smooth val="0"/>
        <c:axId val="684403224"/>
        <c:axId val="684403616"/>
      </c:lineChart>
      <c:dateAx>
        <c:axId val="684403224"/>
        <c:scaling>
          <c:orientation val="minMax"/>
        </c:scaling>
        <c:delete val="1"/>
        <c:axPos val="b"/>
        <c:numFmt formatCode="ge" sourceLinked="1"/>
        <c:majorTickMark val="none"/>
        <c:minorTickMark val="none"/>
        <c:tickLblPos val="none"/>
        <c:crossAx val="684403616"/>
        <c:crosses val="autoZero"/>
        <c:auto val="1"/>
        <c:lblOffset val="100"/>
        <c:baseTimeUnit val="years"/>
      </c:dateAx>
      <c:valAx>
        <c:axId val="6844036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84403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71.349999999999994</c:v>
                </c:pt>
                <c:pt idx="1">
                  <c:v>70.180000000000007</c:v>
                </c:pt>
                <c:pt idx="2">
                  <c:v>68.89</c:v>
                </c:pt>
                <c:pt idx="3">
                  <c:v>71.540000000000006</c:v>
                </c:pt>
                <c:pt idx="4">
                  <c:v>71.88</c:v>
                </c:pt>
              </c:numCache>
            </c:numRef>
          </c:val>
        </c:ser>
        <c:dLbls>
          <c:showLegendKey val="0"/>
          <c:showVal val="0"/>
          <c:showCatName val="0"/>
          <c:showSerName val="0"/>
          <c:showPercent val="0"/>
          <c:showBubbleSize val="0"/>
        </c:dLbls>
        <c:gapWidth val="150"/>
        <c:axId val="685392512"/>
        <c:axId val="685392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99.61</c:v>
                </c:pt>
                <c:pt idx="1">
                  <c:v>100.27</c:v>
                </c:pt>
                <c:pt idx="2">
                  <c:v>99.46</c:v>
                </c:pt>
                <c:pt idx="3">
                  <c:v>105.21</c:v>
                </c:pt>
                <c:pt idx="4">
                  <c:v>105.71</c:v>
                </c:pt>
              </c:numCache>
            </c:numRef>
          </c:val>
          <c:smooth val="0"/>
        </c:ser>
        <c:dLbls>
          <c:showLegendKey val="0"/>
          <c:showVal val="0"/>
          <c:showCatName val="0"/>
          <c:showSerName val="0"/>
          <c:showPercent val="0"/>
          <c:showBubbleSize val="0"/>
        </c:dLbls>
        <c:marker val="1"/>
        <c:smooth val="0"/>
        <c:axId val="685392512"/>
        <c:axId val="685392904"/>
      </c:lineChart>
      <c:dateAx>
        <c:axId val="685392512"/>
        <c:scaling>
          <c:orientation val="minMax"/>
        </c:scaling>
        <c:delete val="1"/>
        <c:axPos val="b"/>
        <c:numFmt formatCode="ge" sourceLinked="1"/>
        <c:majorTickMark val="none"/>
        <c:minorTickMark val="none"/>
        <c:tickLblPos val="none"/>
        <c:crossAx val="685392904"/>
        <c:crosses val="autoZero"/>
        <c:auto val="1"/>
        <c:lblOffset val="100"/>
        <c:baseTimeUnit val="years"/>
      </c:dateAx>
      <c:valAx>
        <c:axId val="685392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539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327.39999999999998</c:v>
                </c:pt>
                <c:pt idx="1">
                  <c:v>332.57</c:v>
                </c:pt>
                <c:pt idx="2">
                  <c:v>337.18</c:v>
                </c:pt>
                <c:pt idx="3">
                  <c:v>325.49</c:v>
                </c:pt>
                <c:pt idx="4">
                  <c:v>323.01</c:v>
                </c:pt>
              </c:numCache>
            </c:numRef>
          </c:val>
        </c:ser>
        <c:dLbls>
          <c:showLegendKey val="0"/>
          <c:showVal val="0"/>
          <c:showCatName val="0"/>
          <c:showSerName val="0"/>
          <c:showPercent val="0"/>
          <c:showBubbleSize val="0"/>
        </c:dLbls>
        <c:gapWidth val="150"/>
        <c:axId val="758486864"/>
        <c:axId val="758487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169.59</c:v>
                </c:pt>
                <c:pt idx="1">
                  <c:v>169.62</c:v>
                </c:pt>
                <c:pt idx="2">
                  <c:v>171.78</c:v>
                </c:pt>
                <c:pt idx="3">
                  <c:v>162.59</c:v>
                </c:pt>
                <c:pt idx="4">
                  <c:v>162.15</c:v>
                </c:pt>
              </c:numCache>
            </c:numRef>
          </c:val>
          <c:smooth val="0"/>
        </c:ser>
        <c:dLbls>
          <c:showLegendKey val="0"/>
          <c:showVal val="0"/>
          <c:showCatName val="0"/>
          <c:showSerName val="0"/>
          <c:showPercent val="0"/>
          <c:showBubbleSize val="0"/>
        </c:dLbls>
        <c:marker val="1"/>
        <c:smooth val="0"/>
        <c:axId val="758486864"/>
        <c:axId val="758487256"/>
      </c:lineChart>
      <c:dateAx>
        <c:axId val="758486864"/>
        <c:scaling>
          <c:orientation val="minMax"/>
        </c:scaling>
        <c:delete val="1"/>
        <c:axPos val="b"/>
        <c:numFmt formatCode="ge" sourceLinked="1"/>
        <c:majorTickMark val="none"/>
        <c:minorTickMark val="none"/>
        <c:tickLblPos val="none"/>
        <c:crossAx val="758487256"/>
        <c:crosses val="autoZero"/>
        <c:auto val="1"/>
        <c:lblOffset val="100"/>
        <c:baseTimeUnit val="years"/>
      </c:dateAx>
      <c:valAx>
        <c:axId val="758487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848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J19" zoomScaleNormal="100" workbookViewId="0">
      <selection activeCell="BI36" sqref="BI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x14ac:dyDescent="0.15">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x14ac:dyDescent="0.15">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8" t="str">
        <f>データ!H6</f>
        <v>千葉県　三芳水道企業団</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x14ac:dyDescent="0.15">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A4</v>
      </c>
      <c r="AA8" s="72"/>
      <c r="AB8" s="72"/>
      <c r="AC8" s="72"/>
      <c r="AD8" s="72"/>
      <c r="AE8" s="72"/>
      <c r="AF8" s="72"/>
      <c r="AG8" s="73"/>
      <c r="AH8" s="3"/>
      <c r="AI8" s="74" t="str">
        <f>データ!Q6</f>
        <v>-</v>
      </c>
      <c r="AJ8" s="75"/>
      <c r="AK8" s="75"/>
      <c r="AL8" s="75"/>
      <c r="AM8" s="75"/>
      <c r="AN8" s="75"/>
      <c r="AO8" s="75"/>
      <c r="AP8" s="76"/>
      <c r="AQ8" s="57" t="str">
        <f>データ!R6</f>
        <v>-</v>
      </c>
      <c r="AR8" s="57"/>
      <c r="AS8" s="57"/>
      <c r="AT8" s="57"/>
      <c r="AU8" s="57"/>
      <c r="AV8" s="57"/>
      <c r="AW8" s="57"/>
      <c r="AX8" s="57"/>
      <c r="AY8" s="57" t="str">
        <f>データ!S6</f>
        <v>-</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x14ac:dyDescent="0.15">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x14ac:dyDescent="0.15">
      <c r="A10" s="2"/>
      <c r="B10" s="57" t="str">
        <f>データ!M6</f>
        <v>-</v>
      </c>
      <c r="C10" s="57"/>
      <c r="D10" s="57"/>
      <c r="E10" s="57"/>
      <c r="F10" s="57"/>
      <c r="G10" s="57"/>
      <c r="H10" s="57"/>
      <c r="I10" s="57"/>
      <c r="J10" s="57">
        <f>データ!N6</f>
        <v>69.010000000000005</v>
      </c>
      <c r="K10" s="57"/>
      <c r="L10" s="57"/>
      <c r="M10" s="57"/>
      <c r="N10" s="57"/>
      <c r="O10" s="57"/>
      <c r="P10" s="57"/>
      <c r="Q10" s="57"/>
      <c r="R10" s="57">
        <f>データ!O6</f>
        <v>62.73</v>
      </c>
      <c r="S10" s="57"/>
      <c r="T10" s="57"/>
      <c r="U10" s="57"/>
      <c r="V10" s="57"/>
      <c r="W10" s="57"/>
      <c r="X10" s="57"/>
      <c r="Y10" s="57"/>
      <c r="Z10" s="65">
        <f>データ!P6</f>
        <v>3790</v>
      </c>
      <c r="AA10" s="65"/>
      <c r="AB10" s="65"/>
      <c r="AC10" s="65"/>
      <c r="AD10" s="65"/>
      <c r="AE10" s="65"/>
      <c r="AF10" s="65"/>
      <c r="AG10" s="65"/>
      <c r="AH10" s="2"/>
      <c r="AI10" s="65">
        <f>データ!T6</f>
        <v>55273</v>
      </c>
      <c r="AJ10" s="65"/>
      <c r="AK10" s="65"/>
      <c r="AL10" s="65"/>
      <c r="AM10" s="65"/>
      <c r="AN10" s="65"/>
      <c r="AO10" s="65"/>
      <c r="AP10" s="65"/>
      <c r="AQ10" s="57">
        <f>データ!U6</f>
        <v>169.81</v>
      </c>
      <c r="AR10" s="57"/>
      <c r="AS10" s="57"/>
      <c r="AT10" s="57"/>
      <c r="AU10" s="57"/>
      <c r="AV10" s="57"/>
      <c r="AW10" s="57"/>
      <c r="AX10" s="57"/>
      <c r="AY10" s="57">
        <f>データ!V6</f>
        <v>325.5</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106</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election activeCell="DV8" sqref="DV8"/>
    </sheetView>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x14ac:dyDescent="0.15">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2015</v>
      </c>
      <c r="C6" s="31">
        <f t="shared" ref="C6:V6" si="3">C7</f>
        <v>128015</v>
      </c>
      <c r="D6" s="31">
        <f t="shared" si="3"/>
        <v>46</v>
      </c>
      <c r="E6" s="31">
        <f t="shared" si="3"/>
        <v>1</v>
      </c>
      <c r="F6" s="31">
        <f t="shared" si="3"/>
        <v>0</v>
      </c>
      <c r="G6" s="31">
        <f t="shared" si="3"/>
        <v>1</v>
      </c>
      <c r="H6" s="31" t="str">
        <f t="shared" si="3"/>
        <v>千葉県　三芳水道企業団</v>
      </c>
      <c r="I6" s="31" t="str">
        <f t="shared" si="3"/>
        <v>法適用</v>
      </c>
      <c r="J6" s="31" t="str">
        <f t="shared" si="3"/>
        <v>水道事業</v>
      </c>
      <c r="K6" s="31" t="str">
        <f t="shared" si="3"/>
        <v>末端給水事業</v>
      </c>
      <c r="L6" s="31" t="str">
        <f t="shared" si="3"/>
        <v>A4</v>
      </c>
      <c r="M6" s="32" t="str">
        <f t="shared" si="3"/>
        <v>-</v>
      </c>
      <c r="N6" s="32">
        <f t="shared" si="3"/>
        <v>69.010000000000005</v>
      </c>
      <c r="O6" s="32">
        <f t="shared" si="3"/>
        <v>62.73</v>
      </c>
      <c r="P6" s="32">
        <f t="shared" si="3"/>
        <v>3790</v>
      </c>
      <c r="Q6" s="32" t="str">
        <f t="shared" si="3"/>
        <v>-</v>
      </c>
      <c r="R6" s="32" t="str">
        <f t="shared" si="3"/>
        <v>-</v>
      </c>
      <c r="S6" s="32" t="str">
        <f t="shared" si="3"/>
        <v>-</v>
      </c>
      <c r="T6" s="32">
        <f t="shared" si="3"/>
        <v>55273</v>
      </c>
      <c r="U6" s="32">
        <f t="shared" si="3"/>
        <v>169.81</v>
      </c>
      <c r="V6" s="32">
        <f t="shared" si="3"/>
        <v>325.5</v>
      </c>
      <c r="W6" s="33">
        <f>IF(W7="",NA(),W7)</f>
        <v>100.92</v>
      </c>
      <c r="X6" s="33">
        <f t="shared" ref="X6:AF6" si="4">IF(X7="",NA(),X7)</f>
        <v>100.22</v>
      </c>
      <c r="Y6" s="33">
        <f t="shared" si="4"/>
        <v>99.14</v>
      </c>
      <c r="Z6" s="33">
        <f t="shared" si="4"/>
        <v>102.57</v>
      </c>
      <c r="AA6" s="33">
        <f t="shared" si="4"/>
        <v>103.29</v>
      </c>
      <c r="AB6" s="33">
        <f t="shared" si="4"/>
        <v>107.68</v>
      </c>
      <c r="AC6" s="33">
        <f t="shared" si="4"/>
        <v>108.24</v>
      </c>
      <c r="AD6" s="33">
        <f t="shared" si="4"/>
        <v>107.8</v>
      </c>
      <c r="AE6" s="33">
        <f t="shared" si="4"/>
        <v>111.96</v>
      </c>
      <c r="AF6" s="33">
        <f t="shared" si="4"/>
        <v>112.69</v>
      </c>
      <c r="AG6" s="32" t="str">
        <f>IF(AG7="","",IF(AG7="-","【-】","【"&amp;SUBSTITUTE(TEXT(AG7,"#,##0.00"),"-","△")&amp;"】"))</f>
        <v>【113.56】</v>
      </c>
      <c r="AH6" s="32">
        <f>IF(AH7="",NA(),AH7)</f>
        <v>0</v>
      </c>
      <c r="AI6" s="32">
        <f t="shared" ref="AI6:AQ6" si="5">IF(AI7="",NA(),AI7)</f>
        <v>0</v>
      </c>
      <c r="AJ6" s="33">
        <f t="shared" si="5"/>
        <v>1.22</v>
      </c>
      <c r="AK6" s="32">
        <f t="shared" si="5"/>
        <v>0</v>
      </c>
      <c r="AL6" s="32">
        <f t="shared" si="5"/>
        <v>0</v>
      </c>
      <c r="AM6" s="33">
        <f t="shared" si="5"/>
        <v>4.67</v>
      </c>
      <c r="AN6" s="33">
        <f t="shared" si="5"/>
        <v>4.46</v>
      </c>
      <c r="AO6" s="33">
        <f t="shared" si="5"/>
        <v>4.3899999999999997</v>
      </c>
      <c r="AP6" s="33">
        <f t="shared" si="5"/>
        <v>0.41</v>
      </c>
      <c r="AQ6" s="33">
        <f t="shared" si="5"/>
        <v>0.54</v>
      </c>
      <c r="AR6" s="32" t="str">
        <f>IF(AR7="","",IF(AR7="-","【-】","【"&amp;SUBSTITUTE(TEXT(AR7,"#,##0.00"),"-","△")&amp;"】"))</f>
        <v>【0.87】</v>
      </c>
      <c r="AS6" s="33">
        <f>IF(AS7="",NA(),AS7)</f>
        <v>894.04</v>
      </c>
      <c r="AT6" s="33">
        <f t="shared" ref="AT6:BB6" si="6">IF(AT7="",NA(),AT7)</f>
        <v>782.04</v>
      </c>
      <c r="AU6" s="33">
        <f t="shared" si="6"/>
        <v>717.96</v>
      </c>
      <c r="AV6" s="33">
        <f t="shared" si="6"/>
        <v>283.39</v>
      </c>
      <c r="AW6" s="33">
        <f t="shared" si="6"/>
        <v>250.92</v>
      </c>
      <c r="AX6" s="33">
        <f t="shared" si="6"/>
        <v>695.41</v>
      </c>
      <c r="AY6" s="33">
        <f t="shared" si="6"/>
        <v>701</v>
      </c>
      <c r="AZ6" s="33">
        <f t="shared" si="6"/>
        <v>739.59</v>
      </c>
      <c r="BA6" s="33">
        <f t="shared" si="6"/>
        <v>335.95</v>
      </c>
      <c r="BB6" s="33">
        <f t="shared" si="6"/>
        <v>346.59</v>
      </c>
      <c r="BC6" s="32" t="str">
        <f>IF(BC7="","",IF(BC7="-","【-】","【"&amp;SUBSTITUTE(TEXT(BC7,"#,##0.00"),"-","△")&amp;"】"))</f>
        <v>【262.74】</v>
      </c>
      <c r="BD6" s="33">
        <f>IF(BD7="",NA(),BD7)</f>
        <v>301.33999999999997</v>
      </c>
      <c r="BE6" s="33">
        <f t="shared" ref="BE6:BM6" si="7">IF(BE7="",NA(),BE7)</f>
        <v>292.08</v>
      </c>
      <c r="BF6" s="33">
        <f t="shared" si="7"/>
        <v>287.06</v>
      </c>
      <c r="BG6" s="33">
        <f t="shared" si="7"/>
        <v>278.61</v>
      </c>
      <c r="BH6" s="33">
        <f t="shared" si="7"/>
        <v>272.89</v>
      </c>
      <c r="BI6" s="33">
        <f t="shared" si="7"/>
        <v>343.45</v>
      </c>
      <c r="BJ6" s="33">
        <f t="shared" si="7"/>
        <v>330.99</v>
      </c>
      <c r="BK6" s="33">
        <f t="shared" si="7"/>
        <v>324.08999999999997</v>
      </c>
      <c r="BL6" s="33">
        <f t="shared" si="7"/>
        <v>319.82</v>
      </c>
      <c r="BM6" s="33">
        <f t="shared" si="7"/>
        <v>312.02999999999997</v>
      </c>
      <c r="BN6" s="32" t="str">
        <f>IF(BN7="","",IF(BN7="-","【-】","【"&amp;SUBSTITUTE(TEXT(BN7,"#,##0.00"),"-","△")&amp;"】"))</f>
        <v>【276.38】</v>
      </c>
      <c r="BO6" s="33">
        <f>IF(BO7="",NA(),BO7)</f>
        <v>71.349999999999994</v>
      </c>
      <c r="BP6" s="33">
        <f t="shared" ref="BP6:BX6" si="8">IF(BP7="",NA(),BP7)</f>
        <v>70.180000000000007</v>
      </c>
      <c r="BQ6" s="33">
        <f t="shared" si="8"/>
        <v>68.89</v>
      </c>
      <c r="BR6" s="33">
        <f t="shared" si="8"/>
        <v>71.540000000000006</v>
      </c>
      <c r="BS6" s="33">
        <f t="shared" si="8"/>
        <v>71.88</v>
      </c>
      <c r="BT6" s="33">
        <f t="shared" si="8"/>
        <v>99.61</v>
      </c>
      <c r="BU6" s="33">
        <f t="shared" si="8"/>
        <v>100.27</v>
      </c>
      <c r="BV6" s="33">
        <f t="shared" si="8"/>
        <v>99.46</v>
      </c>
      <c r="BW6" s="33">
        <f t="shared" si="8"/>
        <v>105.21</v>
      </c>
      <c r="BX6" s="33">
        <f t="shared" si="8"/>
        <v>105.71</v>
      </c>
      <c r="BY6" s="32" t="str">
        <f>IF(BY7="","",IF(BY7="-","【-】","【"&amp;SUBSTITUTE(TEXT(BY7,"#,##0.00"),"-","△")&amp;"】"))</f>
        <v>【104.99】</v>
      </c>
      <c r="BZ6" s="33">
        <f>IF(BZ7="",NA(),BZ7)</f>
        <v>327.39999999999998</v>
      </c>
      <c r="CA6" s="33">
        <f t="shared" ref="CA6:CI6" si="9">IF(CA7="",NA(),CA7)</f>
        <v>332.57</v>
      </c>
      <c r="CB6" s="33">
        <f t="shared" si="9"/>
        <v>337.18</v>
      </c>
      <c r="CC6" s="33">
        <f t="shared" si="9"/>
        <v>325.49</v>
      </c>
      <c r="CD6" s="33">
        <f t="shared" si="9"/>
        <v>323.01</v>
      </c>
      <c r="CE6" s="33">
        <f t="shared" si="9"/>
        <v>169.59</v>
      </c>
      <c r="CF6" s="33">
        <f t="shared" si="9"/>
        <v>169.62</v>
      </c>
      <c r="CG6" s="33">
        <f t="shared" si="9"/>
        <v>171.78</v>
      </c>
      <c r="CH6" s="33">
        <f t="shared" si="9"/>
        <v>162.59</v>
      </c>
      <c r="CI6" s="33">
        <f t="shared" si="9"/>
        <v>162.15</v>
      </c>
      <c r="CJ6" s="32" t="str">
        <f>IF(CJ7="","",IF(CJ7="-","【-】","【"&amp;SUBSTITUTE(TEXT(CJ7,"#,##0.00"),"-","△")&amp;"】"))</f>
        <v>【163.72】</v>
      </c>
      <c r="CK6" s="33">
        <f>IF(CK7="",NA(),CK7)</f>
        <v>69.25</v>
      </c>
      <c r="CL6" s="33">
        <f t="shared" ref="CL6:CT6" si="10">IF(CL7="",NA(),CL7)</f>
        <v>70.94</v>
      </c>
      <c r="CM6" s="33">
        <f t="shared" si="10"/>
        <v>71.95</v>
      </c>
      <c r="CN6" s="33">
        <f t="shared" si="10"/>
        <v>72.430000000000007</v>
      </c>
      <c r="CO6" s="33">
        <f t="shared" si="10"/>
        <v>71.040000000000006</v>
      </c>
      <c r="CP6" s="33">
        <f t="shared" si="10"/>
        <v>60.04</v>
      </c>
      <c r="CQ6" s="33">
        <f t="shared" si="10"/>
        <v>59.88</v>
      </c>
      <c r="CR6" s="33">
        <f t="shared" si="10"/>
        <v>59.68</v>
      </c>
      <c r="CS6" s="33">
        <f t="shared" si="10"/>
        <v>59.17</v>
      </c>
      <c r="CT6" s="33">
        <f t="shared" si="10"/>
        <v>59.34</v>
      </c>
      <c r="CU6" s="32" t="str">
        <f>IF(CU7="","",IF(CU7="-","【-】","【"&amp;SUBSTITUTE(TEXT(CU7,"#,##0.00"),"-","△")&amp;"】"))</f>
        <v>【59.76】</v>
      </c>
      <c r="CV6" s="33">
        <f>IF(CV7="",NA(),CV7)</f>
        <v>80.540000000000006</v>
      </c>
      <c r="CW6" s="33">
        <f t="shared" ref="CW6:DE6" si="11">IF(CW7="",NA(),CW7)</f>
        <v>78.83</v>
      </c>
      <c r="CX6" s="33">
        <f t="shared" si="11"/>
        <v>76.75</v>
      </c>
      <c r="CY6" s="33">
        <f t="shared" si="11"/>
        <v>75.19</v>
      </c>
      <c r="CZ6" s="33">
        <f t="shared" si="11"/>
        <v>76.38</v>
      </c>
      <c r="DA6" s="33">
        <f t="shared" si="11"/>
        <v>87.33</v>
      </c>
      <c r="DB6" s="33">
        <f t="shared" si="11"/>
        <v>87.65</v>
      </c>
      <c r="DC6" s="33">
        <f t="shared" si="11"/>
        <v>87.63</v>
      </c>
      <c r="DD6" s="33">
        <f t="shared" si="11"/>
        <v>87.6</v>
      </c>
      <c r="DE6" s="33">
        <f t="shared" si="11"/>
        <v>87.74</v>
      </c>
      <c r="DF6" s="32" t="str">
        <f>IF(DF7="","",IF(DF7="-","【-】","【"&amp;SUBSTITUTE(TEXT(DF7,"#,##0.00"),"-","△")&amp;"】"))</f>
        <v>【89.95】</v>
      </c>
      <c r="DG6" s="33">
        <f>IF(DG7="",NA(),DG7)</f>
        <v>36.83</v>
      </c>
      <c r="DH6" s="33">
        <f t="shared" ref="DH6:DP6" si="12">IF(DH7="",NA(),DH7)</f>
        <v>38.24</v>
      </c>
      <c r="DI6" s="33">
        <f t="shared" si="12"/>
        <v>39.380000000000003</v>
      </c>
      <c r="DJ6" s="33">
        <f t="shared" si="12"/>
        <v>48.78</v>
      </c>
      <c r="DK6" s="33">
        <f t="shared" si="12"/>
        <v>49.92</v>
      </c>
      <c r="DL6" s="33">
        <f t="shared" si="12"/>
        <v>37.71</v>
      </c>
      <c r="DM6" s="33">
        <f t="shared" si="12"/>
        <v>38.69</v>
      </c>
      <c r="DN6" s="33">
        <f t="shared" si="12"/>
        <v>39.65</v>
      </c>
      <c r="DO6" s="33">
        <f t="shared" si="12"/>
        <v>45.25</v>
      </c>
      <c r="DP6" s="33">
        <f t="shared" si="12"/>
        <v>46.27</v>
      </c>
      <c r="DQ6" s="32" t="str">
        <f>IF(DQ7="","",IF(DQ7="-","【-】","【"&amp;SUBSTITUTE(TEXT(DQ7,"#,##0.00"),"-","△")&amp;"】"))</f>
        <v>【47.18】</v>
      </c>
      <c r="DR6" s="33">
        <f>IF(DR7="",NA(),DR7)</f>
        <v>36.76</v>
      </c>
      <c r="DS6" s="33">
        <f t="shared" ref="DS6:EA6" si="13">IF(DS7="",NA(),DS7)</f>
        <v>36.75</v>
      </c>
      <c r="DT6" s="33">
        <f t="shared" si="13"/>
        <v>37.75</v>
      </c>
      <c r="DU6" s="33">
        <f t="shared" si="13"/>
        <v>37.72</v>
      </c>
      <c r="DV6" s="33">
        <f t="shared" si="13"/>
        <v>41.07</v>
      </c>
      <c r="DW6" s="33">
        <f t="shared" si="13"/>
        <v>7.67</v>
      </c>
      <c r="DX6" s="33">
        <f t="shared" si="13"/>
        <v>8.4</v>
      </c>
      <c r="DY6" s="33">
        <f t="shared" si="13"/>
        <v>9.7100000000000009</v>
      </c>
      <c r="DZ6" s="33">
        <f t="shared" si="13"/>
        <v>10.71</v>
      </c>
      <c r="EA6" s="33">
        <f t="shared" si="13"/>
        <v>10.93</v>
      </c>
      <c r="EB6" s="32" t="str">
        <f>IF(EB7="","",IF(EB7="-","【-】","【"&amp;SUBSTITUTE(TEXT(EB7,"#,##0.00"),"-","△")&amp;"】"))</f>
        <v>【13.18】</v>
      </c>
      <c r="EC6" s="33">
        <f>IF(EC7="",NA(),EC7)</f>
        <v>0.32</v>
      </c>
      <c r="ED6" s="33">
        <f t="shared" ref="ED6:EL6" si="14">IF(ED7="",NA(),ED7)</f>
        <v>0.41</v>
      </c>
      <c r="EE6" s="33">
        <f t="shared" si="14"/>
        <v>0.89</v>
      </c>
      <c r="EF6" s="33">
        <f t="shared" si="14"/>
        <v>0.24</v>
      </c>
      <c r="EG6" s="33">
        <f t="shared" si="14"/>
        <v>0.24</v>
      </c>
      <c r="EH6" s="33">
        <f t="shared" si="14"/>
        <v>0.84</v>
      </c>
      <c r="EI6" s="33">
        <f t="shared" si="14"/>
        <v>0.78</v>
      </c>
      <c r="EJ6" s="33">
        <f t="shared" si="14"/>
        <v>0.83</v>
      </c>
      <c r="EK6" s="33">
        <f t="shared" si="14"/>
        <v>0.72</v>
      </c>
      <c r="EL6" s="33">
        <f t="shared" si="14"/>
        <v>0.71</v>
      </c>
      <c r="EM6" s="32" t="str">
        <f>IF(EM7="","",IF(EM7="-","【-】","【"&amp;SUBSTITUTE(TEXT(EM7,"#,##0.00"),"-","△")&amp;"】"))</f>
        <v>【0.85】</v>
      </c>
    </row>
    <row r="7" spans="1:143" s="34" customFormat="1" x14ac:dyDescent="0.15">
      <c r="A7" s="26"/>
      <c r="B7" s="35">
        <v>2015</v>
      </c>
      <c r="C7" s="35">
        <v>128015</v>
      </c>
      <c r="D7" s="35">
        <v>46</v>
      </c>
      <c r="E7" s="35">
        <v>1</v>
      </c>
      <c r="F7" s="35">
        <v>0</v>
      </c>
      <c r="G7" s="35">
        <v>1</v>
      </c>
      <c r="H7" s="35" t="s">
        <v>93</v>
      </c>
      <c r="I7" s="35" t="s">
        <v>94</v>
      </c>
      <c r="J7" s="35" t="s">
        <v>95</v>
      </c>
      <c r="K7" s="35" t="s">
        <v>96</v>
      </c>
      <c r="L7" s="35" t="s">
        <v>97</v>
      </c>
      <c r="M7" s="36" t="s">
        <v>98</v>
      </c>
      <c r="N7" s="36">
        <v>69.010000000000005</v>
      </c>
      <c r="O7" s="36">
        <v>62.73</v>
      </c>
      <c r="P7" s="36">
        <v>3790</v>
      </c>
      <c r="Q7" s="36" t="s">
        <v>98</v>
      </c>
      <c r="R7" s="36" t="s">
        <v>98</v>
      </c>
      <c r="S7" s="36" t="s">
        <v>98</v>
      </c>
      <c r="T7" s="36">
        <v>55273</v>
      </c>
      <c r="U7" s="36">
        <v>169.81</v>
      </c>
      <c r="V7" s="36">
        <v>325.5</v>
      </c>
      <c r="W7" s="36">
        <v>100.92</v>
      </c>
      <c r="X7" s="36">
        <v>100.22</v>
      </c>
      <c r="Y7" s="36">
        <v>99.14</v>
      </c>
      <c r="Z7" s="36">
        <v>102.57</v>
      </c>
      <c r="AA7" s="36">
        <v>103.29</v>
      </c>
      <c r="AB7" s="36">
        <v>107.68</v>
      </c>
      <c r="AC7" s="36">
        <v>108.24</v>
      </c>
      <c r="AD7" s="36">
        <v>107.8</v>
      </c>
      <c r="AE7" s="36">
        <v>111.96</v>
      </c>
      <c r="AF7" s="36">
        <v>112.69</v>
      </c>
      <c r="AG7" s="36">
        <v>113.56</v>
      </c>
      <c r="AH7" s="36">
        <v>0</v>
      </c>
      <c r="AI7" s="36">
        <v>0</v>
      </c>
      <c r="AJ7" s="36">
        <v>1.22</v>
      </c>
      <c r="AK7" s="36">
        <v>0</v>
      </c>
      <c r="AL7" s="36">
        <v>0</v>
      </c>
      <c r="AM7" s="36">
        <v>4.67</v>
      </c>
      <c r="AN7" s="36">
        <v>4.46</v>
      </c>
      <c r="AO7" s="36">
        <v>4.3899999999999997</v>
      </c>
      <c r="AP7" s="36">
        <v>0.41</v>
      </c>
      <c r="AQ7" s="36">
        <v>0.54</v>
      </c>
      <c r="AR7" s="36">
        <v>0.87</v>
      </c>
      <c r="AS7" s="36">
        <v>894.04</v>
      </c>
      <c r="AT7" s="36">
        <v>782.04</v>
      </c>
      <c r="AU7" s="36">
        <v>717.96</v>
      </c>
      <c r="AV7" s="36">
        <v>283.39</v>
      </c>
      <c r="AW7" s="36">
        <v>250.92</v>
      </c>
      <c r="AX7" s="36">
        <v>695.41</v>
      </c>
      <c r="AY7" s="36">
        <v>701</v>
      </c>
      <c r="AZ7" s="36">
        <v>739.59</v>
      </c>
      <c r="BA7" s="36">
        <v>335.95</v>
      </c>
      <c r="BB7" s="36">
        <v>346.59</v>
      </c>
      <c r="BC7" s="36">
        <v>262.74</v>
      </c>
      <c r="BD7" s="36">
        <v>301.33999999999997</v>
      </c>
      <c r="BE7" s="36">
        <v>292.08</v>
      </c>
      <c r="BF7" s="36">
        <v>287.06</v>
      </c>
      <c r="BG7" s="36">
        <v>278.61</v>
      </c>
      <c r="BH7" s="36">
        <v>272.89</v>
      </c>
      <c r="BI7" s="36">
        <v>343.45</v>
      </c>
      <c r="BJ7" s="36">
        <v>330.99</v>
      </c>
      <c r="BK7" s="36">
        <v>324.08999999999997</v>
      </c>
      <c r="BL7" s="36">
        <v>319.82</v>
      </c>
      <c r="BM7" s="36">
        <v>312.02999999999997</v>
      </c>
      <c r="BN7" s="36">
        <v>276.38</v>
      </c>
      <c r="BO7" s="36">
        <v>71.349999999999994</v>
      </c>
      <c r="BP7" s="36">
        <v>70.180000000000007</v>
      </c>
      <c r="BQ7" s="36">
        <v>68.89</v>
      </c>
      <c r="BR7" s="36">
        <v>71.540000000000006</v>
      </c>
      <c r="BS7" s="36">
        <v>71.88</v>
      </c>
      <c r="BT7" s="36">
        <v>99.61</v>
      </c>
      <c r="BU7" s="36">
        <v>100.27</v>
      </c>
      <c r="BV7" s="36">
        <v>99.46</v>
      </c>
      <c r="BW7" s="36">
        <v>105.21</v>
      </c>
      <c r="BX7" s="36">
        <v>105.71</v>
      </c>
      <c r="BY7" s="36">
        <v>104.99</v>
      </c>
      <c r="BZ7" s="36">
        <v>327.39999999999998</v>
      </c>
      <c r="CA7" s="36">
        <v>332.57</v>
      </c>
      <c r="CB7" s="36">
        <v>337.18</v>
      </c>
      <c r="CC7" s="36">
        <v>325.49</v>
      </c>
      <c r="CD7" s="36">
        <v>323.01</v>
      </c>
      <c r="CE7" s="36">
        <v>169.59</v>
      </c>
      <c r="CF7" s="36">
        <v>169.62</v>
      </c>
      <c r="CG7" s="36">
        <v>171.78</v>
      </c>
      <c r="CH7" s="36">
        <v>162.59</v>
      </c>
      <c r="CI7" s="36">
        <v>162.15</v>
      </c>
      <c r="CJ7" s="36">
        <v>163.72</v>
      </c>
      <c r="CK7" s="36">
        <v>69.25</v>
      </c>
      <c r="CL7" s="36">
        <v>70.94</v>
      </c>
      <c r="CM7" s="36">
        <v>71.95</v>
      </c>
      <c r="CN7" s="36">
        <v>72.430000000000007</v>
      </c>
      <c r="CO7" s="36">
        <v>71.040000000000006</v>
      </c>
      <c r="CP7" s="36">
        <v>60.04</v>
      </c>
      <c r="CQ7" s="36">
        <v>59.88</v>
      </c>
      <c r="CR7" s="36">
        <v>59.68</v>
      </c>
      <c r="CS7" s="36">
        <v>59.17</v>
      </c>
      <c r="CT7" s="36">
        <v>59.34</v>
      </c>
      <c r="CU7" s="36">
        <v>59.76</v>
      </c>
      <c r="CV7" s="36">
        <v>80.540000000000006</v>
      </c>
      <c r="CW7" s="36">
        <v>78.83</v>
      </c>
      <c r="CX7" s="36">
        <v>76.75</v>
      </c>
      <c r="CY7" s="36">
        <v>75.19</v>
      </c>
      <c r="CZ7" s="36">
        <v>76.38</v>
      </c>
      <c r="DA7" s="36">
        <v>87.33</v>
      </c>
      <c r="DB7" s="36">
        <v>87.65</v>
      </c>
      <c r="DC7" s="36">
        <v>87.63</v>
      </c>
      <c r="DD7" s="36">
        <v>87.6</v>
      </c>
      <c r="DE7" s="36">
        <v>87.74</v>
      </c>
      <c r="DF7" s="36">
        <v>89.95</v>
      </c>
      <c r="DG7" s="36">
        <v>36.83</v>
      </c>
      <c r="DH7" s="36">
        <v>38.24</v>
      </c>
      <c r="DI7" s="36">
        <v>39.380000000000003</v>
      </c>
      <c r="DJ7" s="36">
        <v>48.78</v>
      </c>
      <c r="DK7" s="36">
        <v>49.92</v>
      </c>
      <c r="DL7" s="36">
        <v>37.71</v>
      </c>
      <c r="DM7" s="36">
        <v>38.69</v>
      </c>
      <c r="DN7" s="36">
        <v>39.65</v>
      </c>
      <c r="DO7" s="36">
        <v>45.25</v>
      </c>
      <c r="DP7" s="36">
        <v>46.27</v>
      </c>
      <c r="DQ7" s="36">
        <v>47.18</v>
      </c>
      <c r="DR7" s="36">
        <v>36.76</v>
      </c>
      <c r="DS7" s="36">
        <v>36.75</v>
      </c>
      <c r="DT7" s="36">
        <v>37.75</v>
      </c>
      <c r="DU7" s="36">
        <v>37.72</v>
      </c>
      <c r="DV7" s="36">
        <v>41.07</v>
      </c>
      <c r="DW7" s="36">
        <v>7.67</v>
      </c>
      <c r="DX7" s="36">
        <v>8.4</v>
      </c>
      <c r="DY7" s="36">
        <v>9.7100000000000009</v>
      </c>
      <c r="DZ7" s="36">
        <v>10.71</v>
      </c>
      <c r="EA7" s="36">
        <v>10.93</v>
      </c>
      <c r="EB7" s="36">
        <v>13.18</v>
      </c>
      <c r="EC7" s="36">
        <v>0.32</v>
      </c>
      <c r="ED7" s="36">
        <v>0.41</v>
      </c>
      <c r="EE7" s="36">
        <v>0.89</v>
      </c>
      <c r="EF7" s="36">
        <v>0.24</v>
      </c>
      <c r="EG7" s="36">
        <v>0.24</v>
      </c>
      <c r="EH7" s="36">
        <v>0.84</v>
      </c>
      <c r="EI7" s="36">
        <v>0.78</v>
      </c>
      <c r="EJ7" s="36">
        <v>0.83</v>
      </c>
      <c r="EK7" s="36">
        <v>0.72</v>
      </c>
      <c r="EL7" s="36">
        <v>0.71</v>
      </c>
      <c r="EM7" s="36">
        <v>0.85</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MIYOSI-13-2</cp:lastModifiedBy>
  <cp:lastPrinted>2017-02-03T07:03:20Z</cp:lastPrinted>
  <dcterms:created xsi:type="dcterms:W3CDTF">2016-12-02T02:00:48Z</dcterms:created>
  <dcterms:modified xsi:type="dcterms:W3CDTF">2017-02-06T06:01:55Z</dcterms:modified>
  <cp:category/>
</cp:coreProperties>
</file>