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290214 水道分析表再修正\団体送付用\"/>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B10" i="4"/>
  <c r="AY8" i="4"/>
  <c r="AQ8" i="4"/>
  <c r="R8" i="4"/>
  <c r="J8"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<sst xmlns="http://schemas.openxmlformats.org/spreadsheetml/2006/main" count="220" uniqueCount="107">
  <si>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</si>
  <si>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</si>
  <si>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</si>
  <si>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</si>
  <si>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</si>
  <si>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</si>
  <si>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</si>
  <si>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</si>
  <si>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</si>
  <si>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</si>
  <si>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</si>
  <si>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</si>
  <si>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</si>
  <si>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</si>
  <si>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</si>
  <si>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</si>
  <si>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</si>
  <si>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</si>
  <si>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</si>
  <si>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</si>
  <si>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</si>
  <si>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</si>
  <si>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</si>
  <si>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</si>
  <si>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</si>
  <si>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</si>
  <si>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</si>
  <si>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</si>
  <si>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</si>
  <si>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</si>
  <si>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</si>
  <si>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</si>
  <si>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</si>
  <si>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</si>
  <si>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</si>
  <si>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</si>
  <si>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</si>
  <si>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</si>
  <si>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</si>
  <si>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</si>
  <si>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</si>
  <si>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</si>
  <si>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</si>
  <si>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</si>
  <si>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</si>
  <si>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</si>
  <si>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</si>
  <si>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</si>
  <si>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</si>
  <si>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</si>
  <si>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</si>
  <si>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</si>
  <si>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</si>
  <si>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</si>
  <si>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</si>
  <si>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</si>
  <si>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</si>
  <si>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</si>
  <si>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</si>
  <si>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</si>
  <si>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</si>
  <si>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</si>
  <si>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</si>
  <si>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</si>
  <si>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</si>
  <si>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</si>
  <si>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</si>
  <si>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</si>
  <si>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</si>
  <si>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</si>
  <si>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</si>
  <si>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</si>
  <si>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</si>
  <si>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</si>
  <si>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</si>
  <si>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</si>
  <si>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</si>
  <si>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</si>
  <si>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</si>
  <si>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</si>
  <si>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</si>
  <si>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</si>
  <si>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</si>
  <si>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</si>
  <si>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</si>
  <si>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</si>
  <si>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</si>
  <si>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</si>
  <si>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</si>
  <si>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</si>
  <si>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</si>
  <si>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</si>
  <si>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</si>
  <si>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九十九里地域水道企業団</t>
  </si>
  <si>
    <t>法適用</t>
  </si>
  <si>
    <t>水道事業</t>
  </si>
  <si>
    <t>用水供給事業</t>
  </si>
  <si>
    <t>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</si>
  <si>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</si>
  <si>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</si>
  <si>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</si>
  <si>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</si>
  <si>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</si>
  <si>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</si>
  <si>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当企業団において、経常損益は常に黒字を計上しているため、経常収支比率は100％以上を保ち、累積欠損金も発生していません。流動比率も100％以上を維持していることから、短期的な債務に対する支払能力は問題ないことを示しています。
  また、当企業団の給水収益に対する企業債残高の割合は、平均値と比べると低く抑えられており、企業債残高の規模が類似団体と比べ小さいと考えられます。
  料金回収率においては、常に100％を上回り、給水に係る費用を給水収益で賄えている状況が続き、料金水準の適切性が確保されているとともに、有収率においても100％であることから、給水される水量が効率的に収益に結びついています。
　当企業団の給水原価は、遠く利根川から水源を確保している等の地勢的な理由により平均に比べ高くなっています。また、施設利用率は、給水人口の減少等により水需要が落ち込んでいることから平均に比べ低くなっています。これらの問題に対して、経費の削減や合理的な施設規模・配置について検討を進め、効率の高い事業運営を行うことで解決に努めます。
</t>
    <phoneticPr fontId="4"/>
  </si>
  <si>
    <t>当企業団において、創設事業で建設した水道施設は稼動から約40年の期間が経過し、施設の老朽化が進んでいるため、有形固定資産減価償却率は年々上昇し、償却対象資産の減価償却が進んでいることを示しています。
　また、約86㎞ある管路についても、管路延長に占める法定耐用年数(40年)を超えた管路の割合が、平成25年度以降上昇傾向になり、更新時期を迎えています。これら管路については、耐震性を満たしていない箇所もあることから、劣化調査・耐震診断等を実施しながら、計画的な更新を進めていく必要があります。</t>
    <phoneticPr fontId="4"/>
  </si>
  <si>
    <t>当企業団の主たる財源である給水収益は、給水人口の減少や節水意識の高揚等により減少傾向となっています。
　このような中で、施設の老朽化に伴う更新事業や耐震化事業に多額の費用を投資しなければならないことから、今後も経費の削減等による経営改善を推進しつつ、財政の健全化に努め、安全で良質かつ低廉な水道用水の安定供給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</si>
</sst>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0.09</c:v>
                </c:pt>
                <c:pt idx="1">
                  <c:v>0.13</c:v>
                </c:pt>
                <c:pt idx="2">
                  <c:v>7.0000000000000007E-2</c:v>
                </c:pt>
                <c:pt idx="3" formatCode="#,##0.00;&quot;△&quot;#,##0.00">
                  <c:v>0</c:v>
                </c:pt>
                <c:pt idx="4">
                  <c:v>0.12</c:v>
                </c:pt>
              </c:numCache>
            </c:numRef>
          </c:val>
          <c:extLst>
            <c:ext xmlns:c16="http://schemas.microsoft.com/office/drawing/2014/chart" uri="{C3380CC4-5D6E-409C-BE32-E72D297353CC}">
              <c16:uniqueId val="{00000000-CEF4-441A-BE07-22B59E3FDAFB}"/>
            </c:ext>
          </c:extLst>
        </c:ser>
        <c:dLbls>
          <c:showLegendKey val="0"/>
          <c:showVal val="0"/>
          <c:showCatName val="0"/>
          <c:showSerName val="0"/>
          <c:showPercent val="0"/>
          <c:showBubbleSize val="0"/>
        </c:dLbls>
        <c:gapWidth val="150"/>
        <c:axId val="226178216"/>
        <c:axId val="22617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0.31</c:v>
                </c:pt>
                <c:pt idx="1">
                  <c:v>0.16</c:v>
                </c:pt>
                <c:pt idx="2">
                  <c:v>0.25</c:v>
                </c:pt>
                <c:pt idx="3">
                  <c:v>0.13</c:v>
                </c:pt>
                <c:pt idx="4">
                  <c:v>0.26</c:v>
                </c:pt>
              </c:numCache>
            </c:numRef>
          </c:val>
          <c:smooth val="0"/>
          <c:extLst>
            <c:ext xmlns:c16="http://schemas.microsoft.com/office/drawing/2014/chart" uri="{C3380CC4-5D6E-409C-BE32-E72D297353CC}">
              <c16:uniqueId val="{00000001-CEF4-441A-BE07-22B59E3FDAFB}"/>
            </c:ext>
          </c:extLst>
        </c:ser>
        <c:dLbls>
          <c:showLegendKey val="0"/>
          <c:showVal val="0"/>
          <c:showCatName val="0"/>
          <c:showSerName val="0"/>
          <c:showPercent val="0"/>
          <c:showBubbleSize val="0"/>
        </c:dLbls>
        <c:marker val="1"/>
        <c:smooth val="0"/>
        <c:axId val="226178216"/>
        <c:axId val="226176256"/>
      </c:lineChart>
      <c:dateAx>
        <c:axId val="226178216"/>
        <c:scaling>
          <c:orientation val="minMax"/>
        </c:scaling>
        <c:delete val="1"/>
        <c:axPos val="b"/>
        <c:numFmt formatCode="ge" sourceLinked="1"/>
        <c:majorTickMark val="none"/>
        <c:minorTickMark val="none"/>
        <c:tickLblPos val="none"/>
        <c:crossAx val="226176256"/>
        <c:crosses val="autoZero"/>
        <c:auto val="1"/>
        <c:lblOffset val="100"/>
        <c:baseTimeUnit val="years"/>
      </c:dateAx>
      <c:valAx>
        <c:axId val="22617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178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56.23</c:v>
                </c:pt>
                <c:pt idx="1">
                  <c:v>55.05</c:v>
                </c:pt>
                <c:pt idx="2">
                  <c:v>54.66</c:v>
                </c:pt>
                <c:pt idx="3">
                  <c:v>53.81</c:v>
                </c:pt>
                <c:pt idx="4">
                  <c:v>53.59</c:v>
                </c:pt>
              </c:numCache>
            </c:numRef>
          </c:val>
          <c:extLst>
            <c:ext xmlns:c16="http://schemas.microsoft.com/office/drawing/2014/chart" uri="{C3380CC4-5D6E-409C-BE32-E72D297353CC}">
              <c16:uniqueId val="{00000000-582B-47B2-A7CD-E6DBB06561F0}"/>
            </c:ext>
          </c:extLst>
        </c:ser>
        <c:dLbls>
          <c:showLegendKey val="0"/>
          <c:showVal val="0"/>
          <c:showCatName val="0"/>
          <c:showSerName val="0"/>
          <c:showPercent val="0"/>
          <c:showBubbleSize val="0"/>
        </c:dLbls>
        <c:gapWidth val="150"/>
        <c:axId val="470484400"/>
        <c:axId val="47222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63.73</c:v>
                </c:pt>
                <c:pt idx="1">
                  <c:v>64.55</c:v>
                </c:pt>
                <c:pt idx="2">
                  <c:v>64.12</c:v>
                </c:pt>
                <c:pt idx="3">
                  <c:v>62.69</c:v>
                </c:pt>
                <c:pt idx="4">
                  <c:v>61.82</c:v>
                </c:pt>
              </c:numCache>
            </c:numRef>
          </c:val>
          <c:smooth val="0"/>
          <c:extLst>
            <c:ext xmlns:c16="http://schemas.microsoft.com/office/drawing/2014/chart" uri="{C3380CC4-5D6E-409C-BE32-E72D297353CC}">
              <c16:uniqueId val="{00000001-582B-47B2-A7CD-E6DBB06561F0}"/>
            </c:ext>
          </c:extLst>
        </c:ser>
        <c:dLbls>
          <c:showLegendKey val="0"/>
          <c:showVal val="0"/>
          <c:showCatName val="0"/>
          <c:showSerName val="0"/>
          <c:showPercent val="0"/>
          <c:showBubbleSize val="0"/>
        </c:dLbls>
        <c:marker val="1"/>
        <c:smooth val="0"/>
        <c:axId val="470484400"/>
        <c:axId val="472223888"/>
      </c:lineChart>
      <c:dateAx>
        <c:axId val="470484400"/>
        <c:scaling>
          <c:orientation val="minMax"/>
        </c:scaling>
        <c:delete val="1"/>
        <c:axPos val="b"/>
        <c:numFmt formatCode="ge" sourceLinked="1"/>
        <c:majorTickMark val="none"/>
        <c:minorTickMark val="none"/>
        <c:tickLblPos val="none"/>
        <c:crossAx val="472223888"/>
        <c:crosses val="autoZero"/>
        <c:auto val="1"/>
        <c:lblOffset val="100"/>
        <c:baseTimeUnit val="years"/>
      </c:dateAx>
      <c:valAx>
        <c:axId val="47222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48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E71-4BD5-A31E-BFA261096C2D}"/>
            </c:ext>
          </c:extLst>
        </c:ser>
        <c:dLbls>
          <c:showLegendKey val="0"/>
          <c:showVal val="0"/>
          <c:showCatName val="0"/>
          <c:showSerName val="0"/>
          <c:showPercent val="0"/>
          <c:showBubbleSize val="0"/>
        </c:dLbls>
        <c:gapWidth val="150"/>
        <c:axId val="472223104"/>
        <c:axId val="472222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99.96</c:v>
                </c:pt>
                <c:pt idx="1">
                  <c:v>99.93</c:v>
                </c:pt>
                <c:pt idx="2">
                  <c:v>100.12</c:v>
                </c:pt>
                <c:pt idx="3">
                  <c:v>100.12</c:v>
                </c:pt>
                <c:pt idx="4">
                  <c:v>100.03</c:v>
                </c:pt>
              </c:numCache>
            </c:numRef>
          </c:val>
          <c:smooth val="0"/>
          <c:extLst>
            <c:ext xmlns:c16="http://schemas.microsoft.com/office/drawing/2014/chart" uri="{C3380CC4-5D6E-409C-BE32-E72D297353CC}">
              <c16:uniqueId val="{00000001-7E71-4BD5-A31E-BFA261096C2D}"/>
            </c:ext>
          </c:extLst>
        </c:ser>
        <c:dLbls>
          <c:showLegendKey val="0"/>
          <c:showVal val="0"/>
          <c:showCatName val="0"/>
          <c:showSerName val="0"/>
          <c:showPercent val="0"/>
          <c:showBubbleSize val="0"/>
        </c:dLbls>
        <c:marker val="1"/>
        <c:smooth val="0"/>
        <c:axId val="472223104"/>
        <c:axId val="472222712"/>
      </c:lineChart>
      <c:dateAx>
        <c:axId val="472223104"/>
        <c:scaling>
          <c:orientation val="minMax"/>
        </c:scaling>
        <c:delete val="1"/>
        <c:axPos val="b"/>
        <c:numFmt formatCode="ge" sourceLinked="1"/>
        <c:majorTickMark val="none"/>
        <c:minorTickMark val="none"/>
        <c:tickLblPos val="none"/>
        <c:crossAx val="472222712"/>
        <c:crosses val="autoZero"/>
        <c:auto val="1"/>
        <c:lblOffset val="100"/>
        <c:baseTimeUnit val="years"/>
      </c:dateAx>
      <c:valAx>
        <c:axId val="472222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222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111.66</c:v>
                </c:pt>
                <c:pt idx="1">
                  <c:v>111.81</c:v>
                </c:pt>
                <c:pt idx="2">
                  <c:v>116.08</c:v>
                </c:pt>
                <c:pt idx="3">
                  <c:v>112.42</c:v>
                </c:pt>
                <c:pt idx="4">
                  <c:v>115.64</c:v>
                </c:pt>
              </c:numCache>
            </c:numRef>
          </c:val>
          <c:extLst>
            <c:ext xmlns:c16="http://schemas.microsoft.com/office/drawing/2014/chart" uri="{C3380CC4-5D6E-409C-BE32-E72D297353CC}">
              <c16:uniqueId val="{00000000-40BE-4CFE-9947-3F81B5BB308B}"/>
            </c:ext>
          </c:extLst>
        </c:ser>
        <c:dLbls>
          <c:showLegendKey val="0"/>
          <c:showVal val="0"/>
          <c:showCatName val="0"/>
          <c:showSerName val="0"/>
          <c:showPercent val="0"/>
          <c:showBubbleSize val="0"/>
        </c:dLbls>
        <c:gapWidth val="150"/>
        <c:axId val="226177040"/>
        <c:axId val="226176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111.78</c:v>
                </c:pt>
                <c:pt idx="1">
                  <c:v>113.16</c:v>
                </c:pt>
                <c:pt idx="2">
                  <c:v>113.88</c:v>
                </c:pt>
                <c:pt idx="3">
                  <c:v>113.47</c:v>
                </c:pt>
                <c:pt idx="4">
                  <c:v>113.33</c:v>
                </c:pt>
              </c:numCache>
            </c:numRef>
          </c:val>
          <c:smooth val="0"/>
          <c:extLst>
            <c:ext xmlns:c16="http://schemas.microsoft.com/office/drawing/2014/chart" uri="{C3380CC4-5D6E-409C-BE32-E72D297353CC}">
              <c16:uniqueId val="{00000001-40BE-4CFE-9947-3F81B5BB308B}"/>
            </c:ext>
          </c:extLst>
        </c:ser>
        <c:dLbls>
          <c:showLegendKey val="0"/>
          <c:showVal val="0"/>
          <c:showCatName val="0"/>
          <c:showSerName val="0"/>
          <c:showPercent val="0"/>
          <c:showBubbleSize val="0"/>
        </c:dLbls>
        <c:marker val="1"/>
        <c:smooth val="0"/>
        <c:axId val="226177040"/>
        <c:axId val="226176648"/>
      </c:lineChart>
      <c:dateAx>
        <c:axId val="226177040"/>
        <c:scaling>
          <c:orientation val="minMax"/>
        </c:scaling>
        <c:delete val="1"/>
        <c:axPos val="b"/>
        <c:numFmt formatCode="ge" sourceLinked="1"/>
        <c:majorTickMark val="none"/>
        <c:minorTickMark val="none"/>
        <c:tickLblPos val="none"/>
        <c:crossAx val="226176648"/>
        <c:crosses val="autoZero"/>
        <c:auto val="1"/>
        <c:lblOffset val="100"/>
        <c:baseTimeUnit val="years"/>
      </c:dateAx>
      <c:valAx>
        <c:axId val="226176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617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44.53</c:v>
                </c:pt>
                <c:pt idx="1">
                  <c:v>46.48</c:v>
                </c:pt>
                <c:pt idx="2">
                  <c:v>48.23</c:v>
                </c:pt>
                <c:pt idx="3">
                  <c:v>57.93</c:v>
                </c:pt>
                <c:pt idx="4">
                  <c:v>58.89</c:v>
                </c:pt>
              </c:numCache>
            </c:numRef>
          </c:val>
          <c:extLst>
            <c:ext xmlns:c16="http://schemas.microsoft.com/office/drawing/2014/chart" uri="{C3380CC4-5D6E-409C-BE32-E72D297353CC}">
              <c16:uniqueId val="{00000000-84D9-4F29-B38B-547C34CB69C0}"/>
            </c:ext>
          </c:extLst>
        </c:ser>
        <c:dLbls>
          <c:showLegendKey val="0"/>
          <c:showVal val="0"/>
          <c:showCatName val="0"/>
          <c:showSerName val="0"/>
          <c:showPercent val="0"/>
          <c:showBubbleSize val="0"/>
        </c:dLbls>
        <c:gapWidth val="150"/>
        <c:axId val="227718984"/>
        <c:axId val="22771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37.549999999999997</c:v>
                </c:pt>
                <c:pt idx="1">
                  <c:v>38.86</c:v>
                </c:pt>
                <c:pt idx="2">
                  <c:v>39.81</c:v>
                </c:pt>
                <c:pt idx="3">
                  <c:v>51.44</c:v>
                </c:pt>
                <c:pt idx="4">
                  <c:v>52.4</c:v>
                </c:pt>
              </c:numCache>
            </c:numRef>
          </c:val>
          <c:smooth val="0"/>
          <c:extLst>
            <c:ext xmlns:c16="http://schemas.microsoft.com/office/drawing/2014/chart" uri="{C3380CC4-5D6E-409C-BE32-E72D297353CC}">
              <c16:uniqueId val="{00000001-84D9-4F29-B38B-547C34CB69C0}"/>
            </c:ext>
          </c:extLst>
        </c:ser>
        <c:dLbls>
          <c:showLegendKey val="0"/>
          <c:showVal val="0"/>
          <c:showCatName val="0"/>
          <c:showSerName val="0"/>
          <c:showPercent val="0"/>
          <c:showBubbleSize val="0"/>
        </c:dLbls>
        <c:marker val="1"/>
        <c:smooth val="0"/>
        <c:axId val="227718984"/>
        <c:axId val="227717024"/>
      </c:lineChart>
      <c:dateAx>
        <c:axId val="227718984"/>
        <c:scaling>
          <c:orientation val="minMax"/>
        </c:scaling>
        <c:delete val="1"/>
        <c:axPos val="b"/>
        <c:numFmt formatCode="ge" sourceLinked="1"/>
        <c:majorTickMark val="none"/>
        <c:minorTickMark val="none"/>
        <c:tickLblPos val="none"/>
        <c:crossAx val="227717024"/>
        <c:crosses val="autoZero"/>
        <c:auto val="1"/>
        <c:lblOffset val="100"/>
        <c:baseTimeUnit val="years"/>
      </c:dateAx>
      <c:valAx>
        <c:axId val="22771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718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formatCode="#,##0.00;&quot;△&quot;#,##0.00;&quot;-&quot;">
                  <c:v>1.48</c:v>
                </c:pt>
                <c:pt idx="3" formatCode="#,##0.00;&quot;△&quot;#,##0.00;&quot;-&quot;">
                  <c:v>8.51</c:v>
                </c:pt>
                <c:pt idx="4" formatCode="#,##0.00;&quot;△&quot;#,##0.00;&quot;-&quot;">
                  <c:v>41.67</c:v>
                </c:pt>
              </c:numCache>
            </c:numRef>
          </c:val>
          <c:extLst>
            <c:ext xmlns:c16="http://schemas.microsoft.com/office/drawing/2014/chart" uri="{C3380CC4-5D6E-409C-BE32-E72D297353CC}">
              <c16:uniqueId val="{00000000-DB6C-41A1-A745-1DD29068B135}"/>
            </c:ext>
          </c:extLst>
        </c:ser>
        <c:dLbls>
          <c:showLegendKey val="0"/>
          <c:showVal val="0"/>
          <c:showCatName val="0"/>
          <c:showSerName val="0"/>
          <c:showPercent val="0"/>
          <c:showBubbleSize val="0"/>
        </c:dLbls>
        <c:gapWidth val="150"/>
        <c:axId val="470481656"/>
        <c:axId val="47048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9.98</c:v>
                </c:pt>
                <c:pt idx="1">
                  <c:v>12.13</c:v>
                </c:pt>
                <c:pt idx="2">
                  <c:v>13.72</c:v>
                </c:pt>
                <c:pt idx="3">
                  <c:v>16.77</c:v>
                </c:pt>
                <c:pt idx="4">
                  <c:v>18.05</c:v>
                </c:pt>
              </c:numCache>
            </c:numRef>
          </c:val>
          <c:smooth val="0"/>
          <c:extLst>
            <c:ext xmlns:c16="http://schemas.microsoft.com/office/drawing/2014/chart" uri="{C3380CC4-5D6E-409C-BE32-E72D297353CC}">
              <c16:uniqueId val="{00000001-DB6C-41A1-A745-1DD29068B135}"/>
            </c:ext>
          </c:extLst>
        </c:ser>
        <c:dLbls>
          <c:showLegendKey val="0"/>
          <c:showVal val="0"/>
          <c:showCatName val="0"/>
          <c:showSerName val="0"/>
          <c:showPercent val="0"/>
          <c:showBubbleSize val="0"/>
        </c:dLbls>
        <c:marker val="1"/>
        <c:smooth val="0"/>
        <c:axId val="470481656"/>
        <c:axId val="470483616"/>
      </c:lineChart>
      <c:dateAx>
        <c:axId val="470481656"/>
        <c:scaling>
          <c:orientation val="minMax"/>
        </c:scaling>
        <c:delete val="1"/>
        <c:axPos val="b"/>
        <c:numFmt formatCode="ge" sourceLinked="1"/>
        <c:majorTickMark val="none"/>
        <c:minorTickMark val="none"/>
        <c:tickLblPos val="none"/>
        <c:crossAx val="470483616"/>
        <c:crosses val="autoZero"/>
        <c:auto val="1"/>
        <c:lblOffset val="100"/>
        <c:baseTimeUnit val="years"/>
      </c:dateAx>
      <c:valAx>
        <c:axId val="47048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481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A9-448F-80F3-3DEF1FEFA89F}"/>
            </c:ext>
          </c:extLst>
        </c:ser>
        <c:dLbls>
          <c:showLegendKey val="0"/>
          <c:showVal val="0"/>
          <c:showCatName val="0"/>
          <c:showSerName val="0"/>
          <c:showPercent val="0"/>
          <c:showBubbleSize val="0"/>
        </c:dLbls>
        <c:gapWidth val="150"/>
        <c:axId val="470487144"/>
        <c:axId val="470483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25.8</c:v>
                </c:pt>
                <c:pt idx="1">
                  <c:v>23.57</c:v>
                </c:pt>
                <c:pt idx="2">
                  <c:v>21.34</c:v>
                </c:pt>
                <c:pt idx="3">
                  <c:v>16.89</c:v>
                </c:pt>
                <c:pt idx="4">
                  <c:v>17.39</c:v>
                </c:pt>
              </c:numCache>
            </c:numRef>
          </c:val>
          <c:smooth val="0"/>
          <c:extLst>
            <c:ext xmlns:c16="http://schemas.microsoft.com/office/drawing/2014/chart" uri="{C3380CC4-5D6E-409C-BE32-E72D297353CC}">
              <c16:uniqueId val="{00000001-E2A9-448F-80F3-3DEF1FEFA89F}"/>
            </c:ext>
          </c:extLst>
        </c:ser>
        <c:dLbls>
          <c:showLegendKey val="0"/>
          <c:showVal val="0"/>
          <c:showCatName val="0"/>
          <c:showSerName val="0"/>
          <c:showPercent val="0"/>
          <c:showBubbleSize val="0"/>
        </c:dLbls>
        <c:marker val="1"/>
        <c:smooth val="0"/>
        <c:axId val="470487144"/>
        <c:axId val="470483224"/>
      </c:lineChart>
      <c:dateAx>
        <c:axId val="470487144"/>
        <c:scaling>
          <c:orientation val="minMax"/>
        </c:scaling>
        <c:delete val="1"/>
        <c:axPos val="b"/>
        <c:numFmt formatCode="ge" sourceLinked="1"/>
        <c:majorTickMark val="none"/>
        <c:minorTickMark val="none"/>
        <c:tickLblPos val="none"/>
        <c:crossAx val="470483224"/>
        <c:crosses val="autoZero"/>
        <c:auto val="1"/>
        <c:lblOffset val="100"/>
        <c:baseTimeUnit val="years"/>
      </c:dateAx>
      <c:valAx>
        <c:axId val="470483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0487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1704.32</c:v>
                </c:pt>
                <c:pt idx="1">
                  <c:v>1108</c:v>
                </c:pt>
                <c:pt idx="2">
                  <c:v>743.32</c:v>
                </c:pt>
                <c:pt idx="3">
                  <c:v>221.1</c:v>
                </c:pt>
                <c:pt idx="4">
                  <c:v>223.41</c:v>
                </c:pt>
              </c:numCache>
            </c:numRef>
          </c:val>
          <c:extLst>
            <c:ext xmlns:c16="http://schemas.microsoft.com/office/drawing/2014/chart" uri="{C3380CC4-5D6E-409C-BE32-E72D297353CC}">
              <c16:uniqueId val="{00000000-2C7C-470D-8374-86A02ECA8BBC}"/>
            </c:ext>
          </c:extLst>
        </c:ser>
        <c:dLbls>
          <c:showLegendKey val="0"/>
          <c:showVal val="0"/>
          <c:showCatName val="0"/>
          <c:showSerName val="0"/>
          <c:showPercent val="0"/>
          <c:showBubbleSize val="0"/>
        </c:dLbls>
        <c:gapWidth val="150"/>
        <c:axId val="470482048"/>
        <c:axId val="47048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720.62</c:v>
                </c:pt>
                <c:pt idx="1">
                  <c:v>654.97</c:v>
                </c:pt>
                <c:pt idx="2">
                  <c:v>634.53</c:v>
                </c:pt>
                <c:pt idx="3">
                  <c:v>200.22</c:v>
                </c:pt>
                <c:pt idx="4">
                  <c:v>212.95</c:v>
                </c:pt>
              </c:numCache>
            </c:numRef>
          </c:val>
          <c:smooth val="0"/>
          <c:extLst>
            <c:ext xmlns:c16="http://schemas.microsoft.com/office/drawing/2014/chart" uri="{C3380CC4-5D6E-409C-BE32-E72D297353CC}">
              <c16:uniqueId val="{00000001-2C7C-470D-8374-86A02ECA8BBC}"/>
            </c:ext>
          </c:extLst>
        </c:ser>
        <c:dLbls>
          <c:showLegendKey val="0"/>
          <c:showVal val="0"/>
          <c:showCatName val="0"/>
          <c:showSerName val="0"/>
          <c:showPercent val="0"/>
          <c:showBubbleSize val="0"/>
        </c:dLbls>
        <c:marker val="1"/>
        <c:smooth val="0"/>
        <c:axId val="470482048"/>
        <c:axId val="470486752"/>
      </c:lineChart>
      <c:dateAx>
        <c:axId val="470482048"/>
        <c:scaling>
          <c:orientation val="minMax"/>
        </c:scaling>
        <c:delete val="1"/>
        <c:axPos val="b"/>
        <c:numFmt formatCode="ge" sourceLinked="1"/>
        <c:majorTickMark val="none"/>
        <c:minorTickMark val="none"/>
        <c:tickLblPos val="none"/>
        <c:crossAx val="470486752"/>
        <c:crosses val="autoZero"/>
        <c:auto val="1"/>
        <c:lblOffset val="100"/>
        <c:baseTimeUnit val="years"/>
      </c:dateAx>
      <c:valAx>
        <c:axId val="470486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048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240.91</c:v>
                </c:pt>
                <c:pt idx="1">
                  <c:v>214.06</c:v>
                </c:pt>
                <c:pt idx="2">
                  <c:v>177.3</c:v>
                </c:pt>
                <c:pt idx="3">
                  <c:v>151.86000000000001</c:v>
                </c:pt>
                <c:pt idx="4">
                  <c:v>129.97999999999999</c:v>
                </c:pt>
              </c:numCache>
            </c:numRef>
          </c:val>
          <c:extLst>
            <c:ext xmlns:c16="http://schemas.microsoft.com/office/drawing/2014/chart" uri="{C3380CC4-5D6E-409C-BE32-E72D297353CC}">
              <c16:uniqueId val="{00000000-FF08-4464-9E76-6CBE4923FF93}"/>
            </c:ext>
          </c:extLst>
        </c:ser>
        <c:dLbls>
          <c:showLegendKey val="0"/>
          <c:showVal val="0"/>
          <c:showCatName val="0"/>
          <c:showSerName val="0"/>
          <c:showPercent val="0"/>
          <c:showBubbleSize val="0"/>
        </c:dLbls>
        <c:gapWidth val="150"/>
        <c:axId val="472221928"/>
        <c:axId val="472221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415.99</c:v>
                </c:pt>
                <c:pt idx="1">
                  <c:v>383.75</c:v>
                </c:pt>
                <c:pt idx="2">
                  <c:v>368.94</c:v>
                </c:pt>
                <c:pt idx="3">
                  <c:v>351.06</c:v>
                </c:pt>
                <c:pt idx="4">
                  <c:v>333.48</c:v>
                </c:pt>
              </c:numCache>
            </c:numRef>
          </c:val>
          <c:smooth val="0"/>
          <c:extLst>
            <c:ext xmlns:c16="http://schemas.microsoft.com/office/drawing/2014/chart" uri="{C3380CC4-5D6E-409C-BE32-E72D297353CC}">
              <c16:uniqueId val="{00000001-FF08-4464-9E76-6CBE4923FF93}"/>
            </c:ext>
          </c:extLst>
        </c:ser>
        <c:dLbls>
          <c:showLegendKey val="0"/>
          <c:showVal val="0"/>
          <c:showCatName val="0"/>
          <c:showSerName val="0"/>
          <c:showPercent val="0"/>
          <c:showBubbleSize val="0"/>
        </c:dLbls>
        <c:marker val="1"/>
        <c:smooth val="0"/>
        <c:axId val="472221928"/>
        <c:axId val="472221144"/>
      </c:lineChart>
      <c:dateAx>
        <c:axId val="472221928"/>
        <c:scaling>
          <c:orientation val="minMax"/>
        </c:scaling>
        <c:delete val="1"/>
        <c:axPos val="b"/>
        <c:numFmt formatCode="ge" sourceLinked="1"/>
        <c:majorTickMark val="none"/>
        <c:minorTickMark val="none"/>
        <c:tickLblPos val="none"/>
        <c:crossAx val="472221144"/>
        <c:crosses val="autoZero"/>
        <c:auto val="1"/>
        <c:lblOffset val="100"/>
        <c:baseTimeUnit val="years"/>
      </c:dateAx>
      <c:valAx>
        <c:axId val="472221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2221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109.38</c:v>
                </c:pt>
                <c:pt idx="1">
                  <c:v>109.24</c:v>
                </c:pt>
                <c:pt idx="2">
                  <c:v>114.9</c:v>
                </c:pt>
                <c:pt idx="3">
                  <c:v>113.64</c:v>
                </c:pt>
                <c:pt idx="4">
                  <c:v>117.31</c:v>
                </c:pt>
              </c:numCache>
            </c:numRef>
          </c:val>
          <c:extLst>
            <c:ext xmlns:c16="http://schemas.microsoft.com/office/drawing/2014/chart" uri="{C3380CC4-5D6E-409C-BE32-E72D297353CC}">
              <c16:uniqueId val="{00000000-71EA-4DB6-8373-E983D59CBC07}"/>
            </c:ext>
          </c:extLst>
        </c:ser>
        <c:dLbls>
          <c:showLegendKey val="0"/>
          <c:showVal val="0"/>
          <c:showCatName val="0"/>
          <c:showSerName val="0"/>
          <c:showPercent val="0"/>
          <c:showBubbleSize val="0"/>
        </c:dLbls>
        <c:gapWidth val="150"/>
        <c:axId val="470484792"/>
        <c:axId val="47048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108.61</c:v>
                </c:pt>
                <c:pt idx="1">
                  <c:v>110.39</c:v>
                </c:pt>
                <c:pt idx="2">
                  <c:v>111.12</c:v>
                </c:pt>
                <c:pt idx="3">
                  <c:v>112.92</c:v>
                </c:pt>
                <c:pt idx="4">
                  <c:v>112.81</c:v>
                </c:pt>
              </c:numCache>
            </c:numRef>
          </c:val>
          <c:smooth val="0"/>
          <c:extLst>
            <c:ext xmlns:c16="http://schemas.microsoft.com/office/drawing/2014/chart" uri="{C3380CC4-5D6E-409C-BE32-E72D297353CC}">
              <c16:uniqueId val="{00000001-71EA-4DB6-8373-E983D59CBC07}"/>
            </c:ext>
          </c:extLst>
        </c:ser>
        <c:dLbls>
          <c:showLegendKey val="0"/>
          <c:showVal val="0"/>
          <c:showCatName val="0"/>
          <c:showSerName val="0"/>
          <c:showPercent val="0"/>
          <c:showBubbleSize val="0"/>
        </c:dLbls>
        <c:marker val="1"/>
        <c:smooth val="0"/>
        <c:axId val="470484792"/>
        <c:axId val="470481264"/>
      </c:lineChart>
      <c:dateAx>
        <c:axId val="470484792"/>
        <c:scaling>
          <c:orientation val="minMax"/>
        </c:scaling>
        <c:delete val="1"/>
        <c:axPos val="b"/>
        <c:numFmt formatCode="ge" sourceLinked="1"/>
        <c:majorTickMark val="none"/>
        <c:minorTickMark val="none"/>
        <c:tickLblPos val="none"/>
        <c:crossAx val="470481264"/>
        <c:crosses val="autoZero"/>
        <c:auto val="1"/>
        <c:lblOffset val="100"/>
        <c:baseTimeUnit val="years"/>
      </c:dateAx>
      <c:valAx>
        <c:axId val="47048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48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142.84</c:v>
                </c:pt>
                <c:pt idx="1">
                  <c:v>146.1</c:v>
                </c:pt>
                <c:pt idx="2">
                  <c:v>140.44999999999999</c:v>
                </c:pt>
                <c:pt idx="3">
                  <c:v>143.84</c:v>
                </c:pt>
                <c:pt idx="4">
                  <c:v>139.49</c:v>
                </c:pt>
              </c:numCache>
            </c:numRef>
          </c:val>
          <c:extLst>
            <c:ext xmlns:c16="http://schemas.microsoft.com/office/drawing/2014/chart" uri="{C3380CC4-5D6E-409C-BE32-E72D297353CC}">
              <c16:uniqueId val="{00000000-001F-47A2-8F17-A674F76584A1}"/>
            </c:ext>
          </c:extLst>
        </c:ser>
        <c:dLbls>
          <c:showLegendKey val="0"/>
          <c:showVal val="0"/>
          <c:showCatName val="0"/>
          <c:showSerName val="0"/>
          <c:showPercent val="0"/>
          <c:showBubbleSize val="0"/>
        </c:dLbls>
        <c:gapWidth val="150"/>
        <c:axId val="472224280"/>
        <c:axId val="47222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78.760000000000005</c:v>
                </c:pt>
                <c:pt idx="1">
                  <c:v>76.81</c:v>
                </c:pt>
                <c:pt idx="2">
                  <c:v>75.75</c:v>
                </c:pt>
                <c:pt idx="3">
                  <c:v>75.3</c:v>
                </c:pt>
                <c:pt idx="4">
                  <c:v>75.3</c:v>
                </c:pt>
              </c:numCache>
            </c:numRef>
          </c:val>
          <c:smooth val="0"/>
          <c:extLst>
            <c:ext xmlns:c16="http://schemas.microsoft.com/office/drawing/2014/chart" uri="{C3380CC4-5D6E-409C-BE32-E72D297353CC}">
              <c16:uniqueId val="{00000001-001F-47A2-8F17-A674F76584A1}"/>
            </c:ext>
          </c:extLst>
        </c:ser>
        <c:dLbls>
          <c:showLegendKey val="0"/>
          <c:showVal val="0"/>
          <c:showCatName val="0"/>
          <c:showSerName val="0"/>
          <c:showPercent val="0"/>
          <c:showBubbleSize val="0"/>
        </c:dLbls>
        <c:marker val="1"/>
        <c:smooth val="0"/>
        <c:axId val="472224280"/>
        <c:axId val="472226240"/>
      </c:lineChart>
      <c:dateAx>
        <c:axId val="472224280"/>
        <c:scaling>
          <c:orientation val="minMax"/>
        </c:scaling>
        <c:delete val="1"/>
        <c:axPos val="b"/>
        <c:numFmt formatCode="ge" sourceLinked="1"/>
        <c:majorTickMark val="none"/>
        <c:minorTickMark val="none"/>
        <c:tickLblPos val="none"/>
        <c:crossAx val="472226240"/>
        <c:crosses val="autoZero"/>
        <c:auto val="1"/>
        <c:lblOffset val="100"/>
        <c:baseTimeUnit val="years"/>
      </c:dateAx>
      <c:valAx>
        <c:axId val="47222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2224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【17.39】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【212.95】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【333.48】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【100.03】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【61.82】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【75.30】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【112.81】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【52.40】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【18.05】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【0.26】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O5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千葉県　九十九里地域水道企業団</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用水供給事業</v>
      </c>
      <c r="S8" s="53"/>
      <c r="T8" s="53"/>
      <c r="U8" s="53"/>
      <c r="V8" s="53"/>
      <c r="W8" s="53"/>
      <c r="X8" s="53"/>
      <c r="Y8" s="54"/>
      <c r="Z8" s="52" t="str">
        <f>データ!L6</f>
        <v>B</v>
      </c>
      <c r="AA8" s="53"/>
      <c r="AB8" s="53"/>
      <c r="AC8" s="53"/>
      <c r="AD8" s="53"/>
      <c r="AE8" s="53"/>
      <c r="AF8" s="53"/>
      <c r="AG8" s="54"/>
      <c r="AH8" s="3"/>
      <c r="AI8" s="55" t="str">
        <f>データ!Q6</f>
        <v>-</v>
      </c>
      <c r="AJ8" s="56"/>
      <c r="AK8" s="56"/>
      <c r="AL8" s="56"/>
      <c r="AM8" s="56"/>
      <c r="AN8" s="56"/>
      <c r="AO8" s="56"/>
      <c r="AP8" s="57"/>
      <c r="AQ8" s="47" t="str">
        <f>データ!R6</f>
        <v>-</v>
      </c>
      <c r="AR8" s="47"/>
      <c r="AS8" s="47"/>
      <c r="AT8" s="47"/>
      <c r="AU8" s="47"/>
      <c r="AV8" s="47"/>
      <c r="AW8" s="47"/>
      <c r="AX8" s="47"/>
      <c r="AY8" s="47" t="str">
        <f>データ!S6</f>
        <v>-</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85.6</v>
      </c>
      <c r="K10" s="47"/>
      <c r="L10" s="47"/>
      <c r="M10" s="47"/>
      <c r="N10" s="47"/>
      <c r="O10" s="47"/>
      <c r="P10" s="47"/>
      <c r="Q10" s="47"/>
      <c r="R10" s="47">
        <f>データ!O6</f>
        <v>91.87</v>
      </c>
      <c r="S10" s="47"/>
      <c r="T10" s="47"/>
      <c r="U10" s="47"/>
      <c r="V10" s="47"/>
      <c r="W10" s="47"/>
      <c r="X10" s="47"/>
      <c r="Y10" s="47"/>
      <c r="Z10" s="78">
        <f>データ!P6</f>
        <v>0</v>
      </c>
      <c r="AA10" s="78"/>
      <c r="AB10" s="78"/>
      <c r="AC10" s="78"/>
      <c r="AD10" s="78"/>
      <c r="AE10" s="78"/>
      <c r="AF10" s="78"/>
      <c r="AG10" s="78"/>
      <c r="AH10" s="2"/>
      <c r="AI10" s="78">
        <f>データ!T6</f>
        <v>347789</v>
      </c>
      <c r="AJ10" s="78"/>
      <c r="AK10" s="78"/>
      <c r="AL10" s="78"/>
      <c r="AM10" s="78"/>
      <c r="AN10" s="78"/>
      <c r="AO10" s="78"/>
      <c r="AP10" s="78"/>
      <c r="AQ10" s="47">
        <f>データ!U6</f>
        <v>749.26</v>
      </c>
      <c r="AR10" s="47"/>
      <c r="AS10" s="47"/>
      <c r="AT10" s="47"/>
      <c r="AU10" s="47"/>
      <c r="AV10" s="47"/>
      <c r="AW10" s="47"/>
      <c r="AX10" s="47"/>
      <c r="AY10" s="47">
        <f>データ!V6</f>
        <v>464.18</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x14ac:dyDescent="0.15">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x14ac:dyDescent="0.15">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x14ac:dyDescent="0.15">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x14ac:dyDescent="0.15">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x14ac:dyDescent="0.15">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x14ac:dyDescent="0.15">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Z1" workbookViewId="0">
      <selection activeCell="EM8" sqref="EM8"/>
    </sheetView>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128716</v>
      </c>
      <c r="D6" s="31">
        <f t="shared" si="3"/>
        <v>46</v>
      </c>
      <c r="E6" s="31">
        <f t="shared" si="3"/>
        <v>1</v>
      </c>
      <c r="F6" s="31">
        <f t="shared" si="3"/>
        <v>0</v>
      </c>
      <c r="G6" s="31">
        <f t="shared" si="3"/>
        <v>2</v>
      </c>
      <c r="H6" s="31" t="str">
        <f t="shared" si="3"/>
        <v>千葉県　九十九里地域水道企業団</v>
      </c>
      <c r="I6" s="31" t="str">
        <f t="shared" si="3"/>
        <v>法適用</v>
      </c>
      <c r="J6" s="31" t="str">
        <f t="shared" si="3"/>
        <v>水道事業</v>
      </c>
      <c r="K6" s="31" t="str">
        <f t="shared" si="3"/>
        <v>用水供給事業</v>
      </c>
      <c r="L6" s="31" t="str">
        <f t="shared" si="3"/>
        <v>B</v>
      </c>
      <c r="M6" s="32" t="str">
        <f t="shared" si="3"/>
        <v>-</v>
      </c>
      <c r="N6" s="32">
        <f t="shared" si="3"/>
        <v>85.6</v>
      </c>
      <c r="O6" s="32">
        <f t="shared" si="3"/>
        <v>91.87</v>
      </c>
      <c r="P6" s="32">
        <f t="shared" si="3"/>
        <v>0</v>
      </c>
      <c r="Q6" s="32" t="str">
        <f t="shared" si="3"/>
        <v>-</v>
      </c>
      <c r="R6" s="32" t="str">
        <f t="shared" si="3"/>
        <v>-</v>
      </c>
      <c r="S6" s="32" t="str">
        <f t="shared" si="3"/>
        <v>-</v>
      </c>
      <c r="T6" s="32">
        <f t="shared" si="3"/>
        <v>347789</v>
      </c>
      <c r="U6" s="32">
        <f t="shared" si="3"/>
        <v>749.26</v>
      </c>
      <c r="V6" s="32">
        <f t="shared" si="3"/>
        <v>464.18</v>
      </c>
      <c r="W6" s="33">
        <f>IF(W7="",NA(),W7)</f>
        <v>111.66</v>
      </c>
      <c r="X6" s="33">
        <f t="shared" ref="X6:AF6" si="4">IF(X7="",NA(),X7)</f>
        <v>111.81</v>
      </c>
      <c r="Y6" s="33">
        <f t="shared" si="4"/>
        <v>116.08</v>
      </c>
      <c r="Z6" s="33">
        <f t="shared" si="4"/>
        <v>112.42</v>
      </c>
      <c r="AA6" s="33">
        <f t="shared" si="4"/>
        <v>115.64</v>
      </c>
      <c r="AB6" s="33">
        <f t="shared" si="4"/>
        <v>111.78</v>
      </c>
      <c r="AC6" s="33">
        <f t="shared" si="4"/>
        <v>113.16</v>
      </c>
      <c r="AD6" s="33">
        <f t="shared" si="4"/>
        <v>113.88</v>
      </c>
      <c r="AE6" s="33">
        <f t="shared" si="4"/>
        <v>113.47</v>
      </c>
      <c r="AF6" s="33">
        <f t="shared" si="4"/>
        <v>113.33</v>
      </c>
      <c r="AG6" s="32" t="str">
        <f>IF(AG7="","",IF(AG7="-","【-】","【"&amp;SUBSTITUTE(TEXT(AG7,"#,##0.00"),"-","△")&amp;"】"))</f>
        <v>【113.33】</v>
      </c>
      <c r="AH6" s="32">
        <f>IF(AH7="",NA(),AH7)</f>
        <v>0</v>
      </c>
      <c r="AI6" s="32">
        <f t="shared" ref="AI6:AQ6" si="5">IF(AI7="",NA(),AI7)</f>
        <v>0</v>
      </c>
      <c r="AJ6" s="32">
        <f t="shared" si="5"/>
        <v>0</v>
      </c>
      <c r="AK6" s="32">
        <f t="shared" si="5"/>
        <v>0</v>
      </c>
      <c r="AL6" s="32">
        <f t="shared" si="5"/>
        <v>0</v>
      </c>
      <c r="AM6" s="33">
        <f t="shared" si="5"/>
        <v>25.8</v>
      </c>
      <c r="AN6" s="33">
        <f t="shared" si="5"/>
        <v>23.57</v>
      </c>
      <c r="AO6" s="33">
        <f t="shared" si="5"/>
        <v>21.34</v>
      </c>
      <c r="AP6" s="33">
        <f t="shared" si="5"/>
        <v>16.89</v>
      </c>
      <c r="AQ6" s="33">
        <f t="shared" si="5"/>
        <v>17.39</v>
      </c>
      <c r="AR6" s="32" t="str">
        <f>IF(AR7="","",IF(AR7="-","【-】","【"&amp;SUBSTITUTE(TEXT(AR7,"#,##0.00"),"-","△")&amp;"】"))</f>
        <v>【17.39】</v>
      </c>
      <c r="AS6" s="33">
        <f>IF(AS7="",NA(),AS7)</f>
        <v>1704.32</v>
      </c>
      <c r="AT6" s="33">
        <f t="shared" ref="AT6:BB6" si="6">IF(AT7="",NA(),AT7)</f>
        <v>1108</v>
      </c>
      <c r="AU6" s="33">
        <f t="shared" si="6"/>
        <v>743.32</v>
      </c>
      <c r="AV6" s="33">
        <f t="shared" si="6"/>
        <v>221.1</v>
      </c>
      <c r="AW6" s="33">
        <f t="shared" si="6"/>
        <v>223.41</v>
      </c>
      <c r="AX6" s="33">
        <f t="shared" si="6"/>
        <v>720.62</v>
      </c>
      <c r="AY6" s="33">
        <f t="shared" si="6"/>
        <v>654.97</v>
      </c>
      <c r="AZ6" s="33">
        <f t="shared" si="6"/>
        <v>634.53</v>
      </c>
      <c r="BA6" s="33">
        <f t="shared" si="6"/>
        <v>200.22</v>
      </c>
      <c r="BB6" s="33">
        <f t="shared" si="6"/>
        <v>212.95</v>
      </c>
      <c r="BC6" s="32" t="str">
        <f>IF(BC7="","",IF(BC7="-","【-】","【"&amp;SUBSTITUTE(TEXT(BC7,"#,##0.00"),"-","△")&amp;"】"))</f>
        <v>【212.95】</v>
      </c>
      <c r="BD6" s="33">
        <f>IF(BD7="",NA(),BD7)</f>
        <v>240.91</v>
      </c>
      <c r="BE6" s="33">
        <f t="shared" ref="BE6:BM6" si="7">IF(BE7="",NA(),BE7)</f>
        <v>214.06</v>
      </c>
      <c r="BF6" s="33">
        <f t="shared" si="7"/>
        <v>177.3</v>
      </c>
      <c r="BG6" s="33">
        <f t="shared" si="7"/>
        <v>151.86000000000001</v>
      </c>
      <c r="BH6" s="33">
        <f t="shared" si="7"/>
        <v>129.97999999999999</v>
      </c>
      <c r="BI6" s="33">
        <f t="shared" si="7"/>
        <v>415.99</v>
      </c>
      <c r="BJ6" s="33">
        <f t="shared" si="7"/>
        <v>383.75</v>
      </c>
      <c r="BK6" s="33">
        <f t="shared" si="7"/>
        <v>368.94</v>
      </c>
      <c r="BL6" s="33">
        <f t="shared" si="7"/>
        <v>351.06</v>
      </c>
      <c r="BM6" s="33">
        <f t="shared" si="7"/>
        <v>333.48</v>
      </c>
      <c r="BN6" s="32" t="str">
        <f>IF(BN7="","",IF(BN7="-","【-】","【"&amp;SUBSTITUTE(TEXT(BN7,"#,##0.00"),"-","△")&amp;"】"))</f>
        <v>【333.48】</v>
      </c>
      <c r="BO6" s="33">
        <f>IF(BO7="",NA(),BO7)</f>
        <v>109.38</v>
      </c>
      <c r="BP6" s="33">
        <f t="shared" ref="BP6:BX6" si="8">IF(BP7="",NA(),BP7)</f>
        <v>109.24</v>
      </c>
      <c r="BQ6" s="33">
        <f t="shared" si="8"/>
        <v>114.9</v>
      </c>
      <c r="BR6" s="33">
        <f t="shared" si="8"/>
        <v>113.64</v>
      </c>
      <c r="BS6" s="33">
        <f t="shared" si="8"/>
        <v>117.31</v>
      </c>
      <c r="BT6" s="33">
        <f t="shared" si="8"/>
        <v>108.61</v>
      </c>
      <c r="BU6" s="33">
        <f t="shared" si="8"/>
        <v>110.39</v>
      </c>
      <c r="BV6" s="33">
        <f t="shared" si="8"/>
        <v>111.12</v>
      </c>
      <c r="BW6" s="33">
        <f t="shared" si="8"/>
        <v>112.92</v>
      </c>
      <c r="BX6" s="33">
        <f t="shared" si="8"/>
        <v>112.81</v>
      </c>
      <c r="BY6" s="32" t="str">
        <f>IF(BY7="","",IF(BY7="-","【-】","【"&amp;SUBSTITUTE(TEXT(BY7,"#,##0.00"),"-","△")&amp;"】"))</f>
        <v>【112.81】</v>
      </c>
      <c r="BZ6" s="33">
        <f>IF(BZ7="",NA(),BZ7)</f>
        <v>142.84</v>
      </c>
      <c r="CA6" s="33">
        <f t="shared" ref="CA6:CI6" si="9">IF(CA7="",NA(),CA7)</f>
        <v>146.1</v>
      </c>
      <c r="CB6" s="33">
        <f t="shared" si="9"/>
        <v>140.44999999999999</v>
      </c>
      <c r="CC6" s="33">
        <f t="shared" si="9"/>
        <v>143.84</v>
      </c>
      <c r="CD6" s="33">
        <f t="shared" si="9"/>
        <v>139.49</v>
      </c>
      <c r="CE6" s="33">
        <f t="shared" si="9"/>
        <v>78.760000000000005</v>
      </c>
      <c r="CF6" s="33">
        <f t="shared" si="9"/>
        <v>76.81</v>
      </c>
      <c r="CG6" s="33">
        <f t="shared" si="9"/>
        <v>75.75</v>
      </c>
      <c r="CH6" s="33">
        <f t="shared" si="9"/>
        <v>75.3</v>
      </c>
      <c r="CI6" s="33">
        <f t="shared" si="9"/>
        <v>75.3</v>
      </c>
      <c r="CJ6" s="32" t="str">
        <f>IF(CJ7="","",IF(CJ7="-","【-】","【"&amp;SUBSTITUTE(TEXT(CJ7,"#,##0.00"),"-","△")&amp;"】"))</f>
        <v>【75.30】</v>
      </c>
      <c r="CK6" s="33">
        <f>IF(CK7="",NA(),CK7)</f>
        <v>56.23</v>
      </c>
      <c r="CL6" s="33">
        <f t="shared" ref="CL6:CT6" si="10">IF(CL7="",NA(),CL7)</f>
        <v>55.05</v>
      </c>
      <c r="CM6" s="33">
        <f t="shared" si="10"/>
        <v>54.66</v>
      </c>
      <c r="CN6" s="33">
        <f t="shared" si="10"/>
        <v>53.81</v>
      </c>
      <c r="CO6" s="33">
        <f t="shared" si="10"/>
        <v>53.59</v>
      </c>
      <c r="CP6" s="33">
        <f t="shared" si="10"/>
        <v>63.73</v>
      </c>
      <c r="CQ6" s="33">
        <f t="shared" si="10"/>
        <v>64.55</v>
      </c>
      <c r="CR6" s="33">
        <f t="shared" si="10"/>
        <v>64.12</v>
      </c>
      <c r="CS6" s="33">
        <f t="shared" si="10"/>
        <v>62.69</v>
      </c>
      <c r="CT6" s="33">
        <f t="shared" si="10"/>
        <v>61.82</v>
      </c>
      <c r="CU6" s="32" t="str">
        <f>IF(CU7="","",IF(CU7="-","【-】","【"&amp;SUBSTITUTE(TEXT(CU7,"#,##0.00"),"-","△")&amp;"】"))</f>
        <v>【61.82】</v>
      </c>
      <c r="CV6" s="33">
        <f>IF(CV7="",NA(),CV7)</f>
        <v>100</v>
      </c>
      <c r="CW6" s="33">
        <f t="shared" ref="CW6:DE6" si="11">IF(CW7="",NA(),CW7)</f>
        <v>100</v>
      </c>
      <c r="CX6" s="33">
        <f t="shared" si="11"/>
        <v>100</v>
      </c>
      <c r="CY6" s="33">
        <f t="shared" si="11"/>
        <v>100</v>
      </c>
      <c r="CZ6" s="33">
        <f t="shared" si="11"/>
        <v>100</v>
      </c>
      <c r="DA6" s="33">
        <f t="shared" si="11"/>
        <v>99.96</v>
      </c>
      <c r="DB6" s="33">
        <f t="shared" si="11"/>
        <v>99.93</v>
      </c>
      <c r="DC6" s="33">
        <f t="shared" si="11"/>
        <v>100.12</v>
      </c>
      <c r="DD6" s="33">
        <f t="shared" si="11"/>
        <v>100.12</v>
      </c>
      <c r="DE6" s="33">
        <f t="shared" si="11"/>
        <v>100.03</v>
      </c>
      <c r="DF6" s="32" t="str">
        <f>IF(DF7="","",IF(DF7="-","【-】","【"&amp;SUBSTITUTE(TEXT(DF7,"#,##0.00"),"-","△")&amp;"】"))</f>
        <v>【100.03】</v>
      </c>
      <c r="DG6" s="33">
        <f>IF(DG7="",NA(),DG7)</f>
        <v>44.53</v>
      </c>
      <c r="DH6" s="33">
        <f t="shared" ref="DH6:DP6" si="12">IF(DH7="",NA(),DH7)</f>
        <v>46.48</v>
      </c>
      <c r="DI6" s="33">
        <f t="shared" si="12"/>
        <v>48.23</v>
      </c>
      <c r="DJ6" s="33">
        <f t="shared" si="12"/>
        <v>57.93</v>
      </c>
      <c r="DK6" s="33">
        <f t="shared" si="12"/>
        <v>58.89</v>
      </c>
      <c r="DL6" s="33">
        <f t="shared" si="12"/>
        <v>37.549999999999997</v>
      </c>
      <c r="DM6" s="33">
        <f t="shared" si="12"/>
        <v>38.86</v>
      </c>
      <c r="DN6" s="33">
        <f t="shared" si="12"/>
        <v>39.81</v>
      </c>
      <c r="DO6" s="33">
        <f t="shared" si="12"/>
        <v>51.44</v>
      </c>
      <c r="DP6" s="33">
        <f t="shared" si="12"/>
        <v>52.4</v>
      </c>
      <c r="DQ6" s="32" t="str">
        <f>IF(DQ7="","",IF(DQ7="-","【-】","【"&amp;SUBSTITUTE(TEXT(DQ7,"#,##0.00"),"-","△")&amp;"】"))</f>
        <v>【52.40】</v>
      </c>
      <c r="DR6" s="32">
        <f>IF(DR7="",NA(),DR7)</f>
        <v>0</v>
      </c>
      <c r="DS6" s="32">
        <f t="shared" ref="DS6:EA6" si="13">IF(DS7="",NA(),DS7)</f>
        <v>0</v>
      </c>
      <c r="DT6" s="33">
        <f t="shared" si="13"/>
        <v>1.48</v>
      </c>
      <c r="DU6" s="33">
        <f t="shared" si="13"/>
        <v>8.51</v>
      </c>
      <c r="DV6" s="33">
        <f t="shared" si="13"/>
        <v>41.67</v>
      </c>
      <c r="DW6" s="33">
        <f t="shared" si="13"/>
        <v>9.98</v>
      </c>
      <c r="DX6" s="33">
        <f t="shared" si="13"/>
        <v>12.13</v>
      </c>
      <c r="DY6" s="33">
        <f t="shared" si="13"/>
        <v>13.72</v>
      </c>
      <c r="DZ6" s="33">
        <f t="shared" si="13"/>
        <v>16.77</v>
      </c>
      <c r="EA6" s="33">
        <f t="shared" si="13"/>
        <v>18.05</v>
      </c>
      <c r="EB6" s="32" t="str">
        <f>IF(EB7="","",IF(EB7="-","【-】","【"&amp;SUBSTITUTE(TEXT(EB7,"#,##0.00"),"-","△")&amp;"】"))</f>
        <v>【18.05】</v>
      </c>
      <c r="EC6" s="33">
        <f>IF(EC7="",NA(),EC7)</f>
        <v>0.09</v>
      </c>
      <c r="ED6" s="33">
        <f t="shared" ref="ED6:EL6" si="14">IF(ED7="",NA(),ED7)</f>
        <v>0.13</v>
      </c>
      <c r="EE6" s="33">
        <f t="shared" si="14"/>
        <v>7.0000000000000007E-2</v>
      </c>
      <c r="EF6" s="32">
        <f t="shared" si="14"/>
        <v>0</v>
      </c>
      <c r="EG6" s="33">
        <f t="shared" si="14"/>
        <v>0.12</v>
      </c>
      <c r="EH6" s="33">
        <f t="shared" si="14"/>
        <v>0.31</v>
      </c>
      <c r="EI6" s="33">
        <f t="shared" si="14"/>
        <v>0.16</v>
      </c>
      <c r="EJ6" s="33">
        <f t="shared" si="14"/>
        <v>0.25</v>
      </c>
      <c r="EK6" s="33">
        <f t="shared" si="14"/>
        <v>0.13</v>
      </c>
      <c r="EL6" s="33">
        <f t="shared" si="14"/>
        <v>0.26</v>
      </c>
      <c r="EM6" s="32" t="str">
        <f>IF(EM7="","",IF(EM7="-","【-】","【"&amp;SUBSTITUTE(TEXT(EM7,"#,##0.00"),"-","△")&amp;"】"))</f>
        <v>【0.26】</v>
      </c>
    </row>
    <row r="7" spans="1:143" s="34" customFormat="1" x14ac:dyDescent="0.15">
      <c r="A7" s="26"/>
      <c r="B7" s="35">
        <v>2015</v>
      </c>
      <c r="C7" s="35">
        <v>128716</v>
      </c>
      <c r="D7" s="35">
        <v>46</v>
      </c>
      <c r="E7" s="35">
        <v>1</v>
      </c>
      <c r="F7" s="35">
        <v>0</v>
      </c>
      <c r="G7" s="35">
        <v>2</v>
      </c>
      <c r="H7" s="35" t="s">
        <v>93</v>
      </c>
      <c r="I7" s="35" t="s">
        <v>94</v>
      </c>
      <c r="J7" s="35" t="s">
        <v>95</v>
      </c>
      <c r="K7" s="35" t="s">
        <v>96</v>
      </c>
      <c r="L7" s="35" t="s">
        <v>97</v>
      </c>
      <c r="M7" s="36" t="s">
        <v>98</v>
      </c>
      <c r="N7" s="36">
        <v>85.6</v>
      </c>
      <c r="O7" s="36">
        <v>91.87</v>
      </c>
      <c r="P7" s="36">
        <v>0</v>
      </c>
      <c r="Q7" s="36" t="s">
        <v>98</v>
      </c>
      <c r="R7" s="36" t="s">
        <v>98</v>
      </c>
      <c r="S7" s="36" t="s">
        <v>98</v>
      </c>
      <c r="T7" s="36">
        <v>347789</v>
      </c>
      <c r="U7" s="36">
        <v>749.26</v>
      </c>
      <c r="V7" s="36">
        <v>464.18</v>
      </c>
      <c r="W7" s="36">
        <v>111.66</v>
      </c>
      <c r="X7" s="36">
        <v>111.81</v>
      </c>
      <c r="Y7" s="36">
        <v>116.08</v>
      </c>
      <c r="Z7" s="36">
        <v>112.42</v>
      </c>
      <c r="AA7" s="36">
        <v>115.64</v>
      </c>
      <c r="AB7" s="36">
        <v>111.78</v>
      </c>
      <c r="AC7" s="36">
        <v>113.16</v>
      </c>
      <c r="AD7" s="36">
        <v>113.88</v>
      </c>
      <c r="AE7" s="36">
        <v>113.47</v>
      </c>
      <c r="AF7" s="36">
        <v>113.33</v>
      </c>
      <c r="AG7" s="36">
        <v>113.33</v>
      </c>
      <c r="AH7" s="36">
        <v>0</v>
      </c>
      <c r="AI7" s="36">
        <v>0</v>
      </c>
      <c r="AJ7" s="36">
        <v>0</v>
      </c>
      <c r="AK7" s="36">
        <v>0</v>
      </c>
      <c r="AL7" s="36">
        <v>0</v>
      </c>
      <c r="AM7" s="36">
        <v>25.8</v>
      </c>
      <c r="AN7" s="36">
        <v>23.57</v>
      </c>
      <c r="AO7" s="36">
        <v>21.34</v>
      </c>
      <c r="AP7" s="36">
        <v>16.89</v>
      </c>
      <c r="AQ7" s="36">
        <v>17.39</v>
      </c>
      <c r="AR7" s="36">
        <v>17.39</v>
      </c>
      <c r="AS7" s="36">
        <v>1704.32</v>
      </c>
      <c r="AT7" s="36">
        <v>1108</v>
      </c>
      <c r="AU7" s="36">
        <v>743.32</v>
      </c>
      <c r="AV7" s="36">
        <v>221.1</v>
      </c>
      <c r="AW7" s="36">
        <v>223.41</v>
      </c>
      <c r="AX7" s="36">
        <v>720.62</v>
      </c>
      <c r="AY7" s="36">
        <v>654.97</v>
      </c>
      <c r="AZ7" s="36">
        <v>634.53</v>
      </c>
      <c r="BA7" s="36">
        <v>200.22</v>
      </c>
      <c r="BB7" s="36">
        <v>212.95</v>
      </c>
      <c r="BC7" s="36">
        <v>212.95</v>
      </c>
      <c r="BD7" s="36">
        <v>240.91</v>
      </c>
      <c r="BE7" s="36">
        <v>214.06</v>
      </c>
      <c r="BF7" s="36">
        <v>177.3</v>
      </c>
      <c r="BG7" s="36">
        <v>151.86000000000001</v>
      </c>
      <c r="BH7" s="36">
        <v>129.97999999999999</v>
      </c>
      <c r="BI7" s="36">
        <v>415.99</v>
      </c>
      <c r="BJ7" s="36">
        <v>383.75</v>
      </c>
      <c r="BK7" s="36">
        <v>368.94</v>
      </c>
      <c r="BL7" s="36">
        <v>351.06</v>
      </c>
      <c r="BM7" s="36">
        <v>333.48</v>
      </c>
      <c r="BN7" s="36">
        <v>333.48</v>
      </c>
      <c r="BO7" s="36">
        <v>109.38</v>
      </c>
      <c r="BP7" s="36">
        <v>109.24</v>
      </c>
      <c r="BQ7" s="36">
        <v>114.9</v>
      </c>
      <c r="BR7" s="36">
        <v>113.64</v>
      </c>
      <c r="BS7" s="36">
        <v>117.31</v>
      </c>
      <c r="BT7" s="36">
        <v>108.61</v>
      </c>
      <c r="BU7" s="36">
        <v>110.39</v>
      </c>
      <c r="BV7" s="36">
        <v>111.12</v>
      </c>
      <c r="BW7" s="36">
        <v>112.92</v>
      </c>
      <c r="BX7" s="36">
        <v>112.81</v>
      </c>
      <c r="BY7" s="36">
        <v>112.81</v>
      </c>
      <c r="BZ7" s="36">
        <v>142.84</v>
      </c>
      <c r="CA7" s="36">
        <v>146.1</v>
      </c>
      <c r="CB7" s="36">
        <v>140.44999999999999</v>
      </c>
      <c r="CC7" s="36">
        <v>143.84</v>
      </c>
      <c r="CD7" s="36">
        <v>139.49</v>
      </c>
      <c r="CE7" s="36">
        <v>78.760000000000005</v>
      </c>
      <c r="CF7" s="36">
        <v>76.81</v>
      </c>
      <c r="CG7" s="36">
        <v>75.75</v>
      </c>
      <c r="CH7" s="36">
        <v>75.3</v>
      </c>
      <c r="CI7" s="36">
        <v>75.3</v>
      </c>
      <c r="CJ7" s="36">
        <v>75.3</v>
      </c>
      <c r="CK7" s="36">
        <v>56.23</v>
      </c>
      <c r="CL7" s="36">
        <v>55.05</v>
      </c>
      <c r="CM7" s="36">
        <v>54.66</v>
      </c>
      <c r="CN7" s="36">
        <v>53.81</v>
      </c>
      <c r="CO7" s="36">
        <v>53.59</v>
      </c>
      <c r="CP7" s="36">
        <v>63.73</v>
      </c>
      <c r="CQ7" s="36">
        <v>64.55</v>
      </c>
      <c r="CR7" s="36">
        <v>64.12</v>
      </c>
      <c r="CS7" s="36">
        <v>62.69</v>
      </c>
      <c r="CT7" s="36">
        <v>61.82</v>
      </c>
      <c r="CU7" s="36">
        <v>61.82</v>
      </c>
      <c r="CV7" s="36">
        <v>100</v>
      </c>
      <c r="CW7" s="36">
        <v>100</v>
      </c>
      <c r="CX7" s="36">
        <v>100</v>
      </c>
      <c r="CY7" s="36">
        <v>100</v>
      </c>
      <c r="CZ7" s="36">
        <v>100</v>
      </c>
      <c r="DA7" s="36">
        <v>99.96</v>
      </c>
      <c r="DB7" s="36">
        <v>99.93</v>
      </c>
      <c r="DC7" s="36">
        <v>100.12</v>
      </c>
      <c r="DD7" s="36">
        <v>100.12</v>
      </c>
      <c r="DE7" s="36">
        <v>100.03</v>
      </c>
      <c r="DF7" s="36">
        <v>100.03</v>
      </c>
      <c r="DG7" s="36">
        <v>44.53</v>
      </c>
      <c r="DH7" s="36">
        <v>46.48</v>
      </c>
      <c r="DI7" s="36">
        <v>48.23</v>
      </c>
      <c r="DJ7" s="36">
        <v>57.93</v>
      </c>
      <c r="DK7" s="36">
        <v>58.89</v>
      </c>
      <c r="DL7" s="36">
        <v>37.549999999999997</v>
      </c>
      <c r="DM7" s="36">
        <v>38.86</v>
      </c>
      <c r="DN7" s="36">
        <v>39.81</v>
      </c>
      <c r="DO7" s="36">
        <v>51.44</v>
      </c>
      <c r="DP7" s="36">
        <v>52.4</v>
      </c>
      <c r="DQ7" s="36">
        <v>52.4</v>
      </c>
      <c r="DR7" s="36">
        <v>0</v>
      </c>
      <c r="DS7" s="36">
        <v>0</v>
      </c>
      <c r="DT7" s="36">
        <v>1.48</v>
      </c>
      <c r="DU7" s="36">
        <v>8.51</v>
      </c>
      <c r="DV7" s="36">
        <v>41.67</v>
      </c>
      <c r="DW7" s="36">
        <v>9.98</v>
      </c>
      <c r="DX7" s="36">
        <v>12.13</v>
      </c>
      <c r="DY7" s="36">
        <v>13.72</v>
      </c>
      <c r="DZ7" s="36">
        <v>16.77</v>
      </c>
      <c r="EA7" s="36">
        <v>18.05</v>
      </c>
      <c r="EB7" s="36">
        <v>18.05</v>
      </c>
      <c r="EC7" s="36">
        <v>0.09</v>
      </c>
      <c r="ED7" s="36">
        <v>0.13</v>
      </c>
      <c r="EE7" s="36">
        <v>7.0000000000000007E-2</v>
      </c>
      <c r="EF7" s="36">
        <v>0</v>
      </c>
      <c r="EG7" s="36">
        <v>0.12</v>
      </c>
      <c r="EH7" s="36">
        <v>0.31</v>
      </c>
      <c r="EI7" s="36">
        <v>0.16</v>
      </c>
      <c r="EJ7" s="36">
        <v>0.25</v>
      </c>
      <c r="EK7" s="36">
        <v>0.13</v>
      </c>
      <c r="EL7" s="36">
        <v>0.26</v>
      </c>
      <c r="EM7" s="36">
        <v>0.26</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2017-02-01T08:38:59Z</dcterms:created>
  <dcterms:modified xsi:type="dcterms:W3CDTF">2017-02-14T23:08:51Z</dcterms:modified>
  <cp:category/>
</cp:coreProperties>
</file>