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P10" i="4"/>
  <c r="AT8" i="4"/>
  <c r="AL8" i="4"/>
  <c r="W8" i="4"/>
  <c r="B8" i="4"/>
  <c r="B6" i="4"/>
  <c r="C10" i="5" l="1"/>
  <c r="D10" i="5"/>
  <c r="E10" i="5"/>
  <c r="B10" i="5"/>
</calcChain>
</file>

<file path=xl/sharedStrings.xml><?xml version="1.0" encoding="utf-8"?>
<sst xmlns="http://schemas.openxmlformats.org/spreadsheetml/2006/main" count="248" uniqueCount="126">
  <si>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</si>
  <si>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</si>
  <si>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</si>
  <si>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</si>
  <si>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</si>
  <si>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</si>
  <si>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</si>
  <si>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</si>
  <si>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</si>
  <si>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</si>
  <si>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</si>
  <si>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</si>
  <si>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</si>
  <si>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</si>
  <si>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</si>
  <si>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</si>
  <si>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</si>
  <si>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</si>
  <si>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</si>
  <si>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</si>
  <si>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</si>
  <si>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</si>
  <si>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</si>
  <si>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</si>
  <si>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</si>
  <si>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</si>
  <si>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</si>
  <si>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</si>
  <si>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</si>
  <si>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</si>
  <si>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</si>
  <si>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</si>
  <si>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</si>
  <si>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</si>
  <si>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</si>
  <si>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</si>
  <si>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</si>
  <si>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</si>
  <si>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</si>
  <si>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</si>
  <si>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</si>
  <si>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</si>
  <si>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</si>
  <si>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</si>
  <si>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</si>
  <si>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</si>
  <si>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</si>
  <si>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</si>
  <si>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</si>
  <si>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</si>
  <si>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</si>
  <si>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</si>
  <si>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</si>
  <si>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</si>
  <si>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</si>
  <si>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</si>
  <si>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</si>
  <si>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</si>
  <si>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</si>
  <si>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</si>
  <si>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</si>
  <si>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</si>
  <si>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</si>
  <si>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</si>
  <si>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</si>
  <si>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</si>
  <si>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</si>
  <si>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</si>
  <si>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</si>
  <si>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</si>
  <si>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</si>
  <si>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</si>
  <si>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</si>
  <si>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</si>
  <si>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</si>
  <si>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</si>
  <si>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</si>
  <si>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</si>
  <si>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</si>
  <si>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</si>
  <si>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</si>
  <si>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</si>
  <si>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</si>
  <si>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</si>
  <si>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</si>
  <si>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</si>
  <si>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</si>
  <si>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</si>
  <si>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</si>
  <si>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</si>
  <si>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</si>
  <si>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</si>
  <si>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</si>
  <si>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</si>
  <si>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</si>
  <si>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</si>
  <si>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</si>
  <si>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</si>
  <si>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</si>
  <si>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</si>
  <si>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</si>
  <si>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</si>
  <si>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</si>
  <si>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</si>
  <si>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</si>
  <si>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</si>
  <si>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</si>
  <si>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</si>
  <si>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</si>
  <si>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</si>
  <si>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野田市</t>
  </si>
  <si>
    <t>法非適用</t>
  </si>
  <si>
    <t>下水道事業</t>
  </si>
  <si>
    <t>公共下水道</t>
  </si>
  <si>
    <t>Ac2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</si>
  <si>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</si>
  <si>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</si>
  <si>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</si>
  <si>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</si>
  <si>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</si>
  <si>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</si>
  <si>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</si>
  <si>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</si>
  <si>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昭和48年より事業認可を得て都市下水路に着手し、昭和62年度末に公共下水道の供用開始をしたため、更新する管渠施設が少ない状況にあります。今後の老朽化対策については、ストックマネジメントの策定を進めており、計画的な維持管理を行います。</t>
    <rPh sb="1" eb="3">
      <t>ショウワ</t>
    </rPh>
    <rPh sb="5" eb="6">
      <t>ネン</t>
    </rPh>
    <rPh sb="8" eb="10">
      <t>ジギョウ</t>
    </rPh>
    <rPh sb="10" eb="12">
      <t>ニンカ</t>
    </rPh>
    <rPh sb="13" eb="14">
      <t>エ</t>
    </rPh>
    <rPh sb="15" eb="17">
      <t>トシ</t>
    </rPh>
    <rPh sb="17" eb="19">
      <t>ゲスイ</t>
    </rPh>
    <rPh sb="19" eb="20">
      <t>ロ</t>
    </rPh>
    <rPh sb="21" eb="23">
      <t>チャクシュ</t>
    </rPh>
    <rPh sb="25" eb="27">
      <t>ショウワ</t>
    </rPh>
    <rPh sb="29" eb="30">
      <t>ネン</t>
    </rPh>
    <rPh sb="30" eb="31">
      <t>ド</t>
    </rPh>
    <rPh sb="31" eb="32">
      <t>マツ</t>
    </rPh>
    <rPh sb="33" eb="35">
      <t>コウキョウ</t>
    </rPh>
    <rPh sb="35" eb="38">
      <t>ゲスイドウ</t>
    </rPh>
    <rPh sb="39" eb="41">
      <t>キョウヨウ</t>
    </rPh>
    <rPh sb="41" eb="43">
      <t>カイシ</t>
    </rPh>
    <rPh sb="49" eb="51">
      <t>コウシン</t>
    </rPh>
    <rPh sb="53" eb="55">
      <t>カンキョ</t>
    </rPh>
    <rPh sb="55" eb="57">
      <t>シセツ</t>
    </rPh>
    <rPh sb="58" eb="59">
      <t>スク</t>
    </rPh>
    <rPh sb="61" eb="63">
      <t>ジョウキョウ</t>
    </rPh>
    <rPh sb="69" eb="71">
      <t>コンゴ</t>
    </rPh>
    <rPh sb="72" eb="75">
      <t>ロウキュウカ</t>
    </rPh>
    <rPh sb="75" eb="77">
      <t>タイサク</t>
    </rPh>
    <rPh sb="94" eb="96">
      <t>サクテイ</t>
    </rPh>
    <rPh sb="97" eb="98">
      <t>スス</t>
    </rPh>
    <rPh sb="103" eb="106">
      <t>ケイカクテキ</t>
    </rPh>
    <rPh sb="107" eb="109">
      <t>イジ</t>
    </rPh>
    <rPh sb="109" eb="111">
      <t>カンリ</t>
    </rPh>
    <rPh sb="112" eb="113">
      <t>オコナ</t>
    </rPh>
    <phoneticPr fontId="4"/>
  </si>
  <si>
    <t xml:space="preserve">　①収益的収支比率は86.09％であり100％を下回っております。これは下水道使用料や一般会計繰入金等の総収入だけでは総費用と地方債償還金を賄えていない状況であり、資本的収入の一般会計からの補助金により不足分を賄われております。
　④企業債残高対事業規模比率については、前年度決算より地方債現在高が減り下水道使用料の収入が増加していることにより比率が減少していることから健全化の傾向にあります。
　⑤経費回収率は99.61％と類似団体の平均値より高いものの、100％を下回っています。これは下水道使用料だけで汚水処理費を賄えていないことを示しており、不足分は一般会計からの繰入金により賄われております。
　⑥汚水処理原価は未接続地域への下水道整備を進め普及率が増加し、年間有収水量が増加したことから、前年度決算より下降する結果となりました。
　⑧水洗化率については、下水道整備時や既に下水道整備後の地域に対する下水道接続促進の地道な取組の結果伸びていると考えられます。
　本市は、汚水処理施設を保有しておらず流域下水道へ接続しているため、⑦施設利用率については該当ありません。
</t>
    <rPh sb="2" eb="5">
      <t>シュウエキテキ</t>
    </rPh>
    <rPh sb="5" eb="7">
      <t>シュウシ</t>
    </rPh>
    <rPh sb="7" eb="9">
      <t>ヒリツ</t>
    </rPh>
    <rPh sb="24" eb="26">
      <t>シタマワ</t>
    </rPh>
    <rPh sb="76" eb="78">
      <t>ジョウキョウ</t>
    </rPh>
    <rPh sb="82" eb="85">
      <t>シホンテキ</t>
    </rPh>
    <rPh sb="85" eb="87">
      <t>シュウニュウ</t>
    </rPh>
    <rPh sb="88" eb="90">
      <t>イッパン</t>
    </rPh>
    <rPh sb="90" eb="92">
      <t>カイケイ</t>
    </rPh>
    <rPh sb="95" eb="98">
      <t>ホジョキン</t>
    </rPh>
    <rPh sb="101" eb="104">
      <t>フソクブン</t>
    </rPh>
    <rPh sb="105" eb="106">
      <t>マカナ</t>
    </rPh>
    <rPh sb="118" eb="120">
      <t>キギョウ</t>
    </rPh>
    <rPh sb="120" eb="121">
      <t>サイ</t>
    </rPh>
    <rPh sb="121" eb="123">
      <t>ザンダカ</t>
    </rPh>
    <rPh sb="123" eb="124">
      <t>タイ</t>
    </rPh>
    <rPh sb="124" eb="126">
      <t>ジギョウ</t>
    </rPh>
    <rPh sb="126" eb="128">
      <t>キボ</t>
    </rPh>
    <rPh sb="128" eb="130">
      <t>ヒリツ</t>
    </rPh>
    <rPh sb="136" eb="139">
      <t>ゼンネンド</t>
    </rPh>
    <rPh sb="139" eb="141">
      <t>ケッサン</t>
    </rPh>
    <rPh sb="143" eb="145">
      <t>チホウ</t>
    </rPh>
    <rPh sb="145" eb="146">
      <t>サイ</t>
    </rPh>
    <rPh sb="146" eb="149">
      <t>ゲンザイダカ</t>
    </rPh>
    <rPh sb="150" eb="151">
      <t>ヘ</t>
    </rPh>
    <rPh sb="152" eb="155">
      <t>ゲスイドウ</t>
    </rPh>
    <rPh sb="155" eb="158">
      <t>シヨウリョウ</t>
    </rPh>
    <rPh sb="159" eb="161">
      <t>シュウニュウ</t>
    </rPh>
    <rPh sb="162" eb="164">
      <t>ゾウカ</t>
    </rPh>
    <rPh sb="173" eb="175">
      <t>ヒリツ</t>
    </rPh>
    <rPh sb="176" eb="178">
      <t>ゲンショウ</t>
    </rPh>
    <rPh sb="186" eb="189">
      <t>ケンゼンカ</t>
    </rPh>
    <rPh sb="190" eb="192">
      <t>ケイコウ</t>
    </rPh>
    <rPh sb="202" eb="204">
      <t>ケイヒ</t>
    </rPh>
    <rPh sb="204" eb="206">
      <t>カイシュウ</t>
    </rPh>
    <rPh sb="206" eb="207">
      <t>リツ</t>
    </rPh>
    <rPh sb="215" eb="217">
      <t>ルイジ</t>
    </rPh>
    <rPh sb="217" eb="219">
      <t>ダンタイ</t>
    </rPh>
    <rPh sb="220" eb="222">
      <t>ヘイキン</t>
    </rPh>
    <rPh sb="222" eb="223">
      <t>チ</t>
    </rPh>
    <rPh sb="225" eb="226">
      <t>タカ</t>
    </rPh>
    <rPh sb="236" eb="238">
      <t>シタマワ</t>
    </rPh>
    <rPh sb="247" eb="250">
      <t>ゲスイドウ</t>
    </rPh>
    <rPh sb="250" eb="253">
      <t>シヨウリョウ</t>
    </rPh>
    <rPh sb="256" eb="258">
      <t>オスイ</t>
    </rPh>
    <rPh sb="258" eb="260">
      <t>ショリ</t>
    </rPh>
    <rPh sb="260" eb="261">
      <t>ヒ</t>
    </rPh>
    <rPh sb="262" eb="263">
      <t>マカナ</t>
    </rPh>
    <rPh sb="271" eb="272">
      <t>シメ</t>
    </rPh>
    <rPh sb="277" eb="280">
      <t>フソクブン</t>
    </rPh>
    <rPh sb="281" eb="283">
      <t>イッパン</t>
    </rPh>
    <rPh sb="307" eb="309">
      <t>オスイ</t>
    </rPh>
    <rPh sb="309" eb="311">
      <t>ショリ</t>
    </rPh>
    <rPh sb="311" eb="313">
      <t>ゲンカ</t>
    </rPh>
    <rPh sb="314" eb="317">
      <t>ミセツゾク</t>
    </rPh>
    <rPh sb="317" eb="319">
      <t>チイキ</t>
    </rPh>
    <rPh sb="321" eb="324">
      <t>ゲスイドウ</t>
    </rPh>
    <rPh sb="324" eb="326">
      <t>セイビ</t>
    </rPh>
    <rPh sb="327" eb="328">
      <t>スス</t>
    </rPh>
    <rPh sb="329" eb="331">
      <t>フキュウ</t>
    </rPh>
    <rPh sb="331" eb="332">
      <t>リツ</t>
    </rPh>
    <rPh sb="333" eb="335">
      <t>ゾウカ</t>
    </rPh>
    <rPh sb="337" eb="339">
      <t>ネンカン</t>
    </rPh>
    <rPh sb="339" eb="341">
      <t>ユウシュウ</t>
    </rPh>
    <rPh sb="341" eb="343">
      <t>スイリョウ</t>
    </rPh>
    <rPh sb="344" eb="346">
      <t>ゾウカ</t>
    </rPh>
    <rPh sb="353" eb="356">
      <t>ゼンネンド</t>
    </rPh>
    <rPh sb="356" eb="358">
      <t>ケッサン</t>
    </rPh>
    <rPh sb="360" eb="362">
      <t>カコウ</t>
    </rPh>
    <rPh sb="364" eb="366">
      <t>ケッカ</t>
    </rPh>
    <rPh sb="377" eb="380">
      <t>スイセンカ</t>
    </rPh>
    <rPh sb="380" eb="381">
      <t>リツ</t>
    </rPh>
    <rPh sb="387" eb="390">
      <t>ゲスイドウ</t>
    </rPh>
    <rPh sb="390" eb="392">
      <t>セイビ</t>
    </rPh>
    <rPh sb="392" eb="393">
      <t>ジ</t>
    </rPh>
    <rPh sb="394" eb="395">
      <t>スデ</t>
    </rPh>
    <rPh sb="396" eb="399">
      <t>ゲスイドウ</t>
    </rPh>
    <rPh sb="399" eb="401">
      <t>セイビ</t>
    </rPh>
    <rPh sb="401" eb="402">
      <t>ゴ</t>
    </rPh>
    <rPh sb="403" eb="405">
      <t>チイキ</t>
    </rPh>
    <rPh sb="406" eb="407">
      <t>タイ</t>
    </rPh>
    <rPh sb="409" eb="412">
      <t>ゲスイドウ</t>
    </rPh>
    <rPh sb="412" eb="414">
      <t>セツゾク</t>
    </rPh>
    <rPh sb="414" eb="416">
      <t>ソクシン</t>
    </rPh>
    <rPh sb="417" eb="419">
      <t>ジミチ</t>
    </rPh>
    <rPh sb="420" eb="422">
      <t>トリクミ</t>
    </rPh>
    <rPh sb="423" eb="425">
      <t>ケッカ</t>
    </rPh>
    <rPh sb="425" eb="426">
      <t>ノ</t>
    </rPh>
    <rPh sb="431" eb="432">
      <t>カンガ</t>
    </rPh>
    <rPh sb="441" eb="442">
      <t>ホン</t>
    </rPh>
    <rPh sb="442" eb="443">
      <t>シ</t>
    </rPh>
    <rPh sb="445" eb="447">
      <t>オスイ</t>
    </rPh>
    <rPh sb="447" eb="449">
      <t>ショリ</t>
    </rPh>
    <rPh sb="449" eb="451">
      <t>シセツ</t>
    </rPh>
    <rPh sb="452" eb="454">
      <t>ホユウ</t>
    </rPh>
    <rPh sb="459" eb="461">
      <t>リュウイキ</t>
    </rPh>
    <rPh sb="461" eb="464">
      <t>ゲスイドウ</t>
    </rPh>
    <rPh sb="465" eb="467">
      <t>セツゾク</t>
    </rPh>
    <rPh sb="475" eb="477">
      <t>シセツ</t>
    </rPh>
    <rPh sb="477" eb="480">
      <t>リヨウリツ</t>
    </rPh>
    <rPh sb="485" eb="487">
      <t>ガイトウ</t>
    </rPh>
    <phoneticPr fontId="4"/>
  </si>
  <si>
    <t>　本市の公共下水道は、普及率が約65.3％と低く、既存の管渠も耐用年数に満たないことから、未整備地区の下水道整備を重点的に行っている状況です。
　今後は、整備した地区に対して下水道使用料の収納率や水洗化率の向上を図り、下水道使用料収入を増やすことで一般会計の繰入金を減らしていきます。
　なお、地方公営企業法の一部適用に向けて準備を進めており、適用後は経営状況がより明確化し経営改善に役立てられることが期待されます。</t>
    <rPh sb="1" eb="2">
      <t>ホン</t>
    </rPh>
    <rPh sb="2" eb="3">
      <t>シ</t>
    </rPh>
    <rPh sb="4" eb="6">
      <t>コウキョウ</t>
    </rPh>
    <rPh sb="6" eb="9">
      <t>ゲスイドウ</t>
    </rPh>
    <rPh sb="11" eb="13">
      <t>フキュウ</t>
    </rPh>
    <rPh sb="13" eb="14">
      <t>リツ</t>
    </rPh>
    <rPh sb="15" eb="16">
      <t>ヤク</t>
    </rPh>
    <rPh sb="22" eb="23">
      <t>ヒク</t>
    </rPh>
    <rPh sb="25" eb="27">
      <t>キゾン</t>
    </rPh>
    <rPh sb="28" eb="30">
      <t>カンキョ</t>
    </rPh>
    <rPh sb="31" eb="33">
      <t>タイヨウ</t>
    </rPh>
    <rPh sb="33" eb="35">
      <t>ネンスウ</t>
    </rPh>
    <rPh sb="36" eb="37">
      <t>ミ</t>
    </rPh>
    <rPh sb="45" eb="48">
      <t>ミセイビ</t>
    </rPh>
    <rPh sb="48" eb="50">
      <t>チク</t>
    </rPh>
    <rPh sb="51" eb="54">
      <t>ゲスイドウ</t>
    </rPh>
    <rPh sb="54" eb="56">
      <t>セイビ</t>
    </rPh>
    <rPh sb="57" eb="60">
      <t>ジュウテンテキ</t>
    </rPh>
    <rPh sb="61" eb="62">
      <t>オコナ</t>
    </rPh>
    <rPh sb="66" eb="68">
      <t>ジョウキョウ</t>
    </rPh>
    <rPh sb="74" eb="76">
      <t>コンゴ</t>
    </rPh>
    <rPh sb="78" eb="80">
      <t>セイビ</t>
    </rPh>
    <rPh sb="82" eb="84">
      <t>チク</t>
    </rPh>
    <rPh sb="85" eb="86">
      <t>タイ</t>
    </rPh>
    <rPh sb="88" eb="91">
      <t>ゲスイドウ</t>
    </rPh>
    <rPh sb="91" eb="94">
      <t>シヨウリョウ</t>
    </rPh>
    <rPh sb="95" eb="97">
      <t>シュウノウ</t>
    </rPh>
    <rPh sb="97" eb="98">
      <t>リツ</t>
    </rPh>
    <rPh sb="99" eb="102">
      <t>スイセンカ</t>
    </rPh>
    <rPh sb="102" eb="103">
      <t>リツ</t>
    </rPh>
    <rPh sb="104" eb="106">
      <t>コウジョウ</t>
    </rPh>
    <rPh sb="107" eb="108">
      <t>ハカ</t>
    </rPh>
    <rPh sb="110" eb="113">
      <t>ゲスイドウ</t>
    </rPh>
    <rPh sb="113" eb="116">
      <t>シヨウリョウ</t>
    </rPh>
    <rPh sb="116" eb="118">
      <t>シュウニュウ</t>
    </rPh>
    <rPh sb="119" eb="120">
      <t>フ</t>
    </rPh>
    <rPh sb="125" eb="127">
      <t>イッパン</t>
    </rPh>
    <rPh sb="127" eb="129">
      <t>カイケイ</t>
    </rPh>
    <rPh sb="130" eb="132">
      <t>クリイレ</t>
    </rPh>
    <rPh sb="132" eb="133">
      <t>キン</t>
    </rPh>
    <rPh sb="134" eb="135">
      <t>ヘ</t>
    </rPh>
    <rPh sb="149" eb="151">
      <t>チホウ</t>
    </rPh>
    <rPh sb="151" eb="153">
      <t>コウエイ</t>
    </rPh>
    <rPh sb="153" eb="155">
      <t>キギョウ</t>
    </rPh>
    <rPh sb="155" eb="156">
      <t>ホウ</t>
    </rPh>
    <rPh sb="157" eb="159">
      <t>イチブ</t>
    </rPh>
    <rPh sb="159" eb="161">
      <t>テキヨウ</t>
    </rPh>
    <rPh sb="162" eb="163">
      <t>ム</t>
    </rPh>
    <rPh sb="165" eb="167">
      <t>ジュンビ</t>
    </rPh>
    <rPh sb="168" eb="169">
      <t>スス</t>
    </rPh>
    <rPh sb="174" eb="176">
      <t>テキヨウ</t>
    </rPh>
    <rPh sb="176" eb="177">
      <t>ゴ</t>
    </rPh>
    <rPh sb="178" eb="180">
      <t>ケイエイ</t>
    </rPh>
    <rPh sb="180" eb="182">
      <t>ジョウキョウ</t>
    </rPh>
    <rPh sb="185" eb="188">
      <t>メイカクカ</t>
    </rPh>
    <rPh sb="189" eb="191">
      <t>ケイエイ</t>
    </rPh>
    <rPh sb="191" eb="193">
      <t>カイゼン</t>
    </rPh>
    <rPh sb="194" eb="196">
      <t>ヤクダ</t>
    </rPh>
    <rPh sb="203" eb="205">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</si>
</sst>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0.05</c:v>
                </c:pt>
                <c:pt idx="1">
                  <c:v>0.04</c:v>
                </c:pt>
                <c:pt idx="2">
                  <c:v>0.03</c:v>
                </c:pt>
                <c:pt idx="3" formatCode="#,##0.00;&quot;△&quot;#,##0.00">
                  <c:v>0</c:v>
                </c:pt>
                <c:pt idx="4" formatCode="#,##0.00;&quot;△&quot;#,##0.00">
                  <c:v>0</c:v>
                </c:pt>
              </c:numCache>
            </c:numRef>
          </c:val>
          <c:extLst>
            <c:ext xmlns:c16="http://schemas.microsoft.com/office/drawing/2014/chart" uri="{C3380CC4-5D6E-409C-BE32-E72D297353CC}">
              <c16:uniqueId val="{00000000-45D8-49EE-B617-A87ABE71E8C0}"/>
            </c:ext>
          </c:extLst>
        </c:ser>
        <c:dLbls>
          <c:showLegendKey val="0"/>
          <c:showVal val="0"/>
          <c:showCatName val="0"/>
          <c:showSerName val="0"/>
          <c:showPercent val="0"/>
          <c:showBubbleSize val="0"/>
        </c:dLbls>
        <c:gapWidth val="150"/>
        <c:axId val="359292712"/>
        <c:axId val="35929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7.0000000000000007E-2</c:v>
                </c:pt>
                <c:pt idx="3">
                  <c:v>0.23</c:v>
                </c:pt>
                <c:pt idx="4">
                  <c:v>0.06</c:v>
                </c:pt>
              </c:numCache>
            </c:numRef>
          </c:val>
          <c:smooth val="0"/>
          <c:extLst>
            <c:ext xmlns:c16="http://schemas.microsoft.com/office/drawing/2014/chart" uri="{C3380CC4-5D6E-409C-BE32-E72D297353CC}">
              <c16:uniqueId val="{00000001-45D8-49EE-B617-A87ABE71E8C0}"/>
            </c:ext>
          </c:extLst>
        </c:ser>
        <c:dLbls>
          <c:showLegendKey val="0"/>
          <c:showVal val="0"/>
          <c:showCatName val="0"/>
          <c:showSerName val="0"/>
          <c:showPercent val="0"/>
          <c:showBubbleSize val="0"/>
        </c:dLbls>
        <c:marker val="1"/>
        <c:smooth val="0"/>
        <c:axId val="359292712"/>
        <c:axId val="359294280"/>
      </c:lineChart>
      <c:dateAx>
        <c:axId val="359292712"/>
        <c:scaling>
          <c:orientation val="minMax"/>
        </c:scaling>
        <c:delete val="1"/>
        <c:axPos val="b"/>
        <c:numFmt formatCode="ge" sourceLinked="1"/>
        <c:majorTickMark val="none"/>
        <c:minorTickMark val="none"/>
        <c:tickLblPos val="none"/>
        <c:crossAx val="359294280"/>
        <c:crosses val="autoZero"/>
        <c:auto val="1"/>
        <c:lblOffset val="100"/>
        <c:baseTimeUnit val="years"/>
      </c:dateAx>
      <c:valAx>
        <c:axId val="35929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9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EC-4CDA-AF3D-56DF415C4B6A}"/>
            </c:ext>
          </c:extLst>
        </c:ser>
        <c:dLbls>
          <c:showLegendKey val="0"/>
          <c:showVal val="0"/>
          <c:showCatName val="0"/>
          <c:showSerName val="0"/>
          <c:showPercent val="0"/>
          <c:showBubbleSize val="0"/>
        </c:dLbls>
        <c:gapWidth val="150"/>
        <c:axId val="360067728"/>
        <c:axId val="36006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58.78</c:v>
                </c:pt>
                <c:pt idx="1">
                  <c:v>56.94</c:v>
                </c:pt>
                <c:pt idx="2">
                  <c:v>0</c:v>
                </c:pt>
                <c:pt idx="3">
                  <c:v>0</c:v>
                </c:pt>
                <c:pt idx="4">
                  <c:v>0</c:v>
                </c:pt>
              </c:numCache>
            </c:numRef>
          </c:val>
          <c:smooth val="0"/>
          <c:extLst>
            <c:ext xmlns:c16="http://schemas.microsoft.com/office/drawing/2014/chart" uri="{C3380CC4-5D6E-409C-BE32-E72D297353CC}">
              <c16:uniqueId val="{00000001-00EC-4CDA-AF3D-56DF415C4B6A}"/>
            </c:ext>
          </c:extLst>
        </c:ser>
        <c:dLbls>
          <c:showLegendKey val="0"/>
          <c:showVal val="0"/>
          <c:showCatName val="0"/>
          <c:showSerName val="0"/>
          <c:showPercent val="0"/>
          <c:showBubbleSize val="0"/>
        </c:dLbls>
        <c:marker val="1"/>
        <c:smooth val="0"/>
        <c:axId val="360067728"/>
        <c:axId val="360069296"/>
      </c:lineChart>
      <c:dateAx>
        <c:axId val="360067728"/>
        <c:scaling>
          <c:orientation val="minMax"/>
        </c:scaling>
        <c:delete val="1"/>
        <c:axPos val="b"/>
        <c:numFmt formatCode="ge" sourceLinked="1"/>
        <c:majorTickMark val="none"/>
        <c:minorTickMark val="none"/>
        <c:tickLblPos val="none"/>
        <c:crossAx val="360069296"/>
        <c:crosses val="autoZero"/>
        <c:auto val="1"/>
        <c:lblOffset val="100"/>
        <c:baseTimeUnit val="years"/>
      </c:dateAx>
      <c:valAx>
        <c:axId val="36006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6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89.59</c:v>
                </c:pt>
                <c:pt idx="1">
                  <c:v>89.94</c:v>
                </c:pt>
                <c:pt idx="2">
                  <c:v>90.66</c:v>
                </c:pt>
                <c:pt idx="3">
                  <c:v>91.49</c:v>
                </c:pt>
                <c:pt idx="4">
                  <c:v>92.23</c:v>
                </c:pt>
              </c:numCache>
            </c:numRef>
          </c:val>
          <c:extLst>
            <c:ext xmlns:c16="http://schemas.microsoft.com/office/drawing/2014/chart" uri="{C3380CC4-5D6E-409C-BE32-E72D297353CC}">
              <c16:uniqueId val="{00000000-C45E-4251-B449-3F6B0581DD2B}"/>
            </c:ext>
          </c:extLst>
        </c:ser>
        <c:dLbls>
          <c:showLegendKey val="0"/>
          <c:showVal val="0"/>
          <c:showCatName val="0"/>
          <c:showSerName val="0"/>
          <c:showPercent val="0"/>
          <c:showBubbleSize val="0"/>
        </c:dLbls>
        <c:gapWidth val="150"/>
        <c:axId val="464769416"/>
        <c:axId val="4647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92.42</c:v>
                </c:pt>
                <c:pt idx="1">
                  <c:v>92.35</c:v>
                </c:pt>
                <c:pt idx="2">
                  <c:v>87.79</c:v>
                </c:pt>
                <c:pt idx="3">
                  <c:v>88.43</c:v>
                </c:pt>
                <c:pt idx="4">
                  <c:v>88.75</c:v>
                </c:pt>
              </c:numCache>
            </c:numRef>
          </c:val>
          <c:smooth val="0"/>
          <c:extLst>
            <c:ext xmlns:c16="http://schemas.microsoft.com/office/drawing/2014/chart" uri="{C3380CC4-5D6E-409C-BE32-E72D297353CC}">
              <c16:uniqueId val="{00000001-C45E-4251-B449-3F6B0581DD2B}"/>
            </c:ext>
          </c:extLst>
        </c:ser>
        <c:dLbls>
          <c:showLegendKey val="0"/>
          <c:showVal val="0"/>
          <c:showCatName val="0"/>
          <c:showSerName val="0"/>
          <c:showPercent val="0"/>
          <c:showBubbleSize val="0"/>
        </c:dLbls>
        <c:marker val="1"/>
        <c:smooth val="0"/>
        <c:axId val="464769416"/>
        <c:axId val="464770592"/>
      </c:lineChart>
      <c:dateAx>
        <c:axId val="464769416"/>
        <c:scaling>
          <c:orientation val="minMax"/>
        </c:scaling>
        <c:delete val="1"/>
        <c:axPos val="b"/>
        <c:numFmt formatCode="ge" sourceLinked="1"/>
        <c:majorTickMark val="none"/>
        <c:minorTickMark val="none"/>
        <c:tickLblPos val="none"/>
        <c:crossAx val="464770592"/>
        <c:crosses val="autoZero"/>
        <c:auto val="1"/>
        <c:lblOffset val="100"/>
        <c:baseTimeUnit val="years"/>
      </c:dateAx>
      <c:valAx>
        <c:axId val="4647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4769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96.15</c:v>
                </c:pt>
                <c:pt idx="1">
                  <c:v>96.88</c:v>
                </c:pt>
                <c:pt idx="2">
                  <c:v>96.7</c:v>
                </c:pt>
                <c:pt idx="3">
                  <c:v>95.19</c:v>
                </c:pt>
                <c:pt idx="4">
                  <c:v>86.09</c:v>
                </c:pt>
              </c:numCache>
            </c:numRef>
          </c:val>
          <c:extLst>
            <c:ext xmlns:c16="http://schemas.microsoft.com/office/drawing/2014/chart" uri="{C3380CC4-5D6E-409C-BE32-E72D297353CC}">
              <c16:uniqueId val="{00000000-884A-4D66-9BCF-6AC49138D2E2}"/>
            </c:ext>
          </c:extLst>
        </c:ser>
        <c:dLbls>
          <c:showLegendKey val="0"/>
          <c:showVal val="0"/>
          <c:showCatName val="0"/>
          <c:showSerName val="0"/>
          <c:showPercent val="0"/>
          <c:showBubbleSize val="0"/>
        </c:dLbls>
        <c:gapWidth val="150"/>
        <c:axId val="359293496"/>
        <c:axId val="35929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4A-4D66-9BCF-6AC49138D2E2}"/>
            </c:ext>
          </c:extLst>
        </c:ser>
        <c:dLbls>
          <c:showLegendKey val="0"/>
          <c:showVal val="0"/>
          <c:showCatName val="0"/>
          <c:showSerName val="0"/>
          <c:showPercent val="0"/>
          <c:showBubbleSize val="0"/>
        </c:dLbls>
        <c:marker val="1"/>
        <c:smooth val="0"/>
        <c:axId val="359293496"/>
        <c:axId val="359296240"/>
      </c:lineChart>
      <c:dateAx>
        <c:axId val="359293496"/>
        <c:scaling>
          <c:orientation val="minMax"/>
        </c:scaling>
        <c:delete val="1"/>
        <c:axPos val="b"/>
        <c:numFmt formatCode="ge" sourceLinked="1"/>
        <c:majorTickMark val="none"/>
        <c:minorTickMark val="none"/>
        <c:tickLblPos val="none"/>
        <c:crossAx val="359296240"/>
        <c:crosses val="autoZero"/>
        <c:auto val="1"/>
        <c:lblOffset val="100"/>
        <c:baseTimeUnit val="years"/>
      </c:dateAx>
      <c:valAx>
        <c:axId val="35929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9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E-4310-8EFC-77BE8A0E7F79}"/>
            </c:ext>
          </c:extLst>
        </c:ser>
        <c:dLbls>
          <c:showLegendKey val="0"/>
          <c:showVal val="0"/>
          <c:showCatName val="0"/>
          <c:showSerName val="0"/>
          <c:showPercent val="0"/>
          <c:showBubbleSize val="0"/>
        </c:dLbls>
        <c:gapWidth val="150"/>
        <c:axId val="359294672"/>
        <c:axId val="35929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E-4310-8EFC-77BE8A0E7F79}"/>
            </c:ext>
          </c:extLst>
        </c:ser>
        <c:dLbls>
          <c:showLegendKey val="0"/>
          <c:showVal val="0"/>
          <c:showCatName val="0"/>
          <c:showSerName val="0"/>
          <c:showPercent val="0"/>
          <c:showBubbleSize val="0"/>
        </c:dLbls>
        <c:marker val="1"/>
        <c:smooth val="0"/>
        <c:axId val="359294672"/>
        <c:axId val="359297416"/>
      </c:lineChart>
      <c:dateAx>
        <c:axId val="359294672"/>
        <c:scaling>
          <c:orientation val="minMax"/>
        </c:scaling>
        <c:delete val="1"/>
        <c:axPos val="b"/>
        <c:numFmt formatCode="ge" sourceLinked="1"/>
        <c:majorTickMark val="none"/>
        <c:minorTickMark val="none"/>
        <c:tickLblPos val="none"/>
        <c:crossAx val="359297416"/>
        <c:crosses val="autoZero"/>
        <c:auto val="1"/>
        <c:lblOffset val="100"/>
        <c:baseTimeUnit val="years"/>
      </c:dateAx>
      <c:valAx>
        <c:axId val="35929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9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38-47F8-9956-80C6D1A5A315}"/>
            </c:ext>
          </c:extLst>
        </c:ser>
        <c:dLbls>
          <c:showLegendKey val="0"/>
          <c:showVal val="0"/>
          <c:showCatName val="0"/>
          <c:showSerName val="0"/>
          <c:showPercent val="0"/>
          <c:showBubbleSize val="0"/>
        </c:dLbls>
        <c:gapWidth val="150"/>
        <c:axId val="359295064"/>
        <c:axId val="35929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38-47F8-9956-80C6D1A5A315}"/>
            </c:ext>
          </c:extLst>
        </c:ser>
        <c:dLbls>
          <c:showLegendKey val="0"/>
          <c:showVal val="0"/>
          <c:showCatName val="0"/>
          <c:showSerName val="0"/>
          <c:showPercent val="0"/>
          <c:showBubbleSize val="0"/>
        </c:dLbls>
        <c:marker val="1"/>
        <c:smooth val="0"/>
        <c:axId val="359295064"/>
        <c:axId val="359298984"/>
      </c:lineChart>
      <c:dateAx>
        <c:axId val="359295064"/>
        <c:scaling>
          <c:orientation val="minMax"/>
        </c:scaling>
        <c:delete val="1"/>
        <c:axPos val="b"/>
        <c:numFmt formatCode="ge" sourceLinked="1"/>
        <c:majorTickMark val="none"/>
        <c:minorTickMark val="none"/>
        <c:tickLblPos val="none"/>
        <c:crossAx val="359298984"/>
        <c:crosses val="autoZero"/>
        <c:auto val="1"/>
        <c:lblOffset val="100"/>
        <c:baseTimeUnit val="years"/>
      </c:dateAx>
      <c:valAx>
        <c:axId val="35929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9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57-4D37-8867-BD55861F5B9B}"/>
            </c:ext>
          </c:extLst>
        </c:ser>
        <c:dLbls>
          <c:showLegendKey val="0"/>
          <c:showVal val="0"/>
          <c:showCatName val="0"/>
          <c:showSerName val="0"/>
          <c:showPercent val="0"/>
          <c:showBubbleSize val="0"/>
        </c:dLbls>
        <c:gapWidth val="150"/>
        <c:axId val="359297808"/>
        <c:axId val="35929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7-4D37-8867-BD55861F5B9B}"/>
            </c:ext>
          </c:extLst>
        </c:ser>
        <c:dLbls>
          <c:showLegendKey val="0"/>
          <c:showVal val="0"/>
          <c:showCatName val="0"/>
          <c:showSerName val="0"/>
          <c:showPercent val="0"/>
          <c:showBubbleSize val="0"/>
        </c:dLbls>
        <c:marker val="1"/>
        <c:smooth val="0"/>
        <c:axId val="359297808"/>
        <c:axId val="359291536"/>
      </c:lineChart>
      <c:dateAx>
        <c:axId val="359297808"/>
        <c:scaling>
          <c:orientation val="minMax"/>
        </c:scaling>
        <c:delete val="1"/>
        <c:axPos val="b"/>
        <c:numFmt formatCode="ge" sourceLinked="1"/>
        <c:majorTickMark val="none"/>
        <c:minorTickMark val="none"/>
        <c:tickLblPos val="none"/>
        <c:crossAx val="359291536"/>
        <c:crosses val="autoZero"/>
        <c:auto val="1"/>
        <c:lblOffset val="100"/>
        <c:baseTimeUnit val="years"/>
      </c:dateAx>
      <c:valAx>
        <c:axId val="35929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9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1C-4368-91DA-700311EE0044}"/>
            </c:ext>
          </c:extLst>
        </c:ser>
        <c:dLbls>
          <c:showLegendKey val="0"/>
          <c:showVal val="0"/>
          <c:showCatName val="0"/>
          <c:showSerName val="0"/>
          <c:showPercent val="0"/>
          <c:showBubbleSize val="0"/>
        </c:dLbls>
        <c:gapWidth val="150"/>
        <c:axId val="360074000"/>
        <c:axId val="3600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1C-4368-91DA-700311EE0044}"/>
            </c:ext>
          </c:extLst>
        </c:ser>
        <c:dLbls>
          <c:showLegendKey val="0"/>
          <c:showVal val="0"/>
          <c:showCatName val="0"/>
          <c:showSerName val="0"/>
          <c:showPercent val="0"/>
          <c:showBubbleSize val="0"/>
        </c:dLbls>
        <c:marker val="1"/>
        <c:smooth val="0"/>
        <c:axId val="360074000"/>
        <c:axId val="360073216"/>
      </c:lineChart>
      <c:dateAx>
        <c:axId val="360074000"/>
        <c:scaling>
          <c:orientation val="minMax"/>
        </c:scaling>
        <c:delete val="1"/>
        <c:axPos val="b"/>
        <c:numFmt formatCode="ge" sourceLinked="1"/>
        <c:majorTickMark val="none"/>
        <c:minorTickMark val="none"/>
        <c:tickLblPos val="none"/>
        <c:crossAx val="360073216"/>
        <c:crosses val="autoZero"/>
        <c:auto val="1"/>
        <c:lblOffset val="100"/>
        <c:baseTimeUnit val="years"/>
      </c:dateAx>
      <c:valAx>
        <c:axId val="3600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7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477.67</c:v>
                </c:pt>
                <c:pt idx="1">
                  <c:v>478.71</c:v>
                </c:pt>
                <c:pt idx="2">
                  <c:v>414.45</c:v>
                </c:pt>
                <c:pt idx="3">
                  <c:v>385.01</c:v>
                </c:pt>
                <c:pt idx="4">
                  <c:v>322.69</c:v>
                </c:pt>
              </c:numCache>
            </c:numRef>
          </c:val>
          <c:extLst>
            <c:ext xmlns:c16="http://schemas.microsoft.com/office/drawing/2014/chart" uri="{C3380CC4-5D6E-409C-BE32-E72D297353CC}">
              <c16:uniqueId val="{00000000-7BC0-47A1-B96F-168EA06E9499}"/>
            </c:ext>
          </c:extLst>
        </c:ser>
        <c:dLbls>
          <c:showLegendKey val="0"/>
          <c:showVal val="0"/>
          <c:showCatName val="0"/>
          <c:showSerName val="0"/>
          <c:showPercent val="0"/>
          <c:showBubbleSize val="0"/>
        </c:dLbls>
        <c:gapWidth val="150"/>
        <c:axId val="360068512"/>
        <c:axId val="36006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1127.77</c:v>
                </c:pt>
                <c:pt idx="1">
                  <c:v>1066.1600000000001</c:v>
                </c:pt>
                <c:pt idx="2">
                  <c:v>929.81</c:v>
                </c:pt>
                <c:pt idx="3">
                  <c:v>856.82</c:v>
                </c:pt>
                <c:pt idx="4">
                  <c:v>835.39</c:v>
                </c:pt>
              </c:numCache>
            </c:numRef>
          </c:val>
          <c:smooth val="0"/>
          <c:extLst>
            <c:ext xmlns:c16="http://schemas.microsoft.com/office/drawing/2014/chart" uri="{C3380CC4-5D6E-409C-BE32-E72D297353CC}">
              <c16:uniqueId val="{00000001-7BC0-47A1-B96F-168EA06E9499}"/>
            </c:ext>
          </c:extLst>
        </c:ser>
        <c:dLbls>
          <c:showLegendKey val="0"/>
          <c:showVal val="0"/>
          <c:showCatName val="0"/>
          <c:showSerName val="0"/>
          <c:showPercent val="0"/>
          <c:showBubbleSize val="0"/>
        </c:dLbls>
        <c:marker val="1"/>
        <c:smooth val="0"/>
        <c:axId val="360068512"/>
        <c:axId val="360068120"/>
      </c:lineChart>
      <c:dateAx>
        <c:axId val="360068512"/>
        <c:scaling>
          <c:orientation val="minMax"/>
        </c:scaling>
        <c:delete val="1"/>
        <c:axPos val="b"/>
        <c:numFmt formatCode="ge" sourceLinked="1"/>
        <c:majorTickMark val="none"/>
        <c:minorTickMark val="none"/>
        <c:tickLblPos val="none"/>
        <c:crossAx val="360068120"/>
        <c:crosses val="autoZero"/>
        <c:auto val="1"/>
        <c:lblOffset val="100"/>
        <c:baseTimeUnit val="years"/>
      </c:dateAx>
      <c:valAx>
        <c:axId val="36006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94.68</c:v>
                </c:pt>
                <c:pt idx="1">
                  <c:v>96.74</c:v>
                </c:pt>
                <c:pt idx="2">
                  <c:v>98.48</c:v>
                </c:pt>
                <c:pt idx="3">
                  <c:v>96.57</c:v>
                </c:pt>
                <c:pt idx="4">
                  <c:v>99.61</c:v>
                </c:pt>
              </c:numCache>
            </c:numRef>
          </c:val>
          <c:extLst>
            <c:ext xmlns:c16="http://schemas.microsoft.com/office/drawing/2014/chart" uri="{C3380CC4-5D6E-409C-BE32-E72D297353CC}">
              <c16:uniqueId val="{00000000-2F7C-43B1-B0E9-4F920152C2E5}"/>
            </c:ext>
          </c:extLst>
        </c:ser>
        <c:dLbls>
          <c:showLegendKey val="0"/>
          <c:showVal val="0"/>
          <c:showCatName val="0"/>
          <c:showSerName val="0"/>
          <c:showPercent val="0"/>
          <c:showBubbleSize val="0"/>
        </c:dLbls>
        <c:gapWidth val="150"/>
        <c:axId val="360068904"/>
        <c:axId val="3600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75.08</c:v>
                </c:pt>
                <c:pt idx="1">
                  <c:v>76.91</c:v>
                </c:pt>
                <c:pt idx="2">
                  <c:v>78.44</c:v>
                </c:pt>
                <c:pt idx="3">
                  <c:v>74.17</c:v>
                </c:pt>
                <c:pt idx="4">
                  <c:v>76.3</c:v>
                </c:pt>
              </c:numCache>
            </c:numRef>
          </c:val>
          <c:smooth val="0"/>
          <c:extLst>
            <c:ext xmlns:c16="http://schemas.microsoft.com/office/drawing/2014/chart" uri="{C3380CC4-5D6E-409C-BE32-E72D297353CC}">
              <c16:uniqueId val="{00000001-2F7C-43B1-B0E9-4F920152C2E5}"/>
            </c:ext>
          </c:extLst>
        </c:ser>
        <c:dLbls>
          <c:showLegendKey val="0"/>
          <c:showVal val="0"/>
          <c:showCatName val="0"/>
          <c:showSerName val="0"/>
          <c:showPercent val="0"/>
          <c:showBubbleSize val="0"/>
        </c:dLbls>
        <c:marker val="1"/>
        <c:smooth val="0"/>
        <c:axId val="360068904"/>
        <c:axId val="360074784"/>
      </c:lineChart>
      <c:dateAx>
        <c:axId val="360068904"/>
        <c:scaling>
          <c:orientation val="minMax"/>
        </c:scaling>
        <c:delete val="1"/>
        <c:axPos val="b"/>
        <c:numFmt formatCode="ge" sourceLinked="1"/>
        <c:majorTickMark val="none"/>
        <c:minorTickMark val="none"/>
        <c:tickLblPos val="none"/>
        <c:crossAx val="360074784"/>
        <c:crosses val="autoZero"/>
        <c:auto val="1"/>
        <c:lblOffset val="100"/>
        <c:baseTimeUnit val="years"/>
      </c:dateAx>
      <c:valAx>
        <c:axId val="3600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6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c:v>
                </c:pt>
                <c:pt idx="1">
                  <c:v>151</c:v>
                </c:pt>
                <c:pt idx="2">
                  <c:v>151</c:v>
                </c:pt>
                <c:pt idx="3">
                  <c:v>155.41999999999999</c:v>
                </c:pt>
                <c:pt idx="4">
                  <c:v>150</c:v>
                </c:pt>
              </c:numCache>
            </c:numRef>
          </c:val>
          <c:extLst>
            <c:ext xmlns:c16="http://schemas.microsoft.com/office/drawing/2014/chart" uri="{C3380CC4-5D6E-409C-BE32-E72D297353CC}">
              <c16:uniqueId val="{00000000-CAA2-4D77-A31D-9907CDEBFC6E}"/>
            </c:ext>
          </c:extLst>
        </c:ser>
        <c:dLbls>
          <c:showLegendKey val="0"/>
          <c:showVal val="0"/>
          <c:showCatName val="0"/>
          <c:showSerName val="0"/>
          <c:showPercent val="0"/>
          <c:showBubbleSize val="0"/>
        </c:dLbls>
        <c:gapWidth val="150"/>
        <c:axId val="360072824"/>
        <c:axId val="36007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164.73</c:v>
                </c:pt>
                <c:pt idx="1">
                  <c:v>160.77000000000001</c:v>
                </c:pt>
                <c:pt idx="2">
                  <c:v>151.31</c:v>
                </c:pt>
                <c:pt idx="3">
                  <c:v>159.33000000000001</c:v>
                </c:pt>
                <c:pt idx="4">
                  <c:v>152.38</c:v>
                </c:pt>
              </c:numCache>
            </c:numRef>
          </c:val>
          <c:smooth val="0"/>
          <c:extLst>
            <c:ext xmlns:c16="http://schemas.microsoft.com/office/drawing/2014/chart" uri="{C3380CC4-5D6E-409C-BE32-E72D297353CC}">
              <c16:uniqueId val="{00000001-CAA2-4D77-A31D-9907CDEBFC6E}"/>
            </c:ext>
          </c:extLst>
        </c:ser>
        <c:dLbls>
          <c:showLegendKey val="0"/>
          <c:showVal val="0"/>
          <c:showCatName val="0"/>
          <c:showSerName val="0"/>
          <c:showPercent val="0"/>
          <c:showBubbleSize val="0"/>
        </c:dLbls>
        <c:marker val="1"/>
        <c:smooth val="0"/>
        <c:axId val="360072824"/>
        <c:axId val="360073608"/>
      </c:lineChart>
      <c:dateAx>
        <c:axId val="360072824"/>
        <c:scaling>
          <c:orientation val="minMax"/>
        </c:scaling>
        <c:delete val="1"/>
        <c:axPos val="b"/>
        <c:numFmt formatCode="ge" sourceLinked="1"/>
        <c:majorTickMark val="none"/>
        <c:minorTickMark val="none"/>
        <c:tickLblPos val="none"/>
        <c:crossAx val="360073608"/>
        <c:crosses val="autoZero"/>
        <c:auto val="1"/>
        <c:lblOffset val="100"/>
        <c:baseTimeUnit val="years"/>
      </c:dateAx>
      <c:valAx>
        <c:axId val="36007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07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野田市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Ac2</v>
      </c>
      <c r="X8" s="72"/>
      <c r="Y8" s="72"/>
      <c r="Z8" s="72"/>
      <c r="AA8" s="72"/>
      <c r="AB8" s="72"/>
      <c r="AC8" s="72"/>
      <c r="AD8" s="73" t="s">
        <v>122</v>
      </c>
      <c r="AE8" s="73"/>
      <c r="AF8" s="73"/>
      <c r="AG8" s="73"/>
      <c r="AH8" s="73"/>
      <c r="AI8" s="73"/>
      <c r="AJ8" s="73"/>
      <c r="AK8" s="4"/>
      <c r="AL8" s="67">
        <f>データ!S6</f>
        <v>155050</v>
      </c>
      <c r="AM8" s="67"/>
      <c r="AN8" s="67"/>
      <c r="AO8" s="67"/>
      <c r="AP8" s="67"/>
      <c r="AQ8" s="67"/>
      <c r="AR8" s="67"/>
      <c r="AS8" s="67"/>
      <c r="AT8" s="66">
        <f>データ!T6</f>
        <v>103.55</v>
      </c>
      <c r="AU8" s="66"/>
      <c r="AV8" s="66"/>
      <c r="AW8" s="66"/>
      <c r="AX8" s="66"/>
      <c r="AY8" s="66"/>
      <c r="AZ8" s="66"/>
      <c r="BA8" s="66"/>
      <c r="BB8" s="66">
        <f>データ!U6</f>
        <v>1497.34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65.319999999999993</v>
      </c>
      <c r="Q10" s="66"/>
      <c r="R10" s="66"/>
      <c r="S10" s="66"/>
      <c r="T10" s="66"/>
      <c r="U10" s="66"/>
      <c r="V10" s="66"/>
      <c r="W10" s="66">
        <f>データ!Q6</f>
        <v>81.680000000000007</v>
      </c>
      <c r="X10" s="66"/>
      <c r="Y10" s="66"/>
      <c r="Z10" s="66"/>
      <c r="AA10" s="66"/>
      <c r="AB10" s="66"/>
      <c r="AC10" s="66"/>
      <c r="AD10" s="67">
        <f>データ!R6</f>
        <v>2268</v>
      </c>
      <c r="AE10" s="67"/>
      <c r="AF10" s="67"/>
      <c r="AG10" s="67"/>
      <c r="AH10" s="67"/>
      <c r="AI10" s="67"/>
      <c r="AJ10" s="67"/>
      <c r="AK10" s="2"/>
      <c r="AL10" s="67">
        <f>データ!V6</f>
        <v>101092</v>
      </c>
      <c r="AM10" s="67"/>
      <c r="AN10" s="67"/>
      <c r="AO10" s="67"/>
      <c r="AP10" s="67"/>
      <c r="AQ10" s="67"/>
      <c r="AR10" s="67"/>
      <c r="AS10" s="67"/>
      <c r="AT10" s="66">
        <f>データ!W6</f>
        <v>17.29</v>
      </c>
      <c r="AU10" s="66"/>
      <c r="AV10" s="66"/>
      <c r="AW10" s="66"/>
      <c r="AX10" s="66"/>
      <c r="AY10" s="66"/>
      <c r="AZ10" s="66"/>
      <c r="BA10" s="66"/>
      <c r="BB10" s="66">
        <f>データ!X6</f>
        <v>5846.85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122084</v>
      </c>
      <c r="D6" s="33">
        <f t="shared" si="3"/>
        <v>47</v>
      </c>
      <c r="E6" s="33">
        <f t="shared" si="3"/>
        <v>17</v>
      </c>
      <c r="F6" s="33">
        <f t="shared" si="3"/>
        <v>1</v>
      </c>
      <c r="G6" s="33">
        <f t="shared" si="3"/>
        <v>0</v>
      </c>
      <c r="H6" s="33" t="str">
        <f t="shared" si="3"/>
        <v>千葉県　野田市</v>
      </c>
      <c r="I6" s="33" t="str">
        <f t="shared" si="3"/>
        <v>法非適用</v>
      </c>
      <c r="J6" s="33" t="str">
        <f t="shared" si="3"/>
        <v>下水道事業</v>
      </c>
      <c r="K6" s="33" t="str">
        <f t="shared" si="3"/>
        <v>公共下水道</v>
      </c>
      <c r="L6" s="33" t="str">
        <f t="shared" si="3"/>
        <v>Ac2</v>
      </c>
      <c r="M6" s="33">
        <f t="shared" si="3"/>
        <v>0</v>
      </c>
      <c r="N6" s="34" t="str">
        <f t="shared" si="3"/>
        <v>-</v>
      </c>
      <c r="O6" s="34" t="str">
        <f t="shared" si="3"/>
        <v>該当数値なし</v>
      </c>
      <c r="P6" s="34">
        <f t="shared" si="3"/>
        <v>65.319999999999993</v>
      </c>
      <c r="Q6" s="34">
        <f t="shared" si="3"/>
        <v>81.680000000000007</v>
      </c>
      <c r="R6" s="34">
        <f t="shared" si="3"/>
        <v>2268</v>
      </c>
      <c r="S6" s="34">
        <f t="shared" si="3"/>
        <v>155050</v>
      </c>
      <c r="T6" s="34">
        <f t="shared" si="3"/>
        <v>103.55</v>
      </c>
      <c r="U6" s="34">
        <f t="shared" si="3"/>
        <v>1497.34</v>
      </c>
      <c r="V6" s="34">
        <f t="shared" si="3"/>
        <v>101092</v>
      </c>
      <c r="W6" s="34">
        <f t="shared" si="3"/>
        <v>17.29</v>
      </c>
      <c r="X6" s="34">
        <f t="shared" si="3"/>
        <v>5846.85</v>
      </c>
      <c r="Y6" s="35">
        <f>IF(Y7="",NA(),Y7)</f>
        <v>96.15</v>
      </c>
      <c r="Z6" s="35">
        <f t="shared" ref="Z6:AH6" si="4">IF(Z7="",NA(),Z7)</f>
        <v>96.88</v>
      </c>
      <c r="AA6" s="35">
        <f t="shared" si="4"/>
        <v>96.7</v>
      </c>
      <c r="AB6" s="35">
        <f t="shared" si="4"/>
        <v>95.19</v>
      </c>
      <c r="AC6" s="35">
        <f t="shared" si="4"/>
        <v>86.09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477.67</v>
      </c>
      <c r="BG6" s="35">
        <f t="shared" ref="BG6:BO6" si="7">IF(BG7="",NA(),BG7)</f>
        <v>478.71</v>
      </c>
      <c r="BH6" s="35">
        <f t="shared" si="7"/>
        <v>414.45</v>
      </c>
      <c r="BI6" s="35">
        <f t="shared" si="7"/>
        <v>385.01</v>
      </c>
      <c r="BJ6" s="35">
        <f t="shared" si="7"/>
        <v>322.69</v>
      </c>
      <c r="BK6" s="35">
        <f t="shared" si="7"/>
        <v>1127.77</v>
      </c>
      <c r="BL6" s="35">
        <f t="shared" si="7"/>
        <v>1066.1600000000001</v>
      </c>
      <c r="BM6" s="35">
        <f t="shared" si="7"/>
        <v>929.81</v>
      </c>
      <c r="BN6" s="35">
        <f t="shared" si="7"/>
        <v>856.82</v>
      </c>
      <c r="BO6" s="35">
        <f t="shared" si="7"/>
        <v>835.39</v>
      </c>
      <c r="BP6" s="34" t="str">
        <f>IF(BP7="","",IF(BP7="-","【-】","【"&amp;SUBSTITUTE(TEXT(BP7,"#,##0.00"),"-","△")&amp;"】"))</f>
        <v>【728.30】</v>
      </c>
      <c r="BQ6" s="35">
        <f>IF(BQ7="",NA(),BQ7)</f>
        <v>94.68</v>
      </c>
      <c r="BR6" s="35">
        <f t="shared" ref="BR6:BZ6" si="8">IF(BR7="",NA(),BR7)</f>
        <v>96.74</v>
      </c>
      <c r="BS6" s="35">
        <f t="shared" si="8"/>
        <v>98.48</v>
      </c>
      <c r="BT6" s="35">
        <f t="shared" si="8"/>
        <v>96.57</v>
      </c>
      <c r="BU6" s="35">
        <f t="shared" si="8"/>
        <v>99.61</v>
      </c>
      <c r="BV6" s="35">
        <f t="shared" si="8"/>
        <v>75.08</v>
      </c>
      <c r="BW6" s="35">
        <f t="shared" si="8"/>
        <v>76.91</v>
      </c>
      <c r="BX6" s="35">
        <f t="shared" si="8"/>
        <v>78.44</v>
      </c>
      <c r="BY6" s="35">
        <f t="shared" si="8"/>
        <v>74.17</v>
      </c>
      <c r="BZ6" s="35">
        <f t="shared" si="8"/>
        <v>76.3</v>
      </c>
      <c r="CA6" s="34" t="str">
        <f>IF(CA7="","",IF(CA7="-","【-】","【"&amp;SUBSTITUTE(TEXT(CA7,"#,##0.00"),"-","△")&amp;"】"))</f>
        <v>【100.04】</v>
      </c>
      <c r="CB6" s="35">
        <f>IF(CB7="",NA(),CB7)</f>
        <v>151</v>
      </c>
      <c r="CC6" s="35">
        <f t="shared" ref="CC6:CK6" si="9">IF(CC7="",NA(),CC7)</f>
        <v>151</v>
      </c>
      <c r="CD6" s="35">
        <f t="shared" si="9"/>
        <v>151</v>
      </c>
      <c r="CE6" s="35">
        <f t="shared" si="9"/>
        <v>155.41999999999999</v>
      </c>
      <c r="CF6" s="35">
        <f t="shared" si="9"/>
        <v>150</v>
      </c>
      <c r="CG6" s="35">
        <f t="shared" si="9"/>
        <v>164.73</v>
      </c>
      <c r="CH6" s="35">
        <f t="shared" si="9"/>
        <v>160.77000000000001</v>
      </c>
      <c r="CI6" s="35">
        <f t="shared" si="9"/>
        <v>151.31</v>
      </c>
      <c r="CJ6" s="35">
        <f t="shared" si="9"/>
        <v>159.33000000000001</v>
      </c>
      <c r="CK6" s="35">
        <f t="shared" si="9"/>
        <v>152.38</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58.78</v>
      </c>
      <c r="CS6" s="35">
        <f t="shared" si="10"/>
        <v>56.94</v>
      </c>
      <c r="CT6" s="35" t="str">
        <f t="shared" si="10"/>
        <v>-</v>
      </c>
      <c r="CU6" s="35" t="str">
        <f t="shared" si="10"/>
        <v>-</v>
      </c>
      <c r="CV6" s="35" t="str">
        <f t="shared" si="10"/>
        <v>-</v>
      </c>
      <c r="CW6" s="34" t="str">
        <f>IF(CW7="","",IF(CW7="-","【-】","【"&amp;SUBSTITUTE(TEXT(CW7,"#,##0.00"),"-","△")&amp;"】"))</f>
        <v>【60.09】</v>
      </c>
      <c r="CX6" s="35">
        <f>IF(CX7="",NA(),CX7)</f>
        <v>89.59</v>
      </c>
      <c r="CY6" s="35">
        <f t="shared" ref="CY6:DG6" si="11">IF(CY7="",NA(),CY7)</f>
        <v>89.94</v>
      </c>
      <c r="CZ6" s="35">
        <f t="shared" si="11"/>
        <v>90.66</v>
      </c>
      <c r="DA6" s="35">
        <f t="shared" si="11"/>
        <v>91.49</v>
      </c>
      <c r="DB6" s="35">
        <f t="shared" si="11"/>
        <v>92.23</v>
      </c>
      <c r="DC6" s="35">
        <f t="shared" si="11"/>
        <v>92.42</v>
      </c>
      <c r="DD6" s="35">
        <f t="shared" si="11"/>
        <v>92.35</v>
      </c>
      <c r="DE6" s="35">
        <f t="shared" si="11"/>
        <v>87.79</v>
      </c>
      <c r="DF6" s="35">
        <f t="shared" si="11"/>
        <v>88.43</v>
      </c>
      <c r="DG6" s="35">
        <f t="shared" si="11"/>
        <v>88.75</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0.04</v>
      </c>
      <c r="EG6" s="35">
        <f t="shared" si="14"/>
        <v>0.03</v>
      </c>
      <c r="EH6" s="34">
        <f t="shared" si="14"/>
        <v>0</v>
      </c>
      <c r="EI6" s="34">
        <f t="shared" si="14"/>
        <v>0</v>
      </c>
      <c r="EJ6" s="35">
        <f t="shared" si="14"/>
        <v>0.04</v>
      </c>
      <c r="EK6" s="35">
        <f t="shared" si="14"/>
        <v>0.06</v>
      </c>
      <c r="EL6" s="35">
        <f t="shared" si="14"/>
        <v>7.0000000000000007E-2</v>
      </c>
      <c r="EM6" s="35">
        <f t="shared" si="14"/>
        <v>0.23</v>
      </c>
      <c r="EN6" s="35">
        <f t="shared" si="14"/>
        <v>0.06</v>
      </c>
      <c r="EO6" s="34" t="str">
        <f>IF(EO7="","",IF(EO7="-","【-】","【"&amp;SUBSTITUTE(TEXT(EO7,"#,##0.00"),"-","△")&amp;"】"))</f>
        <v>【0.27】</v>
      </c>
    </row>
    <row r="7" spans="1:145" s="36" customFormat="1" x14ac:dyDescent="0.15">
      <c r="A7" s="28"/>
      <c r="B7" s="37">
        <v>2016</v>
      </c>
      <c r="C7" s="37">
        <v>122084</v>
      </c>
      <c r="D7" s="37">
        <v>47</v>
      </c>
      <c r="E7" s="37">
        <v>17</v>
      </c>
      <c r="F7" s="37">
        <v>1</v>
      </c>
      <c r="G7" s="37">
        <v>0</v>
      </c>
      <c r="H7" s="37" t="s">
        <v>110</v>
      </c>
      <c r="I7" s="37" t="s">
        <v>111</v>
      </c>
      <c r="J7" s="37" t="s">
        <v>112</v>
      </c>
      <c r="K7" s="37" t="s">
        <v>113</v>
      </c>
      <c r="L7" s="37" t="s">
        <v>114</v>
      </c>
      <c r="M7" s="37"/>
      <c r="N7" s="38" t="s">
        <v>115</v>
      </c>
      <c r="O7" s="38" t="s">
        <v>116</v>
      </c>
      <c r="P7" s="38">
        <v>65.319999999999993</v>
      </c>
      <c r="Q7" s="38">
        <v>81.680000000000007</v>
      </c>
      <c r="R7" s="38">
        <v>2268</v>
      </c>
      <c r="S7" s="38">
        <v>155050</v>
      </c>
      <c r="T7" s="38">
        <v>103.55</v>
      </c>
      <c r="U7" s="38">
        <v>1497.34</v>
      </c>
      <c r="V7" s="38">
        <v>101092</v>
      </c>
      <c r="W7" s="38">
        <v>17.29</v>
      </c>
      <c r="X7" s="38">
        <v>5846.85</v>
      </c>
      <c r="Y7" s="38">
        <v>96.15</v>
      </c>
      <c r="Z7" s="38">
        <v>96.88</v>
      </c>
      <c r="AA7" s="38">
        <v>96.7</v>
      </c>
      <c r="AB7" s="38">
        <v>95.19</v>
      </c>
      <c r="AC7" s="38">
        <v>86.09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477.67</v>
      </c>
      <c r="BG7" s="38">
        <v>478.71</v>
      </c>
      <c r="BH7" s="38">
        <v>414.45</v>
      </c>
      <c r="BI7" s="38">
        <v>385.01</v>
      </c>
      <c r="BJ7" s="38">
        <v>322.69</v>
      </c>
      <c r="BK7" s="38">
        <v>1127.77</v>
      </c>
      <c r="BL7" s="38">
        <v>1066.1600000000001</v>
      </c>
      <c r="BM7" s="38">
        <v>929.81</v>
      </c>
      <c r="BN7" s="38">
        <v>856.82</v>
      </c>
      <c r="BO7" s="38">
        <v>835.39</v>
      </c>
      <c r="BP7" s="38">
        <v>728.3</v>
      </c>
      <c r="BQ7" s="38">
        <v>94.68</v>
      </c>
      <c r="BR7" s="38">
        <v>96.74</v>
      </c>
      <c r="BS7" s="38">
        <v>98.48</v>
      </c>
      <c r="BT7" s="38">
        <v>96.57</v>
      </c>
      <c r="BU7" s="38">
        <v>99.61</v>
      </c>
      <c r="BV7" s="38">
        <v>75.08</v>
      </c>
      <c r="BW7" s="38">
        <v>76.91</v>
      </c>
      <c r="BX7" s="38">
        <v>78.44</v>
      </c>
      <c r="BY7" s="38">
        <v>74.17</v>
      </c>
      <c r="BZ7" s="38">
        <v>76.3</v>
      </c>
      <c r="CA7" s="38">
        <v>100.04</v>
      </c>
      <c r="CB7" s="38">
        <v>151</v>
      </c>
      <c r="CC7" s="38">
        <v>151</v>
      </c>
      <c r="CD7" s="38">
        <v>151</v>
      </c>
      <c r="CE7" s="38">
        <v>155.41999999999999</v>
      </c>
      <c r="CF7" s="38">
        <v>150</v>
      </c>
      <c r="CG7" s="38">
        <v>164.73</v>
      </c>
      <c r="CH7" s="38">
        <v>160.77000000000001</v>
      </c>
      <c r="CI7" s="38">
        <v>151.31</v>
      </c>
      <c r="CJ7" s="38">
        <v>159.33000000000001</v>
      </c>
      <c r="CK7" s="38">
        <v>152.38</v>
      </c>
      <c r="CL7" s="38">
        <v>137.82</v>
      </c>
      <c r="CM7" s="38" t="s">
        <v>115</v>
      </c>
      <c r="CN7" s="38" t="s">
        <v>115</v>
      </c>
      <c r="CO7" s="38" t="s">
        <v>115</v>
      </c>
      <c r="CP7" s="38" t="s">
        <v>115</v>
      </c>
      <c r="CQ7" s="38" t="s">
        <v>115</v>
      </c>
      <c r="CR7" s="38">
        <v>58.78</v>
      </c>
      <c r="CS7" s="38">
        <v>56.94</v>
      </c>
      <c r="CT7" s="38" t="s">
        <v>115</v>
      </c>
      <c r="CU7" s="38" t="s">
        <v>115</v>
      </c>
      <c r="CV7" s="38" t="s">
        <v>115</v>
      </c>
      <c r="CW7" s="38">
        <v>60.09</v>
      </c>
      <c r="CX7" s="38">
        <v>89.59</v>
      </c>
      <c r="CY7" s="38">
        <v>89.94</v>
      </c>
      <c r="CZ7" s="38">
        <v>90.66</v>
      </c>
      <c r="DA7" s="38">
        <v>91.49</v>
      </c>
      <c r="DB7" s="38">
        <v>92.23</v>
      </c>
      <c r="DC7" s="38">
        <v>92.42</v>
      </c>
      <c r="DD7" s="38">
        <v>92.35</v>
      </c>
      <c r="DE7" s="38">
        <v>87.79</v>
      </c>
      <c r="DF7" s="38">
        <v>88.43</v>
      </c>
      <c r="DG7" s="38">
        <v>88.75</v>
      </c>
      <c r="DH7" s="38">
        <v>94.9</v>
      </c>
      <c r="DI7" s="38"/>
      <c r="DJ7" s="38"/>
      <c r="DK7" s="38"/>
      <c r="DL7" s="38"/>
      <c r="DM7" s="38"/>
      <c r="DN7" s="38"/>
      <c r="DO7" s="38"/>
      <c r="DP7" s="38"/>
      <c r="DQ7" s="38"/>
      <c r="DR7" s="38"/>
      <c r="DS7" s="38"/>
      <c r="DT7" s="38"/>
      <c r="DU7" s="38"/>
      <c r="DV7" s="38"/>
      <c r="DW7" s="38"/>
      <c r="DX7" s="38"/>
      <c r="DY7" s="38"/>
      <c r="DZ7" s="38"/>
      <c r="EA7" s="38"/>
      <c r="EB7" s="38"/>
      <c r="EC7" s="38"/>
      <c r="ED7" s="38"/>
      <c r="EE7" s="38">
        <v>0.05</v>
      </c>
      <c r="EF7" s="38">
        <v>0.04</v>
      </c>
      <c r="EG7" s="38">
        <v>0.03</v>
      </c>
      <c r="EH7" s="38">
        <v>0</v>
      </c>
      <c r="EI7" s="38">
        <v>0</v>
      </c>
      <c r="EJ7" s="38">
        <v>0.04</v>
      </c>
      <c r="EK7" s="38">
        <v>0.06</v>
      </c>
      <c r="EL7" s="38">
        <v>7.0000000000000007E-2</v>
      </c>
      <c r="EM7" s="38">
        <v>0.23</v>
      </c>
      <c r="EN7" s="38">
        <v>0.06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2018-02-04T23:38:47Z</cp:lastPrinted>
  <dcterms:created xsi:type="dcterms:W3CDTF">2017-12-25T02:05:44Z</dcterms:created>
  <dcterms:modified xsi:type="dcterms:W3CDTF">2018-02-20T07:40:19Z</dcterms:modified>
</cp:coreProperties>
</file>