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W10" i="4"/>
  <c r="P10" i="4"/>
  <c r="W8" i="4"/>
  <c r="P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<sst xmlns="http://schemas.openxmlformats.org/spreadsheetml/2006/main" count="240" uniqueCount="126">
  <si>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</si>
  <si>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</si>
  <si>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</si>
  <si>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</si>
  <si>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</si>
  <si>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</si>
  <si>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</si>
  <si>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</si>
  <si>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</si>
  <si>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</si>
  <si>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</si>
  <si>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</si>
  <si>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</si>
  <si>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</si>
  <si>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</si>
  <si>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</si>
  <si>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</si>
  <si>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</si>
  <si>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</si>
  <si>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</si>
  <si>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</si>
  <si>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</si>
  <si>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</si>
  <si>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</si>
  <si>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</si>
  <si>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</si>
  <si>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</si>
  <si>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</si>
  <si>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</si>
  <si>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</si>
  <si>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</si>
  <si>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</si>
  <si>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</si>
  <si>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</si>
  <si>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</si>
  <si>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</si>
  <si>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</si>
  <si>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</si>
  <si>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</si>
  <si>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</si>
  <si>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</si>
  <si>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</si>
  <si>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</si>
  <si>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</si>
  <si>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</si>
  <si>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</si>
  <si>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</si>
  <si>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</si>
  <si>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</si>
  <si>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</si>
  <si>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</si>
  <si>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</si>
  <si>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</si>
  <si>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</si>
  <si>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</si>
  <si>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</si>
  <si>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</si>
  <si>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</si>
  <si>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</si>
  <si>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</si>
  <si>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</si>
  <si>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</si>
  <si>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</si>
  <si>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</si>
  <si>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</si>
  <si>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</si>
  <si>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</si>
  <si>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</si>
  <si>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</si>
  <si>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</si>
  <si>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</si>
  <si>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</si>
  <si>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</si>
  <si>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</si>
  <si>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</si>
  <si>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</si>
  <si>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</si>
  <si>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</si>
  <si>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</si>
  <si>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</si>
  <si>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</si>
  <si>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</si>
  <si>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</si>
  <si>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</si>
  <si>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</si>
  <si>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</si>
  <si>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</si>
  <si>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</si>
  <si>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</si>
  <si>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</si>
  <si>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</si>
  <si>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</si>
  <si>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</si>
  <si>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</si>
  <si>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</si>
  <si>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</si>
  <si>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</si>
  <si>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</si>
  <si>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</si>
  <si>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</si>
  <si>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</si>
  <si>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</si>
  <si>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</si>
  <si>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</si>
  <si>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</si>
  <si>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</si>
  <si>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</si>
  <si>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</si>
  <si>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</si>
  <si>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</si>
  <si>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茂原市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</si>
  <si>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</si>
  <si>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</si>
  <si>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</si>
  <si>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</si>
  <si>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</si>
  <si>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</si>
  <si>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</si>
  <si>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</si>
  <si>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</si>
  <si>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</si>
  <si>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</si>
  <si>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現在、平成31年度の法適化に向けて資産調査及び評価を実施している途中であるため、老朽化の状況を正しく把握する数値はないが、管渠改善率については更新ペースが遅いということとなっている。
対策としては、現在、管渠更生を考慮したストックマネジメント計画を策定中であるため、策定にあたって行っている調査結果を踏まえ、計画的な改修更新を行う。</t>
    <rPh sb="0" eb="2">
      <t>ゲンザイ</t>
    </rPh>
    <rPh sb="3" eb="5">
      <t>ヘイセイ</t>
    </rPh>
    <rPh sb="7" eb="8">
      <t>ネン</t>
    </rPh>
    <rPh sb="8" eb="9">
      <t>ド</t>
    </rPh>
    <rPh sb="10" eb="11">
      <t>ホウ</t>
    </rPh>
    <rPh sb="11" eb="12">
      <t>テキ</t>
    </rPh>
    <rPh sb="12" eb="13">
      <t>カ</t>
    </rPh>
    <rPh sb="14" eb="15">
      <t>ム</t>
    </rPh>
    <rPh sb="17" eb="19">
      <t>シサン</t>
    </rPh>
    <rPh sb="19" eb="21">
      <t>チョウサ</t>
    </rPh>
    <rPh sb="21" eb="22">
      <t>オヨ</t>
    </rPh>
    <rPh sb="23" eb="25">
      <t>ヒョウカ</t>
    </rPh>
    <rPh sb="26" eb="28">
      <t>ジッシ</t>
    </rPh>
    <rPh sb="32" eb="34">
      <t>トチュウ</t>
    </rPh>
    <rPh sb="40" eb="43">
      <t>ロウキュウカ</t>
    </rPh>
    <rPh sb="44" eb="46">
      <t>ジョウキョウ</t>
    </rPh>
    <rPh sb="47" eb="48">
      <t>タダ</t>
    </rPh>
    <rPh sb="50" eb="52">
      <t>ハアク</t>
    </rPh>
    <rPh sb="54" eb="56">
      <t>スウチ</t>
    </rPh>
    <rPh sb="61" eb="63">
      <t>カンキョ</t>
    </rPh>
    <rPh sb="63" eb="65">
      <t>カイゼン</t>
    </rPh>
    <rPh sb="65" eb="66">
      <t>リツ</t>
    </rPh>
    <rPh sb="71" eb="73">
      <t>コウシン</t>
    </rPh>
    <rPh sb="77" eb="78">
      <t>オソ</t>
    </rPh>
    <rPh sb="102" eb="104">
      <t>カンキョ</t>
    </rPh>
    <rPh sb="104" eb="106">
      <t>コウセイ</t>
    </rPh>
    <rPh sb="107" eb="109">
      <t>コウリョ</t>
    </rPh>
    <rPh sb="133" eb="135">
      <t>サクテイ</t>
    </rPh>
    <rPh sb="140" eb="141">
      <t>オコナ</t>
    </rPh>
    <rPh sb="145" eb="147">
      <t>チョウサ</t>
    </rPh>
    <rPh sb="147" eb="149">
      <t>ケッカ</t>
    </rPh>
    <rPh sb="150" eb="151">
      <t>フ</t>
    </rPh>
    <phoneticPr fontId="7"/>
  </si>
  <si>
    <t xml:space="preserve">収益的収支比率については、昨年度と比較して4.23ポイントの減となっている。主な要因としては、一般会計繰入金の減および処理場等維持管理費の増等が挙げられる。
また有収水量は増加しているものの、処理場修繕費の増等に伴う汚水処理費の増加により、汚水処理原価は昨年度と比較して3.33円上昇している。
今後はストックマネジメント計画に基づく処理場および管渠等の改修更新を控えており、法適化と合わせて、将来コストをより精査した事業運営が必要と考える。
</t>
    <rPh sb="0" eb="3">
      <t>シュウエキテキ</t>
    </rPh>
    <rPh sb="3" eb="5">
      <t>シュウシ</t>
    </rPh>
    <rPh sb="5" eb="7">
      <t>ヒリツ</t>
    </rPh>
    <rPh sb="13" eb="16">
      <t>サクネンド</t>
    </rPh>
    <rPh sb="17" eb="19">
      <t>ヒカク</t>
    </rPh>
    <rPh sb="38" eb="39">
      <t>オモ</t>
    </rPh>
    <rPh sb="40" eb="42">
      <t>ヨウイン</t>
    </rPh>
    <rPh sb="47" eb="49">
      <t>イッパン</t>
    </rPh>
    <rPh sb="49" eb="51">
      <t>カイケイ</t>
    </rPh>
    <rPh sb="51" eb="53">
      <t>クリイレ</t>
    </rPh>
    <rPh sb="53" eb="54">
      <t>キン</t>
    </rPh>
    <rPh sb="55" eb="56">
      <t>ゲン</t>
    </rPh>
    <rPh sb="59" eb="62">
      <t>ショリジョウ</t>
    </rPh>
    <rPh sb="62" eb="63">
      <t>トウ</t>
    </rPh>
    <rPh sb="63" eb="65">
      <t>イジ</t>
    </rPh>
    <rPh sb="65" eb="67">
      <t>カンリ</t>
    </rPh>
    <rPh sb="67" eb="68">
      <t>ヒ</t>
    </rPh>
    <rPh sb="69" eb="70">
      <t>ゾウ</t>
    </rPh>
    <rPh sb="70" eb="71">
      <t>トウ</t>
    </rPh>
    <rPh sb="72" eb="73">
      <t>ア</t>
    </rPh>
    <rPh sb="81" eb="83">
      <t>ユウシュウ</t>
    </rPh>
    <rPh sb="83" eb="85">
      <t>スイリョウ</t>
    </rPh>
    <rPh sb="86" eb="88">
      <t>ゾウカ</t>
    </rPh>
    <rPh sb="99" eb="102">
      <t>シュウゼンヒ</t>
    </rPh>
    <rPh sb="103" eb="104">
      <t>ゾウ</t>
    </rPh>
    <rPh sb="104" eb="105">
      <t>トウ</t>
    </rPh>
    <rPh sb="106" eb="107">
      <t>トモナ</t>
    </rPh>
    <rPh sb="108" eb="110">
      <t>オスイ</t>
    </rPh>
    <rPh sb="110" eb="112">
      <t>ショリ</t>
    </rPh>
    <rPh sb="120" eb="122">
      <t>オスイ</t>
    </rPh>
    <rPh sb="122" eb="124">
      <t>ショリ</t>
    </rPh>
    <rPh sb="124" eb="126">
      <t>ゲンカ</t>
    </rPh>
    <rPh sb="139" eb="140">
      <t>エン</t>
    </rPh>
    <rPh sb="140" eb="142">
      <t>ジョウショウ</t>
    </rPh>
    <rPh sb="148" eb="150">
      <t>コンゴ</t>
    </rPh>
    <rPh sb="161" eb="163">
      <t>ケイカク</t>
    </rPh>
    <rPh sb="164" eb="165">
      <t>モト</t>
    </rPh>
    <rPh sb="167" eb="170">
      <t>ショリジョウ</t>
    </rPh>
    <rPh sb="173" eb="175">
      <t>カンキョ</t>
    </rPh>
    <rPh sb="175" eb="176">
      <t>トウ</t>
    </rPh>
    <rPh sb="177" eb="179">
      <t>カイシュウ</t>
    </rPh>
    <rPh sb="179" eb="181">
      <t>コウシン</t>
    </rPh>
    <rPh sb="182" eb="183">
      <t>ヒカ</t>
    </rPh>
    <rPh sb="188" eb="189">
      <t>ホウ</t>
    </rPh>
    <rPh sb="189" eb="190">
      <t>テキ</t>
    </rPh>
    <rPh sb="190" eb="191">
      <t>カ</t>
    </rPh>
    <rPh sb="192" eb="193">
      <t>ア</t>
    </rPh>
    <rPh sb="197" eb="199">
      <t>ショウライ</t>
    </rPh>
    <rPh sb="205" eb="207">
      <t>セイサ</t>
    </rPh>
    <rPh sb="209" eb="211">
      <t>ジギョウ</t>
    </rPh>
    <rPh sb="211" eb="213">
      <t>ウンエイ</t>
    </rPh>
    <rPh sb="214" eb="216">
      <t>ヒツヨウ</t>
    </rPh>
    <rPh sb="217" eb="218">
      <t>カンガ</t>
    </rPh>
    <phoneticPr fontId="7"/>
  </si>
  <si>
    <t xml:space="preserve">①収益的収支比率については、100％に満たないため引き続き経営改善が必要である。
④企業債残高対事業規模比率については、全国平均値比較、類似団体比較においてともに下回っている。
⑤経費回収率は100％を上回っており使用料水準は適正と言える。
⑥汚水処理原価については、全国平均値比較、類似団体比較ともに原価が高いという状況にあり、効率的な汚水処理、有収水量増加の取組等の経営改善を必要とする。
⑦施設利用率については、全国平均値比較、類似団体比較においてともに上回っており、現有施設の規模はほぼ適正である。
⑧水洗化率については100％に満たないが、全国平均値、類似団体比較ともに上回っている。
</t>
    <rPh sb="1" eb="3">
      <t>シュウエキ</t>
    </rPh>
    <rPh sb="3" eb="4">
      <t>テキ</t>
    </rPh>
    <rPh sb="4" eb="6">
      <t>シュウシ</t>
    </rPh>
    <rPh sb="6" eb="8">
      <t>ヒリツ</t>
    </rPh>
    <rPh sb="19" eb="20">
      <t>ミ</t>
    </rPh>
    <rPh sb="25" eb="26">
      <t>ヒ</t>
    </rPh>
    <rPh sb="27" eb="28">
      <t>ツヅ</t>
    </rPh>
    <rPh sb="29" eb="31">
      <t>ケイエイ</t>
    </rPh>
    <rPh sb="31" eb="33">
      <t>カイゼン</t>
    </rPh>
    <rPh sb="34" eb="36">
      <t>ヒツヨウ</t>
    </rPh>
    <rPh sb="45" eb="47">
      <t>ザンダカ</t>
    </rPh>
    <rPh sb="47" eb="48">
      <t>タイ</t>
    </rPh>
    <rPh sb="48" eb="50">
      <t>ジギョウ</t>
    </rPh>
    <rPh sb="50" eb="52">
      <t>キボ</t>
    </rPh>
    <rPh sb="52" eb="54">
      <t>ヒリツ</t>
    </rPh>
    <rPh sb="90" eb="92">
      <t>ケイヒ</t>
    </rPh>
    <rPh sb="92" eb="94">
      <t>カイシュウ</t>
    </rPh>
    <rPh sb="94" eb="95">
      <t>リツ</t>
    </rPh>
    <rPh sb="101" eb="103">
      <t>ウワマワ</t>
    </rPh>
    <rPh sb="107" eb="110">
      <t>シヨウリョウ</t>
    </rPh>
    <rPh sb="110" eb="112">
      <t>スイジュン</t>
    </rPh>
    <rPh sb="113" eb="115">
      <t>テキセイ</t>
    </rPh>
    <rPh sb="116" eb="117">
      <t>イ</t>
    </rPh>
    <rPh sb="122" eb="124">
      <t>オスイ</t>
    </rPh>
    <rPh sb="124" eb="126">
      <t>ショリ</t>
    </rPh>
    <rPh sb="126" eb="128">
      <t>ゲンカ</t>
    </rPh>
    <rPh sb="134" eb="136">
      <t>ゼンコク</t>
    </rPh>
    <rPh sb="136" eb="138">
      <t>ヘイキン</t>
    </rPh>
    <rPh sb="138" eb="139">
      <t>チ</t>
    </rPh>
    <rPh sb="139" eb="141">
      <t>ヒカク</t>
    </rPh>
    <rPh sb="142" eb="144">
      <t>ルイジ</t>
    </rPh>
    <rPh sb="144" eb="146">
      <t>ダンタイ</t>
    </rPh>
    <rPh sb="146" eb="148">
      <t>ヒカク</t>
    </rPh>
    <rPh sb="151" eb="153">
      <t>ゲンカ</t>
    </rPh>
    <rPh sb="154" eb="155">
      <t>タカ</t>
    </rPh>
    <rPh sb="159" eb="161">
      <t>ジョウキョウ</t>
    </rPh>
    <rPh sb="165" eb="168">
      <t>コウリツテキ</t>
    </rPh>
    <rPh sb="169" eb="171">
      <t>オスイ</t>
    </rPh>
    <rPh sb="171" eb="173">
      <t>ショリ</t>
    </rPh>
    <rPh sb="174" eb="176">
      <t>ユウシュウ</t>
    </rPh>
    <rPh sb="176" eb="178">
      <t>スイリョウ</t>
    </rPh>
    <rPh sb="178" eb="180">
      <t>ゾウカ</t>
    </rPh>
    <rPh sb="181" eb="183">
      <t>トリクミ</t>
    </rPh>
    <rPh sb="183" eb="184">
      <t>トウ</t>
    </rPh>
    <rPh sb="185" eb="187">
      <t>ケイエイ</t>
    </rPh>
    <rPh sb="187" eb="189">
      <t>カイゼン</t>
    </rPh>
    <rPh sb="190" eb="192">
      <t>ヒツヨウ</t>
    </rPh>
    <rPh sb="198" eb="200">
      <t>シセツ</t>
    </rPh>
    <rPh sb="200" eb="202">
      <t>リヨウ</t>
    </rPh>
    <rPh sb="202" eb="203">
      <t>リツ</t>
    </rPh>
    <rPh sb="209" eb="211">
      <t>ゼンコク</t>
    </rPh>
    <rPh sb="211" eb="213">
      <t>ヘイキン</t>
    </rPh>
    <rPh sb="213" eb="214">
      <t>チ</t>
    </rPh>
    <rPh sb="214" eb="216">
      <t>ヒカク</t>
    </rPh>
    <rPh sb="217" eb="219">
      <t>ルイジ</t>
    </rPh>
    <rPh sb="219" eb="221">
      <t>ダンタイ</t>
    </rPh>
    <rPh sb="221" eb="223">
      <t>ヒカク</t>
    </rPh>
    <rPh sb="230" eb="232">
      <t>ウワマワ</t>
    </rPh>
    <rPh sb="237" eb="239">
      <t>ゲンユウ</t>
    </rPh>
    <rPh sb="239" eb="241">
      <t>シセツ</t>
    </rPh>
    <rPh sb="242" eb="244">
      <t>キボ</t>
    </rPh>
    <rPh sb="247" eb="249">
      <t>テキセイ</t>
    </rPh>
    <rPh sb="255" eb="258">
      <t>スイセンカ</t>
    </rPh>
    <rPh sb="258" eb="259">
      <t>リツ</t>
    </rPh>
    <rPh sb="269" eb="270">
      <t>ミ</t>
    </rPh>
    <rPh sb="275" eb="276">
      <t>ゼン</t>
    </rPh>
    <rPh sb="277" eb="279">
      <t>ヘイキン</t>
    </rPh>
    <rPh sb="279" eb="280">
      <t>チ</t>
    </rPh>
    <rPh sb="281" eb="283">
      <t>ルイジ</t>
    </rPh>
    <rPh sb="283" eb="285">
      <t>ダンタイ</t>
    </rPh>
    <rPh sb="285" eb="287">
      <t>ヒカク</t>
    </rPh>
    <rPh sb="290" eb="292">
      <t>ウワマワ</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</si>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</sst>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7.0000000000000007E-2</c:v>
                </c:pt>
                <c:pt idx="1">
                  <c:v>0.03</c:v>
                </c:pt>
                <c:pt idx="2">
                  <c:v>0.06</c:v>
                </c:pt>
                <c:pt idx="3">
                  <c:v>0.01</c:v>
                </c:pt>
                <c:pt idx="4" formatCode="#,##0.00;&quot;△&quot;#,##0.00">
                  <c:v>0</c:v>
                </c:pt>
              </c:numCache>
            </c:numRef>
          </c:val>
          <c:extLst>
            <c:ext xmlns:c16="http://schemas.microsoft.com/office/drawing/2014/chart" uri="{C3380CC4-5D6E-409C-BE32-E72D297353CC}">
              <c16:uniqueId val="{00000000-9B91-4086-B842-439C724B06AC}"/>
            </c:ext>
          </c:extLst>
        </c:ser>
        <c:dLbls>
          <c:showLegendKey val="0"/>
          <c:showVal val="0"/>
          <c:showCatName val="0"/>
          <c:showSerName val="0"/>
          <c:showPercent val="0"/>
          <c:showBubbleSize val="0"/>
        </c:dLbls>
        <c:gapWidth val="150"/>
        <c:axId val="174085040"/>
        <c:axId val="174084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extLst>
            <c:ext xmlns:c16="http://schemas.microsoft.com/office/drawing/2014/chart" uri="{C3380CC4-5D6E-409C-BE32-E72D297353CC}">
              <c16:uniqueId val="{00000001-9B91-4086-B842-439C724B06AC}"/>
            </c:ext>
          </c:extLst>
        </c:ser>
        <c:dLbls>
          <c:showLegendKey val="0"/>
          <c:showVal val="0"/>
          <c:showCatName val="0"/>
          <c:showSerName val="0"/>
          <c:showPercent val="0"/>
          <c:showBubbleSize val="0"/>
        </c:dLbls>
        <c:marker val="1"/>
        <c:smooth val="0"/>
        <c:axId val="174085040"/>
        <c:axId val="174084648"/>
      </c:lineChart>
      <c:dateAx>
        <c:axId val="174085040"/>
        <c:scaling>
          <c:orientation val="minMax"/>
        </c:scaling>
        <c:delete val="1"/>
        <c:axPos val="b"/>
        <c:numFmt formatCode="ge" sourceLinked="1"/>
        <c:majorTickMark val="none"/>
        <c:minorTickMark val="none"/>
        <c:tickLblPos val="none"/>
        <c:crossAx val="174084648"/>
        <c:crosses val="autoZero"/>
        <c:auto val="1"/>
        <c:lblOffset val="100"/>
        <c:baseTimeUnit val="years"/>
      </c:dateAx>
      <c:valAx>
        <c:axId val="17408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8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78.16</c:v>
                </c:pt>
                <c:pt idx="1">
                  <c:v>78.650000000000006</c:v>
                </c:pt>
                <c:pt idx="2">
                  <c:v>84</c:v>
                </c:pt>
                <c:pt idx="3">
                  <c:v>85.45</c:v>
                </c:pt>
                <c:pt idx="4">
                  <c:v>83.21</c:v>
                </c:pt>
              </c:numCache>
            </c:numRef>
          </c:val>
          <c:extLst>
            <c:ext xmlns:c16="http://schemas.microsoft.com/office/drawing/2014/chart" uri="{C3380CC4-5D6E-409C-BE32-E72D297353CC}">
              <c16:uniqueId val="{00000000-0595-4654-A743-65D7BFEAE0C9}"/>
            </c:ext>
          </c:extLst>
        </c:ser>
        <c:dLbls>
          <c:showLegendKey val="0"/>
          <c:showVal val="0"/>
          <c:showCatName val="0"/>
          <c:showSerName val="0"/>
          <c:showPercent val="0"/>
          <c:showBubbleSize val="0"/>
        </c:dLbls>
        <c:gapWidth val="150"/>
        <c:axId val="175650256"/>
        <c:axId val="175650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extLst>
            <c:ext xmlns:c16="http://schemas.microsoft.com/office/drawing/2014/chart" uri="{C3380CC4-5D6E-409C-BE32-E72D297353CC}">
              <c16:uniqueId val="{00000001-0595-4654-A743-65D7BFEAE0C9}"/>
            </c:ext>
          </c:extLst>
        </c:ser>
        <c:dLbls>
          <c:showLegendKey val="0"/>
          <c:showVal val="0"/>
          <c:showCatName val="0"/>
          <c:showSerName val="0"/>
          <c:showPercent val="0"/>
          <c:showBubbleSize val="0"/>
        </c:dLbls>
        <c:marker val="1"/>
        <c:smooth val="0"/>
        <c:axId val="175650256"/>
        <c:axId val="175650648"/>
      </c:lineChart>
      <c:dateAx>
        <c:axId val="175650256"/>
        <c:scaling>
          <c:orientation val="minMax"/>
        </c:scaling>
        <c:delete val="1"/>
        <c:axPos val="b"/>
        <c:numFmt formatCode="ge" sourceLinked="1"/>
        <c:majorTickMark val="none"/>
        <c:minorTickMark val="none"/>
        <c:tickLblPos val="none"/>
        <c:crossAx val="175650648"/>
        <c:crosses val="autoZero"/>
        <c:auto val="1"/>
        <c:lblOffset val="100"/>
        <c:baseTimeUnit val="years"/>
      </c:dateAx>
      <c:valAx>
        <c:axId val="175650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5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92.5</c:v>
                </c:pt>
                <c:pt idx="1">
                  <c:v>92.7</c:v>
                </c:pt>
                <c:pt idx="2">
                  <c:v>92.5</c:v>
                </c:pt>
                <c:pt idx="3">
                  <c:v>92.4</c:v>
                </c:pt>
                <c:pt idx="4">
                  <c:v>92.4</c:v>
                </c:pt>
              </c:numCache>
            </c:numRef>
          </c:val>
          <c:extLst>
            <c:ext xmlns:c16="http://schemas.microsoft.com/office/drawing/2014/chart" uri="{C3380CC4-5D6E-409C-BE32-E72D297353CC}">
              <c16:uniqueId val="{00000000-F370-4972-A9A6-DC33F3238026}"/>
            </c:ext>
          </c:extLst>
        </c:ser>
        <c:dLbls>
          <c:showLegendKey val="0"/>
          <c:showVal val="0"/>
          <c:showCatName val="0"/>
          <c:showSerName val="0"/>
          <c:showPercent val="0"/>
          <c:showBubbleSize val="0"/>
        </c:dLbls>
        <c:gapWidth val="150"/>
        <c:axId val="175651824"/>
        <c:axId val="17565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extLst>
            <c:ext xmlns:c16="http://schemas.microsoft.com/office/drawing/2014/chart" uri="{C3380CC4-5D6E-409C-BE32-E72D297353CC}">
              <c16:uniqueId val="{00000001-F370-4972-A9A6-DC33F3238026}"/>
            </c:ext>
          </c:extLst>
        </c:ser>
        <c:dLbls>
          <c:showLegendKey val="0"/>
          <c:showVal val="0"/>
          <c:showCatName val="0"/>
          <c:showSerName val="0"/>
          <c:showPercent val="0"/>
          <c:showBubbleSize val="0"/>
        </c:dLbls>
        <c:marker val="1"/>
        <c:smooth val="0"/>
        <c:axId val="175651824"/>
        <c:axId val="175652216"/>
      </c:lineChart>
      <c:dateAx>
        <c:axId val="175651824"/>
        <c:scaling>
          <c:orientation val="minMax"/>
        </c:scaling>
        <c:delete val="1"/>
        <c:axPos val="b"/>
        <c:numFmt formatCode="ge" sourceLinked="1"/>
        <c:majorTickMark val="none"/>
        <c:minorTickMark val="none"/>
        <c:tickLblPos val="none"/>
        <c:crossAx val="175652216"/>
        <c:crosses val="autoZero"/>
        <c:auto val="1"/>
        <c:lblOffset val="100"/>
        <c:baseTimeUnit val="years"/>
      </c:dateAx>
      <c:valAx>
        <c:axId val="17565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5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94.06</c:v>
                </c:pt>
                <c:pt idx="1">
                  <c:v>104.54</c:v>
                </c:pt>
                <c:pt idx="2">
                  <c:v>97.78</c:v>
                </c:pt>
                <c:pt idx="3">
                  <c:v>99.51</c:v>
                </c:pt>
                <c:pt idx="4">
                  <c:v>95.28</c:v>
                </c:pt>
              </c:numCache>
            </c:numRef>
          </c:val>
          <c:extLst>
            <c:ext xmlns:c16="http://schemas.microsoft.com/office/drawing/2014/chart" uri="{C3380CC4-5D6E-409C-BE32-E72D297353CC}">
              <c16:uniqueId val="{00000000-0500-4151-83FA-CA820C0A76C7}"/>
            </c:ext>
          </c:extLst>
        </c:ser>
        <c:dLbls>
          <c:showLegendKey val="0"/>
          <c:showVal val="0"/>
          <c:showCatName val="0"/>
          <c:showSerName val="0"/>
          <c:showPercent val="0"/>
          <c:showBubbleSize val="0"/>
        </c:dLbls>
        <c:gapWidth val="150"/>
        <c:axId val="174087392"/>
        <c:axId val="17408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00-4151-83FA-CA820C0A76C7}"/>
            </c:ext>
          </c:extLst>
        </c:ser>
        <c:dLbls>
          <c:showLegendKey val="0"/>
          <c:showVal val="0"/>
          <c:showCatName val="0"/>
          <c:showSerName val="0"/>
          <c:showPercent val="0"/>
          <c:showBubbleSize val="0"/>
        </c:dLbls>
        <c:marker val="1"/>
        <c:smooth val="0"/>
        <c:axId val="174087392"/>
        <c:axId val="174087784"/>
      </c:lineChart>
      <c:dateAx>
        <c:axId val="174087392"/>
        <c:scaling>
          <c:orientation val="minMax"/>
        </c:scaling>
        <c:delete val="1"/>
        <c:axPos val="b"/>
        <c:numFmt formatCode="ge" sourceLinked="1"/>
        <c:majorTickMark val="none"/>
        <c:minorTickMark val="none"/>
        <c:tickLblPos val="none"/>
        <c:crossAx val="174087784"/>
        <c:crosses val="autoZero"/>
        <c:auto val="1"/>
        <c:lblOffset val="100"/>
        <c:baseTimeUnit val="years"/>
      </c:dateAx>
      <c:valAx>
        <c:axId val="17408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78-475C-B023-7BBFC9B9F02B}"/>
            </c:ext>
          </c:extLst>
        </c:ser>
        <c:dLbls>
          <c:showLegendKey val="0"/>
          <c:showVal val="0"/>
          <c:showCatName val="0"/>
          <c:showSerName val="0"/>
          <c:showPercent val="0"/>
          <c:showBubbleSize val="0"/>
        </c:dLbls>
        <c:gapWidth val="150"/>
        <c:axId val="174088960"/>
        <c:axId val="174089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78-475C-B023-7BBFC9B9F02B}"/>
            </c:ext>
          </c:extLst>
        </c:ser>
        <c:dLbls>
          <c:showLegendKey val="0"/>
          <c:showVal val="0"/>
          <c:showCatName val="0"/>
          <c:showSerName val="0"/>
          <c:showPercent val="0"/>
          <c:showBubbleSize val="0"/>
        </c:dLbls>
        <c:marker val="1"/>
        <c:smooth val="0"/>
        <c:axId val="174088960"/>
        <c:axId val="174089352"/>
      </c:lineChart>
      <c:dateAx>
        <c:axId val="174088960"/>
        <c:scaling>
          <c:orientation val="minMax"/>
        </c:scaling>
        <c:delete val="1"/>
        <c:axPos val="b"/>
        <c:numFmt formatCode="ge" sourceLinked="1"/>
        <c:majorTickMark val="none"/>
        <c:minorTickMark val="none"/>
        <c:tickLblPos val="none"/>
        <c:crossAx val="174089352"/>
        <c:crosses val="autoZero"/>
        <c:auto val="1"/>
        <c:lblOffset val="100"/>
        <c:baseTimeUnit val="years"/>
      </c:dateAx>
      <c:valAx>
        <c:axId val="17408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92-4F10-BFC5-9FCA3A68D9BD}"/>
            </c:ext>
          </c:extLst>
        </c:ser>
        <c:dLbls>
          <c:showLegendKey val="0"/>
          <c:showVal val="0"/>
          <c:showCatName val="0"/>
          <c:showSerName val="0"/>
          <c:showPercent val="0"/>
          <c:showBubbleSize val="0"/>
        </c:dLbls>
        <c:gapWidth val="150"/>
        <c:axId val="175931016"/>
        <c:axId val="17593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92-4F10-BFC5-9FCA3A68D9BD}"/>
            </c:ext>
          </c:extLst>
        </c:ser>
        <c:dLbls>
          <c:showLegendKey val="0"/>
          <c:showVal val="0"/>
          <c:showCatName val="0"/>
          <c:showSerName val="0"/>
          <c:showPercent val="0"/>
          <c:showBubbleSize val="0"/>
        </c:dLbls>
        <c:marker val="1"/>
        <c:smooth val="0"/>
        <c:axId val="175931016"/>
        <c:axId val="175931408"/>
      </c:lineChart>
      <c:dateAx>
        <c:axId val="175931016"/>
        <c:scaling>
          <c:orientation val="minMax"/>
        </c:scaling>
        <c:delete val="1"/>
        <c:axPos val="b"/>
        <c:numFmt formatCode="ge" sourceLinked="1"/>
        <c:majorTickMark val="none"/>
        <c:minorTickMark val="none"/>
        <c:tickLblPos val="none"/>
        <c:crossAx val="175931408"/>
        <c:crosses val="autoZero"/>
        <c:auto val="1"/>
        <c:lblOffset val="100"/>
        <c:baseTimeUnit val="years"/>
      </c:dateAx>
      <c:valAx>
        <c:axId val="17593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3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E3-4C5E-8E00-FCE34FDDEA8C}"/>
            </c:ext>
          </c:extLst>
        </c:ser>
        <c:dLbls>
          <c:showLegendKey val="0"/>
          <c:showVal val="0"/>
          <c:showCatName val="0"/>
          <c:showSerName val="0"/>
          <c:showPercent val="0"/>
          <c:showBubbleSize val="0"/>
        </c:dLbls>
        <c:gapWidth val="150"/>
        <c:axId val="175934544"/>
        <c:axId val="17593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E3-4C5E-8E00-FCE34FDDEA8C}"/>
            </c:ext>
          </c:extLst>
        </c:ser>
        <c:dLbls>
          <c:showLegendKey val="0"/>
          <c:showVal val="0"/>
          <c:showCatName val="0"/>
          <c:showSerName val="0"/>
          <c:showPercent val="0"/>
          <c:showBubbleSize val="0"/>
        </c:dLbls>
        <c:marker val="1"/>
        <c:smooth val="0"/>
        <c:axId val="175934544"/>
        <c:axId val="175934936"/>
      </c:lineChart>
      <c:dateAx>
        <c:axId val="175934544"/>
        <c:scaling>
          <c:orientation val="minMax"/>
        </c:scaling>
        <c:delete val="1"/>
        <c:axPos val="b"/>
        <c:numFmt formatCode="ge" sourceLinked="1"/>
        <c:majorTickMark val="none"/>
        <c:minorTickMark val="none"/>
        <c:tickLblPos val="none"/>
        <c:crossAx val="175934936"/>
        <c:crosses val="autoZero"/>
        <c:auto val="1"/>
        <c:lblOffset val="100"/>
        <c:baseTimeUnit val="years"/>
      </c:dateAx>
      <c:valAx>
        <c:axId val="17593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3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25-4DFC-8B0C-EDF6E80ADC6E}"/>
            </c:ext>
          </c:extLst>
        </c:ser>
        <c:dLbls>
          <c:showLegendKey val="0"/>
          <c:showVal val="0"/>
          <c:showCatName val="0"/>
          <c:showSerName val="0"/>
          <c:showPercent val="0"/>
          <c:showBubbleSize val="0"/>
        </c:dLbls>
        <c:gapWidth val="150"/>
        <c:axId val="175936112"/>
        <c:axId val="17593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25-4DFC-8B0C-EDF6E80ADC6E}"/>
            </c:ext>
          </c:extLst>
        </c:ser>
        <c:dLbls>
          <c:showLegendKey val="0"/>
          <c:showVal val="0"/>
          <c:showCatName val="0"/>
          <c:showSerName val="0"/>
          <c:showPercent val="0"/>
          <c:showBubbleSize val="0"/>
        </c:dLbls>
        <c:marker val="1"/>
        <c:smooth val="0"/>
        <c:axId val="175936112"/>
        <c:axId val="175936504"/>
      </c:lineChart>
      <c:dateAx>
        <c:axId val="175936112"/>
        <c:scaling>
          <c:orientation val="minMax"/>
        </c:scaling>
        <c:delete val="1"/>
        <c:axPos val="b"/>
        <c:numFmt formatCode="ge" sourceLinked="1"/>
        <c:majorTickMark val="none"/>
        <c:minorTickMark val="none"/>
        <c:tickLblPos val="none"/>
        <c:crossAx val="175936504"/>
        <c:crosses val="autoZero"/>
        <c:auto val="1"/>
        <c:lblOffset val="100"/>
        <c:baseTimeUnit val="years"/>
      </c:dateAx>
      <c:valAx>
        <c:axId val="17593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3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576.6</c:v>
                </c:pt>
                <c:pt idx="1">
                  <c:v>524.70000000000005</c:v>
                </c:pt>
                <c:pt idx="2">
                  <c:v>482.17</c:v>
                </c:pt>
                <c:pt idx="3">
                  <c:v>482.18</c:v>
                </c:pt>
                <c:pt idx="4">
                  <c:v>500.83</c:v>
                </c:pt>
              </c:numCache>
            </c:numRef>
          </c:val>
          <c:extLst>
            <c:ext xmlns:c16="http://schemas.microsoft.com/office/drawing/2014/chart" uri="{C3380CC4-5D6E-409C-BE32-E72D297353CC}">
              <c16:uniqueId val="{00000000-9234-4F19-A0AB-3530E3466BA9}"/>
            </c:ext>
          </c:extLst>
        </c:ser>
        <c:dLbls>
          <c:showLegendKey val="0"/>
          <c:showVal val="0"/>
          <c:showCatName val="0"/>
          <c:showSerName val="0"/>
          <c:showPercent val="0"/>
          <c:showBubbleSize val="0"/>
        </c:dLbls>
        <c:gapWidth val="150"/>
        <c:axId val="175937680"/>
        <c:axId val="17593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extLst>
            <c:ext xmlns:c16="http://schemas.microsoft.com/office/drawing/2014/chart" uri="{C3380CC4-5D6E-409C-BE32-E72D297353CC}">
              <c16:uniqueId val="{00000001-9234-4F19-A0AB-3530E3466BA9}"/>
            </c:ext>
          </c:extLst>
        </c:ser>
        <c:dLbls>
          <c:showLegendKey val="0"/>
          <c:showVal val="0"/>
          <c:showCatName val="0"/>
          <c:showSerName val="0"/>
          <c:showPercent val="0"/>
          <c:showBubbleSize val="0"/>
        </c:dLbls>
        <c:marker val="1"/>
        <c:smooth val="0"/>
        <c:axId val="175937680"/>
        <c:axId val="175938072"/>
      </c:lineChart>
      <c:dateAx>
        <c:axId val="175937680"/>
        <c:scaling>
          <c:orientation val="minMax"/>
        </c:scaling>
        <c:delete val="1"/>
        <c:axPos val="b"/>
        <c:numFmt formatCode="ge" sourceLinked="1"/>
        <c:majorTickMark val="none"/>
        <c:minorTickMark val="none"/>
        <c:tickLblPos val="none"/>
        <c:crossAx val="175938072"/>
        <c:crosses val="autoZero"/>
        <c:auto val="1"/>
        <c:lblOffset val="100"/>
        <c:baseTimeUnit val="years"/>
      </c:dateAx>
      <c:valAx>
        <c:axId val="17593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3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94.23</c:v>
                </c:pt>
                <c:pt idx="1">
                  <c:v>101.9</c:v>
                </c:pt>
                <c:pt idx="2">
                  <c:v>99.24</c:v>
                </c:pt>
                <c:pt idx="3">
                  <c:v>104.36</c:v>
                </c:pt>
                <c:pt idx="4">
                  <c:v>102.23</c:v>
                </c:pt>
              </c:numCache>
            </c:numRef>
          </c:val>
          <c:extLst>
            <c:ext xmlns:c16="http://schemas.microsoft.com/office/drawing/2014/chart" uri="{C3380CC4-5D6E-409C-BE32-E72D297353CC}">
              <c16:uniqueId val="{00000000-74C6-47B8-9F5E-F673FDBDEB11}"/>
            </c:ext>
          </c:extLst>
        </c:ser>
        <c:dLbls>
          <c:showLegendKey val="0"/>
          <c:showVal val="0"/>
          <c:showCatName val="0"/>
          <c:showSerName val="0"/>
          <c:showPercent val="0"/>
          <c:showBubbleSize val="0"/>
        </c:dLbls>
        <c:gapWidth val="150"/>
        <c:axId val="175648688"/>
        <c:axId val="17564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extLst>
            <c:ext xmlns:c16="http://schemas.microsoft.com/office/drawing/2014/chart" uri="{C3380CC4-5D6E-409C-BE32-E72D297353CC}">
              <c16:uniqueId val="{00000001-74C6-47B8-9F5E-F673FDBDEB11}"/>
            </c:ext>
          </c:extLst>
        </c:ser>
        <c:dLbls>
          <c:showLegendKey val="0"/>
          <c:showVal val="0"/>
          <c:showCatName val="0"/>
          <c:showSerName val="0"/>
          <c:showPercent val="0"/>
          <c:showBubbleSize val="0"/>
        </c:dLbls>
        <c:marker val="1"/>
        <c:smooth val="0"/>
        <c:axId val="175648688"/>
        <c:axId val="175649080"/>
      </c:lineChart>
      <c:dateAx>
        <c:axId val="175648688"/>
        <c:scaling>
          <c:orientation val="minMax"/>
        </c:scaling>
        <c:delete val="1"/>
        <c:axPos val="b"/>
        <c:numFmt formatCode="ge" sourceLinked="1"/>
        <c:majorTickMark val="none"/>
        <c:minorTickMark val="none"/>
        <c:tickLblPos val="none"/>
        <c:crossAx val="175649080"/>
        <c:crosses val="autoZero"/>
        <c:auto val="1"/>
        <c:lblOffset val="100"/>
        <c:baseTimeUnit val="years"/>
      </c:dateAx>
      <c:valAx>
        <c:axId val="17564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4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199.67</c:v>
                </c:pt>
                <c:pt idx="1">
                  <c:v>184.14</c:v>
                </c:pt>
                <c:pt idx="2">
                  <c:v>192.6</c:v>
                </c:pt>
                <c:pt idx="3">
                  <c:v>183.26</c:v>
                </c:pt>
                <c:pt idx="4">
                  <c:v>186.59</c:v>
                </c:pt>
              </c:numCache>
            </c:numRef>
          </c:val>
          <c:extLst>
            <c:ext xmlns:c16="http://schemas.microsoft.com/office/drawing/2014/chart" uri="{C3380CC4-5D6E-409C-BE32-E72D297353CC}">
              <c16:uniqueId val="{00000000-E4BE-4A5C-BA35-413D25969427}"/>
            </c:ext>
          </c:extLst>
        </c:ser>
        <c:dLbls>
          <c:showLegendKey val="0"/>
          <c:showVal val="0"/>
          <c:showCatName val="0"/>
          <c:showSerName val="0"/>
          <c:showPercent val="0"/>
          <c:showBubbleSize val="0"/>
        </c:dLbls>
        <c:gapWidth val="150"/>
        <c:axId val="175933760"/>
        <c:axId val="17593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extLst>
            <c:ext xmlns:c16="http://schemas.microsoft.com/office/drawing/2014/chart" uri="{C3380CC4-5D6E-409C-BE32-E72D297353CC}">
              <c16:uniqueId val="{00000001-E4BE-4A5C-BA35-413D25969427}"/>
            </c:ext>
          </c:extLst>
        </c:ser>
        <c:dLbls>
          <c:showLegendKey val="0"/>
          <c:showVal val="0"/>
          <c:showCatName val="0"/>
          <c:showSerName val="0"/>
          <c:showPercent val="0"/>
          <c:showBubbleSize val="0"/>
        </c:dLbls>
        <c:marker val="1"/>
        <c:smooth val="0"/>
        <c:axId val="175933760"/>
        <c:axId val="175933368"/>
      </c:lineChart>
      <c:dateAx>
        <c:axId val="175933760"/>
        <c:scaling>
          <c:orientation val="minMax"/>
        </c:scaling>
        <c:delete val="1"/>
        <c:axPos val="b"/>
        <c:numFmt formatCode="ge" sourceLinked="1"/>
        <c:majorTickMark val="none"/>
        <c:minorTickMark val="none"/>
        <c:tickLblPos val="none"/>
        <c:crossAx val="175933368"/>
        <c:crosses val="autoZero"/>
        <c:auto val="1"/>
        <c:lblOffset val="100"/>
        <c:baseTimeUnit val="years"/>
      </c:dateAx>
      <c:valAx>
        <c:axId val="17593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茂原市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
        <v>125</v>
      </c>
      <c r="AE8" s="49"/>
      <c r="AF8" s="49"/>
      <c r="AG8" s="49"/>
      <c r="AH8" s="49"/>
      <c r="AI8" s="49"/>
      <c r="AJ8" s="49"/>
      <c r="AK8" s="4"/>
      <c r="AL8" s="50">
        <f>データ!S6</f>
        <v>90949</v>
      </c>
      <c r="AM8" s="50"/>
      <c r="AN8" s="50"/>
      <c r="AO8" s="50"/>
      <c r="AP8" s="50"/>
      <c r="AQ8" s="50"/>
      <c r="AR8" s="50"/>
      <c r="AS8" s="50"/>
      <c r="AT8" s="45">
        <f>データ!T6</f>
        <v>99.92</v>
      </c>
      <c r="AU8" s="45"/>
      <c r="AV8" s="45"/>
      <c r="AW8" s="45"/>
      <c r="AX8" s="45"/>
      <c r="AY8" s="45"/>
      <c r="AZ8" s="45"/>
      <c r="BA8" s="45"/>
      <c r="BB8" s="45">
        <f>データ!U6</f>
        <v>910.22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34.18</v>
      </c>
      <c r="Q10" s="45"/>
      <c r="R10" s="45"/>
      <c r="S10" s="45"/>
      <c r="T10" s="45"/>
      <c r="U10" s="45"/>
      <c r="V10" s="45"/>
      <c r="W10" s="45">
        <f>データ!Q6</f>
        <v>79.38</v>
      </c>
      <c r="X10" s="45"/>
      <c r="Y10" s="45"/>
      <c r="Z10" s="45"/>
      <c r="AA10" s="45"/>
      <c r="AB10" s="45"/>
      <c r="AC10" s="45"/>
      <c r="AD10" s="50">
        <f>データ!R6</f>
        <v>3024</v>
      </c>
      <c r="AE10" s="50"/>
      <c r="AF10" s="50"/>
      <c r="AG10" s="50"/>
      <c r="AH10" s="50"/>
      <c r="AI10" s="50"/>
      <c r="AJ10" s="50"/>
      <c r="AK10" s="2"/>
      <c r="AL10" s="50">
        <f>データ!V6</f>
        <v>31004</v>
      </c>
      <c r="AM10" s="50"/>
      <c r="AN10" s="50"/>
      <c r="AO10" s="50"/>
      <c r="AP10" s="50"/>
      <c r="AQ10" s="50"/>
      <c r="AR10" s="50"/>
      <c r="AS10" s="50"/>
      <c r="AT10" s="45">
        <f>データ!W6</f>
        <v>8.14</v>
      </c>
      <c r="AU10" s="45"/>
      <c r="AV10" s="45"/>
      <c r="AW10" s="45"/>
      <c r="AX10" s="45"/>
      <c r="AY10" s="45"/>
      <c r="AZ10" s="45"/>
      <c r="BA10" s="45"/>
      <c r="BB10" s="45">
        <f>データ!X6</f>
        <v>3808.85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122106</v>
      </c>
      <c r="D6" s="33">
        <f t="shared" si="3"/>
        <v>47</v>
      </c>
      <c r="E6" s="33">
        <f t="shared" si="3"/>
        <v>17</v>
      </c>
      <c r="F6" s="33">
        <f t="shared" si="3"/>
        <v>1</v>
      </c>
      <c r="G6" s="33">
        <f t="shared" si="3"/>
        <v>0</v>
      </c>
      <c r="H6" s="33" t="str">
        <f t="shared" si="3"/>
        <v>千葉県　茂原市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34.18</v>
      </c>
      <c r="Q6" s="34">
        <f t="shared" si="3"/>
        <v>79.38</v>
      </c>
      <c r="R6" s="34">
        <f t="shared" si="3"/>
        <v>3024</v>
      </c>
      <c r="S6" s="34">
        <f t="shared" si="3"/>
        <v>90949</v>
      </c>
      <c r="T6" s="34">
        <f t="shared" si="3"/>
        <v>99.92</v>
      </c>
      <c r="U6" s="34">
        <f t="shared" si="3"/>
        <v>910.22</v>
      </c>
      <c r="V6" s="34">
        <f t="shared" si="3"/>
        <v>31004</v>
      </c>
      <c r="W6" s="34">
        <f t="shared" si="3"/>
        <v>8.14</v>
      </c>
      <c r="X6" s="34">
        <f t="shared" si="3"/>
        <v>3808.85</v>
      </c>
      <c r="Y6" s="35">
        <f>IF(Y7="",NA(),Y7)</f>
        <v>94.06</v>
      </c>
      <c r="Z6" s="35">
        <f t="shared" ref="Z6:AH6" si="4">IF(Z7="",NA(),Z7)</f>
        <v>104.54</v>
      </c>
      <c r="AA6" s="35">
        <f t="shared" si="4"/>
        <v>97.78</v>
      </c>
      <c r="AB6" s="35">
        <f t="shared" si="4"/>
        <v>99.51</v>
      </c>
      <c r="AC6" s="35">
        <f t="shared" si="4"/>
        <v>95.28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576.6</v>
      </c>
      <c r="BG6" s="35">
        <f t="shared" ref="BG6:BO6" si="7">IF(BG7="",NA(),BG7)</f>
        <v>524.70000000000005</v>
      </c>
      <c r="BH6" s="35">
        <f t="shared" si="7"/>
        <v>482.17</v>
      </c>
      <c r="BI6" s="35">
        <f t="shared" si="7"/>
        <v>482.18</v>
      </c>
      <c r="BJ6" s="35">
        <f t="shared" si="7"/>
        <v>500.83</v>
      </c>
      <c r="BK6" s="35">
        <f t="shared" si="7"/>
        <v>918.88</v>
      </c>
      <c r="BL6" s="35">
        <f t="shared" si="7"/>
        <v>885.97</v>
      </c>
      <c r="BM6" s="35">
        <f t="shared" si="7"/>
        <v>854.16</v>
      </c>
      <c r="BN6" s="35">
        <f t="shared" si="7"/>
        <v>848.31</v>
      </c>
      <c r="BO6" s="35">
        <f t="shared" si="7"/>
        <v>774.99</v>
      </c>
      <c r="BP6" s="34" t="str">
        <f>IF(BP7="","",IF(BP7="-","【-】","【"&amp;SUBSTITUTE(TEXT(BP7,"#,##0.00"),"-","△")&amp;"】"))</f>
        <v>【728.30】</v>
      </c>
      <c r="BQ6" s="35">
        <f>IF(BQ7="",NA(),BQ7)</f>
        <v>94.23</v>
      </c>
      <c r="BR6" s="35">
        <f t="shared" ref="BR6:BZ6" si="8">IF(BR7="",NA(),BR7)</f>
        <v>101.9</v>
      </c>
      <c r="BS6" s="35">
        <f t="shared" si="8"/>
        <v>99.24</v>
      </c>
      <c r="BT6" s="35">
        <f t="shared" si="8"/>
        <v>104.36</v>
      </c>
      <c r="BU6" s="35">
        <f t="shared" si="8"/>
        <v>102.23</v>
      </c>
      <c r="BV6" s="35">
        <f t="shared" si="8"/>
        <v>88.2</v>
      </c>
      <c r="BW6" s="35">
        <f t="shared" si="8"/>
        <v>89.94</v>
      </c>
      <c r="BX6" s="35">
        <f t="shared" si="8"/>
        <v>93.13</v>
      </c>
      <c r="BY6" s="35">
        <f t="shared" si="8"/>
        <v>94.38</v>
      </c>
      <c r="BZ6" s="35">
        <f t="shared" si="8"/>
        <v>96.57</v>
      </c>
      <c r="CA6" s="34" t="str">
        <f>IF(CA7="","",IF(CA7="-","【-】","【"&amp;SUBSTITUTE(TEXT(CA7,"#,##0.00"),"-","△")&amp;"】"))</f>
        <v>【100.04】</v>
      </c>
      <c r="CB6" s="35">
        <f>IF(CB7="",NA(),CB7)</f>
        <v>199.67</v>
      </c>
      <c r="CC6" s="35">
        <f t="shared" ref="CC6:CK6" si="9">IF(CC7="",NA(),CC7)</f>
        <v>184.14</v>
      </c>
      <c r="CD6" s="35">
        <f t="shared" si="9"/>
        <v>192.6</v>
      </c>
      <c r="CE6" s="35">
        <f t="shared" si="9"/>
        <v>183.26</v>
      </c>
      <c r="CF6" s="35">
        <f t="shared" si="9"/>
        <v>186.59</v>
      </c>
      <c r="CG6" s="35">
        <f t="shared" si="9"/>
        <v>171.78</v>
      </c>
      <c r="CH6" s="35">
        <f t="shared" si="9"/>
        <v>168.57</v>
      </c>
      <c r="CI6" s="35">
        <f t="shared" si="9"/>
        <v>167.97</v>
      </c>
      <c r="CJ6" s="35">
        <f t="shared" si="9"/>
        <v>165.45</v>
      </c>
      <c r="CK6" s="35">
        <f t="shared" si="9"/>
        <v>161.54</v>
      </c>
      <c r="CL6" s="34" t="str">
        <f>IF(CL7="","",IF(CL7="-","【-】","【"&amp;SUBSTITUTE(TEXT(CL7,"#,##0.00"),"-","△")&amp;"】"))</f>
        <v>【137.82】</v>
      </c>
      <c r="CM6" s="35">
        <f>IF(CM7="",NA(),CM7)</f>
        <v>78.16</v>
      </c>
      <c r="CN6" s="35">
        <f t="shared" ref="CN6:CV6" si="10">IF(CN7="",NA(),CN7)</f>
        <v>78.650000000000006</v>
      </c>
      <c r="CO6" s="35">
        <f t="shared" si="10"/>
        <v>84</v>
      </c>
      <c r="CP6" s="35">
        <f t="shared" si="10"/>
        <v>85.45</v>
      </c>
      <c r="CQ6" s="35">
        <f t="shared" si="10"/>
        <v>83.21</v>
      </c>
      <c r="CR6" s="35">
        <f t="shared" si="10"/>
        <v>62.27</v>
      </c>
      <c r="CS6" s="35">
        <f t="shared" si="10"/>
        <v>64.12</v>
      </c>
      <c r="CT6" s="35">
        <f t="shared" si="10"/>
        <v>64.87</v>
      </c>
      <c r="CU6" s="35">
        <f t="shared" si="10"/>
        <v>65.62</v>
      </c>
      <c r="CV6" s="35">
        <f t="shared" si="10"/>
        <v>64.67</v>
      </c>
      <c r="CW6" s="34" t="str">
        <f>IF(CW7="","",IF(CW7="-","【-】","【"&amp;SUBSTITUTE(TEXT(CW7,"#,##0.00"),"-","△")&amp;"】"))</f>
        <v>【60.09】</v>
      </c>
      <c r="CX6" s="35">
        <f>IF(CX7="",NA(),CX7)</f>
        <v>92.5</v>
      </c>
      <c r="CY6" s="35">
        <f t="shared" ref="CY6:DG6" si="11">IF(CY7="",NA(),CY7)</f>
        <v>92.7</v>
      </c>
      <c r="CZ6" s="35">
        <f t="shared" si="11"/>
        <v>92.5</v>
      </c>
      <c r="DA6" s="35">
        <f t="shared" si="11"/>
        <v>92.4</v>
      </c>
      <c r="DB6" s="35">
        <f t="shared" si="11"/>
        <v>92.4</v>
      </c>
      <c r="DC6" s="35">
        <f t="shared" si="11"/>
        <v>90.69</v>
      </c>
      <c r="DD6" s="35">
        <f t="shared" si="11"/>
        <v>90.91</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7.0000000000000007E-2</v>
      </c>
      <c r="EF6" s="35">
        <f t="shared" ref="EF6:EN6" si="14">IF(EF7="",NA(),EF7)</f>
        <v>0.03</v>
      </c>
      <c r="EG6" s="35">
        <f t="shared" si="14"/>
        <v>0.06</v>
      </c>
      <c r="EH6" s="35">
        <f t="shared" si="14"/>
        <v>0.01</v>
      </c>
      <c r="EI6" s="34">
        <f t="shared" si="14"/>
        <v>0</v>
      </c>
      <c r="EJ6" s="35">
        <f t="shared" si="14"/>
        <v>0.08</v>
      </c>
      <c r="EK6" s="35">
        <f t="shared" si="14"/>
        <v>7.0000000000000007E-2</v>
      </c>
      <c r="EL6" s="35">
        <f t="shared" si="14"/>
        <v>0.1</v>
      </c>
      <c r="EM6" s="35">
        <f t="shared" si="14"/>
        <v>0.27</v>
      </c>
      <c r="EN6" s="35">
        <f t="shared" si="14"/>
        <v>0.17</v>
      </c>
      <c r="EO6" s="34" t="str">
        <f>IF(EO7="","",IF(EO7="-","【-】","【"&amp;SUBSTITUTE(TEXT(EO7,"#,##0.00"),"-","△")&amp;"】"))</f>
        <v>【0.27】</v>
      </c>
    </row>
    <row r="7" spans="1:145" s="36" customFormat="1" x14ac:dyDescent="0.15">
      <c r="A7" s="28"/>
      <c r="B7" s="37">
        <v>2016</v>
      </c>
      <c r="C7" s="37">
        <v>122106</v>
      </c>
      <c r="D7" s="37">
        <v>47</v>
      </c>
      <c r="E7" s="37">
        <v>17</v>
      </c>
      <c r="F7" s="37">
        <v>1</v>
      </c>
      <c r="G7" s="37">
        <v>0</v>
      </c>
      <c r="H7" s="37" t="s">
        <v>110</v>
      </c>
      <c r="I7" s="37" t="s">
        <v>111</v>
      </c>
      <c r="J7" s="37" t="s">
        <v>112</v>
      </c>
      <c r="K7" s="37" t="s">
        <v>113</v>
      </c>
      <c r="L7" s="37" t="s">
        <v>114</v>
      </c>
      <c r="M7" s="37"/>
      <c r="N7" s="38" t="s">
        <v>115</v>
      </c>
      <c r="O7" s="38" t="s">
        <v>116</v>
      </c>
      <c r="P7" s="38">
        <v>34.18</v>
      </c>
      <c r="Q7" s="38">
        <v>79.38</v>
      </c>
      <c r="R7" s="38">
        <v>3024</v>
      </c>
      <c r="S7" s="38">
        <v>90949</v>
      </c>
      <c r="T7" s="38">
        <v>99.92</v>
      </c>
      <c r="U7" s="38">
        <v>910.22</v>
      </c>
      <c r="V7" s="38">
        <v>31004</v>
      </c>
      <c r="W7" s="38">
        <v>8.14</v>
      </c>
      <c r="X7" s="38">
        <v>3808.85</v>
      </c>
      <c r="Y7" s="38">
        <v>94.06</v>
      </c>
      <c r="Z7" s="38">
        <v>104.54</v>
      </c>
      <c r="AA7" s="38">
        <v>97.78</v>
      </c>
      <c r="AB7" s="38">
        <v>99.51</v>
      </c>
      <c r="AC7" s="38">
        <v>95.28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576.6</v>
      </c>
      <c r="BG7" s="38">
        <v>524.70000000000005</v>
      </c>
      <c r="BH7" s="38">
        <v>482.17</v>
      </c>
      <c r="BI7" s="38">
        <v>482.18</v>
      </c>
      <c r="BJ7" s="38">
        <v>500.83</v>
      </c>
      <c r="BK7" s="38">
        <v>918.88</v>
      </c>
      <c r="BL7" s="38">
        <v>885.97</v>
      </c>
      <c r="BM7" s="38">
        <v>854.16</v>
      </c>
      <c r="BN7" s="38">
        <v>848.31</v>
      </c>
      <c r="BO7" s="38">
        <v>774.99</v>
      </c>
      <c r="BP7" s="38">
        <v>728.3</v>
      </c>
      <c r="BQ7" s="38">
        <v>94.23</v>
      </c>
      <c r="BR7" s="38">
        <v>101.9</v>
      </c>
      <c r="BS7" s="38">
        <v>99.24</v>
      </c>
      <c r="BT7" s="38">
        <v>104.36</v>
      </c>
      <c r="BU7" s="38">
        <v>102.23</v>
      </c>
      <c r="BV7" s="38">
        <v>88.2</v>
      </c>
      <c r="BW7" s="38">
        <v>89.94</v>
      </c>
      <c r="BX7" s="38">
        <v>93.13</v>
      </c>
      <c r="BY7" s="38">
        <v>94.38</v>
      </c>
      <c r="BZ7" s="38">
        <v>96.57</v>
      </c>
      <c r="CA7" s="38">
        <v>100.04</v>
      </c>
      <c r="CB7" s="38">
        <v>199.67</v>
      </c>
      <c r="CC7" s="38">
        <v>184.14</v>
      </c>
      <c r="CD7" s="38">
        <v>192.6</v>
      </c>
      <c r="CE7" s="38">
        <v>183.26</v>
      </c>
      <c r="CF7" s="38">
        <v>186.59</v>
      </c>
      <c r="CG7" s="38">
        <v>171.78</v>
      </c>
      <c r="CH7" s="38">
        <v>168.57</v>
      </c>
      <c r="CI7" s="38">
        <v>167.97</v>
      </c>
      <c r="CJ7" s="38">
        <v>165.45</v>
      </c>
      <c r="CK7" s="38">
        <v>161.54</v>
      </c>
      <c r="CL7" s="38">
        <v>137.82</v>
      </c>
      <c r="CM7" s="38">
        <v>78.16</v>
      </c>
      <c r="CN7" s="38">
        <v>78.650000000000006</v>
      </c>
      <c r="CO7" s="38">
        <v>84</v>
      </c>
      <c r="CP7" s="38">
        <v>85.45</v>
      </c>
      <c r="CQ7" s="38">
        <v>83.21</v>
      </c>
      <c r="CR7" s="38">
        <v>62.27</v>
      </c>
      <c r="CS7" s="38">
        <v>64.12</v>
      </c>
      <c r="CT7" s="38">
        <v>64.87</v>
      </c>
      <c r="CU7" s="38">
        <v>65.62</v>
      </c>
      <c r="CV7" s="38">
        <v>64.67</v>
      </c>
      <c r="CW7" s="38">
        <v>60.09</v>
      </c>
      <c r="CX7" s="38">
        <v>92.5</v>
      </c>
      <c r="CY7" s="38">
        <v>92.7</v>
      </c>
      <c r="CZ7" s="38">
        <v>92.5</v>
      </c>
      <c r="DA7" s="38">
        <v>92.4</v>
      </c>
      <c r="DB7" s="38">
        <v>92.4</v>
      </c>
      <c r="DC7" s="38">
        <v>90.69</v>
      </c>
      <c r="DD7" s="38">
        <v>90.91</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7.0000000000000007E-2</v>
      </c>
      <c r="EF7" s="38">
        <v>0.03</v>
      </c>
      <c r="EG7" s="38">
        <v>0.06</v>
      </c>
      <c r="EH7" s="38">
        <v>0.01</v>
      </c>
      <c r="EI7" s="38">
        <v>0</v>
      </c>
      <c r="EJ7" s="38">
        <v>0.08</v>
      </c>
      <c r="EK7" s="38">
        <v>7.0000000000000007E-2</v>
      </c>
      <c r="EL7" s="38">
        <v>0.1</v>
      </c>
      <c r="EM7" s="38">
        <v>0.27</v>
      </c>
      <c r="EN7" s="38">
        <v>0.17</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2018-01-31T00:34:10Z</cp:lastPrinted>
  <dcterms:created xsi:type="dcterms:W3CDTF">2017-12-25T02:05:45Z</dcterms:created>
  <dcterms:modified xsi:type="dcterms:W3CDTF">2018-02-20T07:42:35Z</dcterms:modified>
  <cp:category/>
</cp:coreProperties>
</file>