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Q6" i="5"/>
  <c r="W10" i="4" s="1"/>
  <c r="P6" i="5"/>
  <c r="O6" i="5"/>
  <c r="N6" i="5"/>
  <c r="B10" i="4" s="1"/>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D10" i="4"/>
  <c r="P10" i="4"/>
  <c r="I10" i="4"/>
  <c r="AL8" i="4"/>
  <c r="P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<sst xmlns="http://schemas.openxmlformats.org/spreadsheetml/2006/main" count="240" uniqueCount="126">
  <si>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</si>
  <si>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</si>
  <si>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</si>
  <si>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</si>
  <si>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</si>
  <si>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</si>
  <si>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</si>
  <si>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</si>
  <si>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</si>
  <si>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</si>
  <si>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</si>
  <si>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</si>
  <si>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</si>
  <si>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</si>
  <si>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</si>
  <si>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</si>
  <si>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</si>
  <si>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</si>
  <si>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</si>
  <si>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</si>
  <si>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</si>
  <si>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</si>
  <si>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</si>
  <si>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</si>
  <si>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</si>
  <si>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</si>
  <si>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</si>
  <si>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</si>
  <si>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</si>
  <si>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</si>
  <si>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</si>
  <si>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</si>
  <si>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</si>
  <si>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</si>
  <si>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</si>
  <si>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</si>
  <si>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</si>
  <si>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</si>
  <si>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</si>
  <si>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</si>
  <si>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</si>
  <si>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</si>
  <si>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</si>
  <si>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</si>
  <si>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</si>
  <si>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</si>
  <si>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</si>
  <si>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</si>
  <si>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</si>
  <si>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</si>
  <si>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</si>
  <si>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</si>
  <si>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</si>
  <si>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</si>
  <si>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</si>
  <si>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</si>
  <si>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</si>
  <si>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</si>
  <si>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</si>
  <si>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</si>
  <si>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</si>
  <si>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</si>
  <si>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</si>
  <si>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</si>
  <si>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</si>
  <si>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</si>
  <si>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</si>
  <si>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</si>
  <si>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</si>
  <si>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</si>
  <si>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</si>
  <si>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</si>
  <si>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</si>
  <si>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</si>
  <si>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</si>
  <si>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</si>
  <si>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</si>
  <si>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</si>
  <si>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</si>
  <si>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</si>
  <si>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</si>
  <si>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</si>
  <si>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</si>
  <si>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</si>
  <si>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</si>
  <si>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</si>
  <si>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</si>
  <si>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</si>
  <si>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</si>
  <si>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</si>
  <si>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</si>
  <si>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</si>
  <si>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</si>
  <si>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</si>
  <si>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</si>
  <si>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</si>
  <si>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</si>
  <si>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</si>
  <si>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</si>
  <si>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</si>
  <si>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</si>
  <si>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</si>
  <si>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</si>
  <si>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</si>
  <si>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</si>
  <si>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</si>
  <si>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</si>
  <si>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</si>
  <si>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</si>
  <si>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</si>
  <si>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東金市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</si>
  <si>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</si>
  <si>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</si>
  <si>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</si>
  <si>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</si>
  <si>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</si>
  <si>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</si>
  <si>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</si>
  <si>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</si>
  <si>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</si>
  <si>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</si>
  <si>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</si>
  <si>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農業集落排水は４地区で汚水処理をしており、平成７年度に事業を開始した際の処理場が一番古い。管渠の劣化が始まるとされるのが３０年とされていることから、少なくとも近年中での管渠の更新は必要ではないと考えられる。
　しかし、今後は処理場の改修と併せて計画的な改修・更新工事を検討する必要がある。</t>
    <rPh sb="12" eb="14">
      <t>オスイ</t>
    </rPh>
    <rPh sb="14" eb="16">
      <t>ショリ</t>
    </rPh>
    <rPh sb="22" eb="24">
      <t>ヘイセイ</t>
    </rPh>
    <rPh sb="25" eb="27">
      <t>ネンド</t>
    </rPh>
    <rPh sb="28" eb="30">
      <t>ジギョウ</t>
    </rPh>
    <rPh sb="31" eb="33">
      <t>カイシ</t>
    </rPh>
    <rPh sb="35" eb="36">
      <t>サイ</t>
    </rPh>
    <rPh sb="37" eb="39">
      <t>ショリ</t>
    </rPh>
    <rPh sb="39" eb="40">
      <t>ジョウ</t>
    </rPh>
    <rPh sb="41" eb="43">
      <t>イチバン</t>
    </rPh>
    <rPh sb="43" eb="44">
      <t>フル</t>
    </rPh>
    <rPh sb="46" eb="47">
      <t>カン</t>
    </rPh>
    <rPh sb="47" eb="48">
      <t>キョ</t>
    </rPh>
    <rPh sb="49" eb="51">
      <t>レッカ</t>
    </rPh>
    <rPh sb="52" eb="53">
      <t>ハジ</t>
    </rPh>
    <rPh sb="63" eb="64">
      <t>ネン</t>
    </rPh>
    <rPh sb="75" eb="76">
      <t>スク</t>
    </rPh>
    <rPh sb="80" eb="83">
      <t>キンネンチュウ</t>
    </rPh>
    <rPh sb="91" eb="93">
      <t>ヒツヨウ</t>
    </rPh>
    <rPh sb="98" eb="99">
      <t>カンガ</t>
    </rPh>
    <rPh sb="110" eb="112">
      <t>コンゴ</t>
    </rPh>
    <rPh sb="113" eb="115">
      <t>ショリ</t>
    </rPh>
    <rPh sb="115" eb="116">
      <t>ジョウ</t>
    </rPh>
    <rPh sb="117" eb="119">
      <t>カイシュウ</t>
    </rPh>
    <rPh sb="120" eb="121">
      <t>アワ</t>
    </rPh>
    <rPh sb="123" eb="126">
      <t>ケイカクテキ</t>
    </rPh>
    <rPh sb="127" eb="129">
      <t>カイシュウ</t>
    </rPh>
    <rPh sb="130" eb="132">
      <t>コウシン</t>
    </rPh>
    <rPh sb="132" eb="134">
      <t>コウジ</t>
    </rPh>
    <rPh sb="135" eb="137">
      <t>ケントウ</t>
    </rPh>
    <rPh sb="139" eb="141">
      <t>ヒツヨウ</t>
    </rPh>
    <phoneticPr fontId="4"/>
  </si>
  <si>
    <t>　当市では維持管理費の一部を一般会計からの繰り入れで賄っていることから、経営状態は良好とは言えない。
　また、水洗化率は微増の傾向にあるが、使用者や有収水量の大幅な増加が見込めないため、使用料の増加も期待できない状態である。
　対策として、平成２８年度に料金改定を行い、平成２９年度には維持管理費の抑制として汚泥の処分を公共下水道の処理場で行っている。
　平成３２年４月から地方公営企業法の適用を予定しており、資産評価などに伴いより詳細で正確なデータを得ることから、持続可能な農業集落排水事業を運営する契機になると考えている。</t>
    <rPh sb="1" eb="3">
      <t>トウシ</t>
    </rPh>
    <rPh sb="5" eb="7">
      <t>イジ</t>
    </rPh>
    <rPh sb="7" eb="9">
      <t>カンリ</t>
    </rPh>
    <rPh sb="9" eb="10">
      <t>ヒ</t>
    </rPh>
    <rPh sb="11" eb="13">
      <t>イチブ</t>
    </rPh>
    <rPh sb="14" eb="16">
      <t>イッパン</t>
    </rPh>
    <rPh sb="16" eb="18">
      <t>カイケイ</t>
    </rPh>
    <rPh sb="21" eb="22">
      <t>ク</t>
    </rPh>
    <rPh sb="23" eb="24">
      <t>イ</t>
    </rPh>
    <rPh sb="26" eb="27">
      <t>マカナ</t>
    </rPh>
    <rPh sb="36" eb="38">
      <t>ケイエイ</t>
    </rPh>
    <rPh sb="38" eb="40">
      <t>ジョウタイ</t>
    </rPh>
    <rPh sb="41" eb="43">
      <t>リョウコウ</t>
    </rPh>
    <rPh sb="45" eb="46">
      <t>イ</t>
    </rPh>
    <rPh sb="55" eb="58">
      <t>スイセンカ</t>
    </rPh>
    <rPh sb="58" eb="59">
      <t>リツ</t>
    </rPh>
    <rPh sb="60" eb="62">
      <t>ビゾウ</t>
    </rPh>
    <rPh sb="63" eb="65">
      <t>ケイコウ</t>
    </rPh>
    <rPh sb="79" eb="81">
      <t>オオハバ</t>
    </rPh>
    <rPh sb="82" eb="84">
      <t>ゾウカ</t>
    </rPh>
    <rPh sb="85" eb="87">
      <t>ミコ</t>
    </rPh>
    <rPh sb="93" eb="95">
      <t>シヨウ</t>
    </rPh>
    <rPh sb="95" eb="96">
      <t>リョウ</t>
    </rPh>
    <rPh sb="97" eb="99">
      <t>ゾウカ</t>
    </rPh>
    <rPh sb="100" eb="102">
      <t>キタイ</t>
    </rPh>
    <rPh sb="106" eb="108">
      <t>ジョウタイ</t>
    </rPh>
    <rPh sb="114" eb="116">
      <t>タイサク</t>
    </rPh>
    <rPh sb="120" eb="122">
      <t>ヘイセイ</t>
    </rPh>
    <rPh sb="124" eb="126">
      <t>ネンド</t>
    </rPh>
    <rPh sb="127" eb="129">
      <t>リョウキン</t>
    </rPh>
    <rPh sb="129" eb="131">
      <t>カイテイ</t>
    </rPh>
    <rPh sb="132" eb="133">
      <t>オコナ</t>
    </rPh>
    <rPh sb="135" eb="137">
      <t>ヘイセイ</t>
    </rPh>
    <rPh sb="139" eb="141">
      <t>ネンド</t>
    </rPh>
    <rPh sb="143" eb="145">
      <t>イジ</t>
    </rPh>
    <rPh sb="145" eb="147">
      <t>カンリ</t>
    </rPh>
    <rPh sb="147" eb="148">
      <t>ヒ</t>
    </rPh>
    <rPh sb="149" eb="151">
      <t>ヨクセイ</t>
    </rPh>
    <rPh sb="154" eb="156">
      <t>オデイ</t>
    </rPh>
    <rPh sb="157" eb="159">
      <t>ショブン</t>
    </rPh>
    <rPh sb="160" eb="162">
      <t>コウキョウ</t>
    </rPh>
    <rPh sb="162" eb="165">
      <t>ゲスイドウ</t>
    </rPh>
    <rPh sb="166" eb="168">
      <t>ショリ</t>
    </rPh>
    <rPh sb="168" eb="169">
      <t>ジョウ</t>
    </rPh>
    <rPh sb="170" eb="171">
      <t>オコナ</t>
    </rPh>
    <rPh sb="178" eb="180">
      <t>ヘイセイ</t>
    </rPh>
    <rPh sb="182" eb="183">
      <t>ネン</t>
    </rPh>
    <rPh sb="184" eb="185">
      <t>ガツ</t>
    </rPh>
    <rPh sb="187" eb="189">
      <t>チホウ</t>
    </rPh>
    <rPh sb="189" eb="191">
      <t>コウエイ</t>
    </rPh>
    <rPh sb="191" eb="193">
      <t>キギョウ</t>
    </rPh>
    <rPh sb="193" eb="194">
      <t>ホウ</t>
    </rPh>
    <rPh sb="195" eb="197">
      <t>テキヨウ</t>
    </rPh>
    <rPh sb="198" eb="200">
      <t>ヨテイ</t>
    </rPh>
    <rPh sb="205" eb="207">
      <t>シサン</t>
    </rPh>
    <rPh sb="207" eb="209">
      <t>ヒョウカ</t>
    </rPh>
    <rPh sb="212" eb="213">
      <t>トモナ</t>
    </rPh>
    <rPh sb="216" eb="218">
      <t>ショウサイ</t>
    </rPh>
    <rPh sb="219" eb="221">
      <t>セイカク</t>
    </rPh>
    <rPh sb="226" eb="227">
      <t>エ</t>
    </rPh>
    <rPh sb="233" eb="235">
      <t>ジゾク</t>
    </rPh>
    <rPh sb="235" eb="237">
      <t>カノウ</t>
    </rPh>
    <rPh sb="238" eb="240">
      <t>ノウギョウ</t>
    </rPh>
    <rPh sb="240" eb="242">
      <t>シュウラク</t>
    </rPh>
    <rPh sb="242" eb="244">
      <t>ハイスイ</t>
    </rPh>
    <rPh sb="244" eb="246">
      <t>ジギョウ</t>
    </rPh>
    <rPh sb="247" eb="249">
      <t>ウンエイ</t>
    </rPh>
    <rPh sb="251" eb="253">
      <t>ケイキ</t>
    </rPh>
    <rPh sb="257" eb="258">
      <t>カンガ</t>
    </rPh>
    <phoneticPr fontId="4"/>
  </si>
  <si>
    <t>　収益的収支比率は前年度から低下したが、９０％以上を維持しており、今後も同程度の数値で推移することが推測される。
　企業債残高対事業規模比率の平成２８年度は６７７．９１％となっているが算定に誤りがあり、実質の数値は０．００％になる。今後も従来どおり０．００％で推移していくと考えられる。
　経費回収率は処理場の施設改修工事が発生した平成２７年度を除くと類似団体平均値より上回って推移している。また、平成２８年度は平成２７年度以前と比較しても数値が増加している。理由として、平成２８年度に料金改定を行ったためである。今後も同程度の数値で推移していくと予想される。
　汚水処理原価も処理場の施設改修工事が発生した平成２７年度を除くと例年同程度の数値で推移している。今後も例年と同程度の数値で推移していくと考えられる。
　施設利用率については例年行ってきた算定に誤りがあり平成２７年度に算定方法の修正をした。また、平成２７年度と比較すると微増の状態であるが、依然類似団体平均値よりも低い数値である。物理的に公共下水道へ接続可能な処理場については、公共下水道へ接続後、処理場を廃止することを含めて検討中である。
　水洗化率は例年微増しているが、類似団体平均値よりも低い数値である。改善策として地元の維持管理組合と合同で接続普及のために臨戸訪問を行っている。</t>
    <rPh sb="1" eb="4">
      <t>シュウエキテキ</t>
    </rPh>
    <rPh sb="4" eb="6">
      <t>シュウシ</t>
    </rPh>
    <rPh sb="6" eb="8">
      <t>ヒリツ</t>
    </rPh>
    <rPh sb="9" eb="12">
      <t>ゼンネンド</t>
    </rPh>
    <rPh sb="14" eb="16">
      <t>テイカ</t>
    </rPh>
    <rPh sb="23" eb="25">
      <t>イジョウ</t>
    </rPh>
    <rPh sb="26" eb="28">
      <t>イジ</t>
    </rPh>
    <rPh sb="33" eb="35">
      <t>コンゴ</t>
    </rPh>
    <rPh sb="36" eb="39">
      <t>ドウテイド</t>
    </rPh>
    <rPh sb="40" eb="42">
      <t>スウチ</t>
    </rPh>
    <rPh sb="43" eb="45">
      <t>スイイ</t>
    </rPh>
    <rPh sb="50" eb="52">
      <t>スイソク</t>
    </rPh>
    <rPh sb="58" eb="60">
      <t>キギョウ</t>
    </rPh>
    <rPh sb="60" eb="61">
      <t>サイ</t>
    </rPh>
    <rPh sb="61" eb="63">
      <t>ザンダカ</t>
    </rPh>
    <rPh sb="63" eb="64">
      <t>タイ</t>
    </rPh>
    <rPh sb="64" eb="66">
      <t>ジギョウ</t>
    </rPh>
    <rPh sb="66" eb="68">
      <t>キボ</t>
    </rPh>
    <rPh sb="68" eb="70">
      <t>ヒリツ</t>
    </rPh>
    <rPh sb="71" eb="73">
      <t>ヘイセイ</t>
    </rPh>
    <rPh sb="75" eb="77">
      <t>ネンド</t>
    </rPh>
    <rPh sb="92" eb="94">
      <t>サンテイ</t>
    </rPh>
    <rPh sb="95" eb="96">
      <t>アヤマ</t>
    </rPh>
    <rPh sb="101" eb="103">
      <t>ジッシツ</t>
    </rPh>
    <rPh sb="104" eb="106">
      <t>スウチ</t>
    </rPh>
    <rPh sb="116" eb="118">
      <t>コンゴ</t>
    </rPh>
    <rPh sb="130" eb="132">
      <t>スイイ</t>
    </rPh>
    <rPh sb="137" eb="138">
      <t>カンガ</t>
    </rPh>
    <rPh sb="145" eb="147">
      <t>ケイヒ</t>
    </rPh>
    <rPh sb="147" eb="149">
      <t>カイシュウ</t>
    </rPh>
    <rPh sb="149" eb="150">
      <t>リツ</t>
    </rPh>
    <rPh sb="166" eb="168">
      <t>ヘイセイ</t>
    </rPh>
    <rPh sb="170" eb="172">
      <t>ネンド</t>
    </rPh>
    <rPh sb="173" eb="174">
      <t>ノゾ</t>
    </rPh>
    <rPh sb="199" eb="201">
      <t>ヘイセイ</t>
    </rPh>
    <rPh sb="203" eb="205">
      <t>ネンド</t>
    </rPh>
    <rPh sb="206" eb="208">
      <t>ヘイセイ</t>
    </rPh>
    <rPh sb="210" eb="212">
      <t>ネンド</t>
    </rPh>
    <rPh sb="212" eb="214">
      <t>イゼン</t>
    </rPh>
    <rPh sb="215" eb="217">
      <t>ヒカク</t>
    </rPh>
    <rPh sb="220" eb="222">
      <t>スウチ</t>
    </rPh>
    <rPh sb="223" eb="225">
      <t>ゾウカ</t>
    </rPh>
    <rPh sb="230" eb="232">
      <t>リユウ</t>
    </rPh>
    <rPh sb="236" eb="238">
      <t>ヘイセイ</t>
    </rPh>
    <rPh sb="240" eb="242">
      <t>ネンド</t>
    </rPh>
    <rPh sb="243" eb="245">
      <t>リョウキン</t>
    </rPh>
    <rPh sb="245" eb="247">
      <t>カイテイ</t>
    </rPh>
    <rPh sb="248" eb="249">
      <t>オコナ</t>
    </rPh>
    <rPh sb="257" eb="259">
      <t>コンゴ</t>
    </rPh>
    <rPh sb="260" eb="263">
      <t>ドウテイド</t>
    </rPh>
    <rPh sb="264" eb="266">
      <t>スウチ</t>
    </rPh>
    <rPh sb="267" eb="269">
      <t>スイイ</t>
    </rPh>
    <rPh sb="274" eb="276">
      <t>ヨソウ</t>
    </rPh>
    <rPh sb="282" eb="284">
      <t>オスイ</t>
    </rPh>
    <rPh sb="284" eb="286">
      <t>ショリ</t>
    </rPh>
    <rPh sb="286" eb="288">
      <t>ゲンカ</t>
    </rPh>
    <rPh sb="304" eb="306">
      <t>ヘイセイ</t>
    </rPh>
    <rPh sb="308" eb="310">
      <t>ネンド</t>
    </rPh>
    <rPh sb="311" eb="312">
      <t>ノゾ</t>
    </rPh>
    <rPh sb="314" eb="316">
      <t>レイネン</t>
    </rPh>
    <rPh sb="316" eb="319">
      <t>ドウテイド</t>
    </rPh>
    <rPh sb="320" eb="322">
      <t>スウチ</t>
    </rPh>
    <rPh sb="323" eb="325">
      <t>スイイ</t>
    </rPh>
    <rPh sb="330" eb="332">
      <t>コンゴ</t>
    </rPh>
    <rPh sb="333" eb="335">
      <t>レイネン</t>
    </rPh>
    <rPh sb="336" eb="339">
      <t>ドウテイド</t>
    </rPh>
    <rPh sb="340" eb="342">
      <t>スウチ</t>
    </rPh>
    <rPh sb="343" eb="345">
      <t>スイイ</t>
    </rPh>
    <rPh sb="350" eb="351">
      <t>カンガ</t>
    </rPh>
    <rPh sb="358" eb="360">
      <t>シセツ</t>
    </rPh>
    <rPh sb="360" eb="363">
      <t>リヨウリツ</t>
    </rPh>
    <rPh sb="368" eb="370">
      <t>レイネン</t>
    </rPh>
    <rPh sb="370" eb="371">
      <t>オコナ</t>
    </rPh>
    <rPh sb="375" eb="377">
      <t>サンテイ</t>
    </rPh>
    <rPh sb="378" eb="379">
      <t>アヤマ</t>
    </rPh>
    <rPh sb="383" eb="385">
      <t>ヘイセイ</t>
    </rPh>
    <rPh sb="387" eb="389">
      <t>ネンド</t>
    </rPh>
    <rPh sb="390" eb="392">
      <t>サンテイ</t>
    </rPh>
    <rPh sb="392" eb="394">
      <t>ホウホウ</t>
    </rPh>
    <rPh sb="395" eb="397">
      <t>シュウセイ</t>
    </rPh>
    <rPh sb="404" eb="406">
      <t>ヘイセイ</t>
    </rPh>
    <rPh sb="408" eb="410">
      <t>ネンド</t>
    </rPh>
    <rPh sb="411" eb="413">
      <t>ヒカク</t>
    </rPh>
    <rPh sb="416" eb="418">
      <t>ビゾウ</t>
    </rPh>
    <rPh sb="419" eb="421">
      <t>ジョウタイ</t>
    </rPh>
    <rPh sb="426" eb="428">
      <t>イゼン</t>
    </rPh>
    <rPh sb="428" eb="430">
      <t>ルイジ</t>
    </rPh>
    <rPh sb="430" eb="432">
      <t>ダンタイ</t>
    </rPh>
    <rPh sb="432" eb="435">
      <t>ヘイキンチ</t>
    </rPh>
    <rPh sb="438" eb="439">
      <t>ヒク</t>
    </rPh>
    <rPh sb="440" eb="442">
      <t>スウチ</t>
    </rPh>
    <rPh sb="446" eb="449">
      <t>ブツリテキ</t>
    </rPh>
    <rPh sb="450" eb="452">
      <t>コウキョウ</t>
    </rPh>
    <rPh sb="452" eb="455">
      <t>ゲスイドウ</t>
    </rPh>
    <rPh sb="456" eb="458">
      <t>セツゾク</t>
    </rPh>
    <rPh sb="458" eb="460">
      <t>カノウ</t>
    </rPh>
    <rPh sb="461" eb="463">
      <t>ショリ</t>
    </rPh>
    <rPh sb="463" eb="464">
      <t>ジョウ</t>
    </rPh>
    <rPh sb="470" eb="472">
      <t>コウキョウ</t>
    </rPh>
    <rPh sb="472" eb="475">
      <t>ゲスイドウ</t>
    </rPh>
    <rPh sb="476" eb="478">
      <t>セツゾク</t>
    </rPh>
    <rPh sb="478" eb="479">
      <t>ゴ</t>
    </rPh>
    <rPh sb="480" eb="482">
      <t>ショリ</t>
    </rPh>
    <rPh sb="482" eb="483">
      <t>ジョウ</t>
    </rPh>
    <rPh sb="484" eb="486">
      <t>ハイシ</t>
    </rPh>
    <rPh sb="491" eb="492">
      <t>フク</t>
    </rPh>
    <rPh sb="494" eb="497">
      <t>ケントウチュウ</t>
    </rPh>
    <rPh sb="503" eb="506">
      <t>スイセンカ</t>
    </rPh>
    <rPh sb="506" eb="507">
      <t>リツ</t>
    </rPh>
    <rPh sb="508" eb="510">
      <t>レイネン</t>
    </rPh>
    <rPh sb="510" eb="512">
      <t>ビゾウ</t>
    </rPh>
    <rPh sb="518" eb="520">
      <t>ルイジ</t>
    </rPh>
    <rPh sb="520" eb="522">
      <t>ダンタイ</t>
    </rPh>
    <rPh sb="522" eb="525">
      <t>ヘイキンチ</t>
    </rPh>
    <rPh sb="528" eb="529">
      <t>ヒク</t>
    </rPh>
    <rPh sb="530" eb="532">
      <t>スウチ</t>
    </rPh>
    <rPh sb="536" eb="539">
      <t>カイゼンサク</t>
    </rPh>
    <rPh sb="542" eb="544">
      <t>ジモト</t>
    </rPh>
    <rPh sb="545" eb="547">
      <t>イジ</t>
    </rPh>
    <rPh sb="547" eb="549">
      <t>カンリ</t>
    </rPh>
    <rPh sb="549" eb="551">
      <t>クミアイ</t>
    </rPh>
    <rPh sb="552" eb="554">
      <t>ゴウドウ</t>
    </rPh>
    <rPh sb="555" eb="557">
      <t>セツゾク</t>
    </rPh>
    <rPh sb="557" eb="559">
      <t>フキュウ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</si>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</sst>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82-4AEB-AF67-FB746296EFC5}"/>
            </c:ext>
          </c:extLst>
        </c:ser>
        <c:dLbls>
          <c:showLegendKey val="0"/>
          <c:showVal val="0"/>
          <c:showCatName val="0"/>
          <c:showSerName val="0"/>
          <c:showPercent val="0"/>
          <c:showBubbleSize val="0"/>
        </c:dLbls>
        <c:gapWidth val="150"/>
        <c:axId val="331723840"/>
        <c:axId val="33172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0.03</c:v>
                </c:pt>
                <c:pt idx="2">
                  <c:v>0.02</c:v>
                </c:pt>
                <c:pt idx="3">
                  <c:v>0.01</c:v>
                </c:pt>
                <c:pt idx="4">
                  <c:v>2.0499999999999998</c:v>
                </c:pt>
              </c:numCache>
            </c:numRef>
          </c:val>
          <c:smooth val="0"/>
          <c:extLst>
            <c:ext xmlns:c16="http://schemas.microsoft.com/office/drawing/2014/chart" uri="{C3380CC4-5D6E-409C-BE32-E72D297353CC}">
              <c16:uniqueId val="{00000001-2482-4AEB-AF67-FB746296EFC5}"/>
            </c:ext>
          </c:extLst>
        </c:ser>
        <c:dLbls>
          <c:showLegendKey val="0"/>
          <c:showVal val="0"/>
          <c:showCatName val="0"/>
          <c:showSerName val="0"/>
          <c:showPercent val="0"/>
          <c:showBubbleSize val="0"/>
        </c:dLbls>
        <c:marker val="1"/>
        <c:smooth val="0"/>
        <c:axId val="331723840"/>
        <c:axId val="331723056"/>
      </c:lineChart>
      <c:dateAx>
        <c:axId val="331723840"/>
        <c:scaling>
          <c:orientation val="minMax"/>
        </c:scaling>
        <c:delete val="1"/>
        <c:axPos val="b"/>
        <c:numFmt formatCode="ge" sourceLinked="1"/>
        <c:majorTickMark val="none"/>
        <c:minorTickMark val="none"/>
        <c:tickLblPos val="none"/>
        <c:crossAx val="331723056"/>
        <c:crosses val="autoZero"/>
        <c:auto val="1"/>
        <c:lblOffset val="100"/>
        <c:baseTimeUnit val="years"/>
      </c:dateAx>
      <c:valAx>
        <c:axId val="33172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72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11.26</c:v>
                </c:pt>
                <c:pt idx="1">
                  <c:v>11.73</c:v>
                </c:pt>
                <c:pt idx="2">
                  <c:v>12.14</c:v>
                </c:pt>
                <c:pt idx="3">
                  <c:v>50.54</c:v>
                </c:pt>
                <c:pt idx="4">
                  <c:v>50.79</c:v>
                </c:pt>
              </c:numCache>
            </c:numRef>
          </c:val>
          <c:extLst>
            <c:ext xmlns:c16="http://schemas.microsoft.com/office/drawing/2014/chart" uri="{C3380CC4-5D6E-409C-BE32-E72D297353CC}">
              <c16:uniqueId val="{00000000-64F1-4F10-824D-45DA1DE44FFB}"/>
            </c:ext>
          </c:extLst>
        </c:ser>
        <c:dLbls>
          <c:showLegendKey val="0"/>
          <c:showVal val="0"/>
          <c:showCatName val="0"/>
          <c:showSerName val="0"/>
          <c:showPercent val="0"/>
          <c:showBubbleSize val="0"/>
        </c:dLbls>
        <c:gapWidth val="150"/>
        <c:axId val="328783432"/>
        <c:axId val="27098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53.78</c:v>
                </c:pt>
                <c:pt idx="2">
                  <c:v>53.24</c:v>
                </c:pt>
                <c:pt idx="3">
                  <c:v>52.31</c:v>
                </c:pt>
                <c:pt idx="4">
                  <c:v>60.65</c:v>
                </c:pt>
              </c:numCache>
            </c:numRef>
          </c:val>
          <c:smooth val="0"/>
          <c:extLst>
            <c:ext xmlns:c16="http://schemas.microsoft.com/office/drawing/2014/chart" uri="{C3380CC4-5D6E-409C-BE32-E72D297353CC}">
              <c16:uniqueId val="{00000001-64F1-4F10-824D-45DA1DE44FFB}"/>
            </c:ext>
          </c:extLst>
        </c:ser>
        <c:dLbls>
          <c:showLegendKey val="0"/>
          <c:showVal val="0"/>
          <c:showCatName val="0"/>
          <c:showSerName val="0"/>
          <c:showPercent val="0"/>
          <c:showBubbleSize val="0"/>
        </c:dLbls>
        <c:marker val="1"/>
        <c:smooth val="0"/>
        <c:axId val="328783432"/>
        <c:axId val="270983632"/>
      </c:lineChart>
      <c:dateAx>
        <c:axId val="328783432"/>
        <c:scaling>
          <c:orientation val="minMax"/>
        </c:scaling>
        <c:delete val="1"/>
        <c:axPos val="b"/>
        <c:numFmt formatCode="ge" sourceLinked="1"/>
        <c:majorTickMark val="none"/>
        <c:minorTickMark val="none"/>
        <c:tickLblPos val="none"/>
        <c:crossAx val="270983632"/>
        <c:crosses val="autoZero"/>
        <c:auto val="1"/>
        <c:lblOffset val="100"/>
        <c:baseTimeUnit val="years"/>
      </c:dateAx>
      <c:valAx>
        <c:axId val="27098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78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72.540000000000006</c:v>
                </c:pt>
                <c:pt idx="1">
                  <c:v>74.11</c:v>
                </c:pt>
                <c:pt idx="2">
                  <c:v>75.790000000000006</c:v>
                </c:pt>
                <c:pt idx="3">
                  <c:v>76.59</c:v>
                </c:pt>
                <c:pt idx="4">
                  <c:v>77.64</c:v>
                </c:pt>
              </c:numCache>
            </c:numRef>
          </c:val>
          <c:extLst>
            <c:ext xmlns:c16="http://schemas.microsoft.com/office/drawing/2014/chart" uri="{C3380CC4-5D6E-409C-BE32-E72D297353CC}">
              <c16:uniqueId val="{00000000-A6AC-4AE2-A448-02AE080C4DD4}"/>
            </c:ext>
          </c:extLst>
        </c:ser>
        <c:dLbls>
          <c:showLegendKey val="0"/>
          <c:showVal val="0"/>
          <c:showCatName val="0"/>
          <c:showSerName val="0"/>
          <c:showPercent val="0"/>
          <c:showBubbleSize val="0"/>
        </c:dLbls>
        <c:gapWidth val="150"/>
        <c:axId val="270984808"/>
        <c:axId val="27098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84.06</c:v>
                </c:pt>
                <c:pt idx="2">
                  <c:v>84.07</c:v>
                </c:pt>
                <c:pt idx="3">
                  <c:v>84.32</c:v>
                </c:pt>
                <c:pt idx="4">
                  <c:v>84.58</c:v>
                </c:pt>
              </c:numCache>
            </c:numRef>
          </c:val>
          <c:smooth val="0"/>
          <c:extLst>
            <c:ext xmlns:c16="http://schemas.microsoft.com/office/drawing/2014/chart" uri="{C3380CC4-5D6E-409C-BE32-E72D297353CC}">
              <c16:uniqueId val="{00000001-A6AC-4AE2-A448-02AE080C4DD4}"/>
            </c:ext>
          </c:extLst>
        </c:ser>
        <c:dLbls>
          <c:showLegendKey val="0"/>
          <c:showVal val="0"/>
          <c:showCatName val="0"/>
          <c:showSerName val="0"/>
          <c:showPercent val="0"/>
          <c:showBubbleSize val="0"/>
        </c:dLbls>
        <c:marker val="1"/>
        <c:smooth val="0"/>
        <c:axId val="270984808"/>
        <c:axId val="270985200"/>
      </c:lineChart>
      <c:dateAx>
        <c:axId val="270984808"/>
        <c:scaling>
          <c:orientation val="minMax"/>
        </c:scaling>
        <c:delete val="1"/>
        <c:axPos val="b"/>
        <c:numFmt formatCode="ge" sourceLinked="1"/>
        <c:majorTickMark val="none"/>
        <c:minorTickMark val="none"/>
        <c:tickLblPos val="none"/>
        <c:crossAx val="270985200"/>
        <c:crosses val="autoZero"/>
        <c:auto val="1"/>
        <c:lblOffset val="100"/>
        <c:baseTimeUnit val="years"/>
      </c:dateAx>
      <c:valAx>
        <c:axId val="27098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98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92.53</c:v>
                </c:pt>
                <c:pt idx="1">
                  <c:v>91.45</c:v>
                </c:pt>
                <c:pt idx="2">
                  <c:v>92.14</c:v>
                </c:pt>
                <c:pt idx="3">
                  <c:v>93.04</c:v>
                </c:pt>
                <c:pt idx="4">
                  <c:v>92.47</c:v>
                </c:pt>
              </c:numCache>
            </c:numRef>
          </c:val>
          <c:extLst>
            <c:ext xmlns:c16="http://schemas.microsoft.com/office/drawing/2014/chart" uri="{C3380CC4-5D6E-409C-BE32-E72D297353CC}">
              <c16:uniqueId val="{00000000-3DF4-4B66-8BA1-6A24090A860C}"/>
            </c:ext>
          </c:extLst>
        </c:ser>
        <c:dLbls>
          <c:showLegendKey val="0"/>
          <c:showVal val="0"/>
          <c:showCatName val="0"/>
          <c:showSerName val="0"/>
          <c:showPercent val="0"/>
          <c:showBubbleSize val="0"/>
        </c:dLbls>
        <c:gapWidth val="150"/>
        <c:axId val="435262800"/>
        <c:axId val="435263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F4-4B66-8BA1-6A24090A860C}"/>
            </c:ext>
          </c:extLst>
        </c:ser>
        <c:dLbls>
          <c:showLegendKey val="0"/>
          <c:showVal val="0"/>
          <c:showCatName val="0"/>
          <c:showSerName val="0"/>
          <c:showPercent val="0"/>
          <c:showBubbleSize val="0"/>
        </c:dLbls>
        <c:marker val="1"/>
        <c:smooth val="0"/>
        <c:axId val="435262800"/>
        <c:axId val="435263192"/>
      </c:lineChart>
      <c:dateAx>
        <c:axId val="435262800"/>
        <c:scaling>
          <c:orientation val="minMax"/>
        </c:scaling>
        <c:delete val="1"/>
        <c:axPos val="b"/>
        <c:numFmt formatCode="ge" sourceLinked="1"/>
        <c:majorTickMark val="none"/>
        <c:minorTickMark val="none"/>
        <c:tickLblPos val="none"/>
        <c:crossAx val="435263192"/>
        <c:crosses val="autoZero"/>
        <c:auto val="1"/>
        <c:lblOffset val="100"/>
        <c:baseTimeUnit val="years"/>
      </c:dateAx>
      <c:valAx>
        <c:axId val="435263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526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5D-4542-8AEA-E108975AC4C1}"/>
            </c:ext>
          </c:extLst>
        </c:ser>
        <c:dLbls>
          <c:showLegendKey val="0"/>
          <c:showVal val="0"/>
          <c:showCatName val="0"/>
          <c:showSerName val="0"/>
          <c:showPercent val="0"/>
          <c:showBubbleSize val="0"/>
        </c:dLbls>
        <c:gapWidth val="150"/>
        <c:axId val="439943280"/>
        <c:axId val="439943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5D-4542-8AEA-E108975AC4C1}"/>
            </c:ext>
          </c:extLst>
        </c:ser>
        <c:dLbls>
          <c:showLegendKey val="0"/>
          <c:showVal val="0"/>
          <c:showCatName val="0"/>
          <c:showSerName val="0"/>
          <c:showPercent val="0"/>
          <c:showBubbleSize val="0"/>
        </c:dLbls>
        <c:marker val="1"/>
        <c:smooth val="0"/>
        <c:axId val="439943280"/>
        <c:axId val="439943672"/>
      </c:lineChart>
      <c:dateAx>
        <c:axId val="439943280"/>
        <c:scaling>
          <c:orientation val="minMax"/>
        </c:scaling>
        <c:delete val="1"/>
        <c:axPos val="b"/>
        <c:numFmt formatCode="ge" sourceLinked="1"/>
        <c:majorTickMark val="none"/>
        <c:minorTickMark val="none"/>
        <c:tickLblPos val="none"/>
        <c:crossAx val="439943672"/>
        <c:crosses val="autoZero"/>
        <c:auto val="1"/>
        <c:lblOffset val="100"/>
        <c:baseTimeUnit val="years"/>
      </c:dateAx>
      <c:valAx>
        <c:axId val="439943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94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C1-4D8A-B217-F434B97FEB01}"/>
            </c:ext>
          </c:extLst>
        </c:ser>
        <c:dLbls>
          <c:showLegendKey val="0"/>
          <c:showVal val="0"/>
          <c:showCatName val="0"/>
          <c:showSerName val="0"/>
          <c:showPercent val="0"/>
          <c:showBubbleSize val="0"/>
        </c:dLbls>
        <c:gapWidth val="150"/>
        <c:axId val="325754312"/>
        <c:axId val="32575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C1-4D8A-B217-F434B97FEB01}"/>
            </c:ext>
          </c:extLst>
        </c:ser>
        <c:dLbls>
          <c:showLegendKey val="0"/>
          <c:showVal val="0"/>
          <c:showCatName val="0"/>
          <c:showSerName val="0"/>
          <c:showPercent val="0"/>
          <c:showBubbleSize val="0"/>
        </c:dLbls>
        <c:marker val="1"/>
        <c:smooth val="0"/>
        <c:axId val="325754312"/>
        <c:axId val="325754704"/>
      </c:lineChart>
      <c:dateAx>
        <c:axId val="325754312"/>
        <c:scaling>
          <c:orientation val="minMax"/>
        </c:scaling>
        <c:delete val="1"/>
        <c:axPos val="b"/>
        <c:numFmt formatCode="ge" sourceLinked="1"/>
        <c:majorTickMark val="none"/>
        <c:minorTickMark val="none"/>
        <c:tickLblPos val="none"/>
        <c:crossAx val="325754704"/>
        <c:crosses val="autoZero"/>
        <c:auto val="1"/>
        <c:lblOffset val="100"/>
        <c:baseTimeUnit val="years"/>
      </c:dateAx>
      <c:valAx>
        <c:axId val="32575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754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7E-4FC1-94D9-9F6B2E225B67}"/>
            </c:ext>
          </c:extLst>
        </c:ser>
        <c:dLbls>
          <c:showLegendKey val="0"/>
          <c:showVal val="0"/>
          <c:showCatName val="0"/>
          <c:showSerName val="0"/>
          <c:showPercent val="0"/>
          <c:showBubbleSize val="0"/>
        </c:dLbls>
        <c:gapWidth val="150"/>
        <c:axId val="440838720"/>
        <c:axId val="440839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7E-4FC1-94D9-9F6B2E225B67}"/>
            </c:ext>
          </c:extLst>
        </c:ser>
        <c:dLbls>
          <c:showLegendKey val="0"/>
          <c:showVal val="0"/>
          <c:showCatName val="0"/>
          <c:showSerName val="0"/>
          <c:showPercent val="0"/>
          <c:showBubbleSize val="0"/>
        </c:dLbls>
        <c:marker val="1"/>
        <c:smooth val="0"/>
        <c:axId val="440838720"/>
        <c:axId val="440839112"/>
      </c:lineChart>
      <c:dateAx>
        <c:axId val="440838720"/>
        <c:scaling>
          <c:orientation val="minMax"/>
        </c:scaling>
        <c:delete val="1"/>
        <c:axPos val="b"/>
        <c:numFmt formatCode="ge" sourceLinked="1"/>
        <c:majorTickMark val="none"/>
        <c:minorTickMark val="none"/>
        <c:tickLblPos val="none"/>
        <c:crossAx val="440839112"/>
        <c:crosses val="autoZero"/>
        <c:auto val="1"/>
        <c:lblOffset val="100"/>
        <c:baseTimeUnit val="years"/>
      </c:dateAx>
      <c:valAx>
        <c:axId val="440839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083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F3-4FB0-AD8D-995EFE3AF34F}"/>
            </c:ext>
          </c:extLst>
        </c:ser>
        <c:dLbls>
          <c:showLegendKey val="0"/>
          <c:showVal val="0"/>
          <c:showCatName val="0"/>
          <c:showSerName val="0"/>
          <c:showPercent val="0"/>
          <c:showBubbleSize val="0"/>
        </c:dLbls>
        <c:gapWidth val="150"/>
        <c:axId val="440840288"/>
        <c:axId val="43835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F3-4FB0-AD8D-995EFE3AF34F}"/>
            </c:ext>
          </c:extLst>
        </c:ser>
        <c:dLbls>
          <c:showLegendKey val="0"/>
          <c:showVal val="0"/>
          <c:showCatName val="0"/>
          <c:showSerName val="0"/>
          <c:showPercent val="0"/>
          <c:showBubbleSize val="0"/>
        </c:dLbls>
        <c:marker val="1"/>
        <c:smooth val="0"/>
        <c:axId val="440840288"/>
        <c:axId val="438356096"/>
      </c:lineChart>
      <c:dateAx>
        <c:axId val="440840288"/>
        <c:scaling>
          <c:orientation val="minMax"/>
        </c:scaling>
        <c:delete val="1"/>
        <c:axPos val="b"/>
        <c:numFmt formatCode="ge" sourceLinked="1"/>
        <c:majorTickMark val="none"/>
        <c:minorTickMark val="none"/>
        <c:tickLblPos val="none"/>
        <c:crossAx val="438356096"/>
        <c:crosses val="autoZero"/>
        <c:auto val="1"/>
        <c:lblOffset val="100"/>
        <c:baseTimeUnit val="years"/>
      </c:dateAx>
      <c:valAx>
        <c:axId val="43835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084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formatCode="#,##0.00;&quot;△&quot;#,##0.00;&quot;-&quot;">
                  <c:v>677.91</c:v>
                </c:pt>
              </c:numCache>
            </c:numRef>
          </c:val>
          <c:extLst>
            <c:ext xmlns:c16="http://schemas.microsoft.com/office/drawing/2014/chart" uri="{C3380CC4-5D6E-409C-BE32-E72D297353CC}">
              <c16:uniqueId val="{00000000-EDD9-474F-BA8F-D2ACE2BF1700}"/>
            </c:ext>
          </c:extLst>
        </c:ser>
        <c:dLbls>
          <c:showLegendKey val="0"/>
          <c:showVal val="0"/>
          <c:showCatName val="0"/>
          <c:showSerName val="0"/>
          <c:showPercent val="0"/>
          <c:showBubbleSize val="0"/>
        </c:dLbls>
        <c:gapWidth val="150"/>
        <c:axId val="325755880"/>
        <c:axId val="438357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1126.77</c:v>
                </c:pt>
                <c:pt idx="2">
                  <c:v>1044.8</c:v>
                </c:pt>
                <c:pt idx="3">
                  <c:v>1081.8</c:v>
                </c:pt>
                <c:pt idx="4">
                  <c:v>974.93</c:v>
                </c:pt>
              </c:numCache>
            </c:numRef>
          </c:val>
          <c:smooth val="0"/>
          <c:extLst>
            <c:ext xmlns:c16="http://schemas.microsoft.com/office/drawing/2014/chart" uri="{C3380CC4-5D6E-409C-BE32-E72D297353CC}">
              <c16:uniqueId val="{00000001-EDD9-474F-BA8F-D2ACE2BF1700}"/>
            </c:ext>
          </c:extLst>
        </c:ser>
        <c:dLbls>
          <c:showLegendKey val="0"/>
          <c:showVal val="0"/>
          <c:showCatName val="0"/>
          <c:showSerName val="0"/>
          <c:showPercent val="0"/>
          <c:showBubbleSize val="0"/>
        </c:dLbls>
        <c:marker val="1"/>
        <c:smooth val="0"/>
        <c:axId val="325755880"/>
        <c:axId val="438357272"/>
      </c:lineChart>
      <c:dateAx>
        <c:axId val="325755880"/>
        <c:scaling>
          <c:orientation val="minMax"/>
        </c:scaling>
        <c:delete val="1"/>
        <c:axPos val="b"/>
        <c:numFmt formatCode="ge" sourceLinked="1"/>
        <c:majorTickMark val="none"/>
        <c:minorTickMark val="none"/>
        <c:tickLblPos val="none"/>
        <c:crossAx val="438357272"/>
        <c:crosses val="autoZero"/>
        <c:auto val="1"/>
        <c:lblOffset val="100"/>
        <c:baseTimeUnit val="years"/>
      </c:dateAx>
      <c:valAx>
        <c:axId val="438357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755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54.02</c:v>
                </c:pt>
                <c:pt idx="1">
                  <c:v>55.89</c:v>
                </c:pt>
                <c:pt idx="2">
                  <c:v>55.81</c:v>
                </c:pt>
                <c:pt idx="3">
                  <c:v>47.2</c:v>
                </c:pt>
                <c:pt idx="4">
                  <c:v>57.9</c:v>
                </c:pt>
              </c:numCache>
            </c:numRef>
          </c:val>
          <c:extLst>
            <c:ext xmlns:c16="http://schemas.microsoft.com/office/drawing/2014/chart" uri="{C3380CC4-5D6E-409C-BE32-E72D297353CC}">
              <c16:uniqueId val="{00000000-3E64-41C6-A3DD-91C819D3C69D}"/>
            </c:ext>
          </c:extLst>
        </c:ser>
        <c:dLbls>
          <c:showLegendKey val="0"/>
          <c:showVal val="0"/>
          <c:showCatName val="0"/>
          <c:showSerName val="0"/>
          <c:showPercent val="0"/>
          <c:showBubbleSize val="0"/>
        </c:dLbls>
        <c:gapWidth val="150"/>
        <c:axId val="440902440"/>
        <c:axId val="44090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50.9</c:v>
                </c:pt>
                <c:pt idx="2">
                  <c:v>50.82</c:v>
                </c:pt>
                <c:pt idx="3">
                  <c:v>52.19</c:v>
                </c:pt>
                <c:pt idx="4">
                  <c:v>55.32</c:v>
                </c:pt>
              </c:numCache>
            </c:numRef>
          </c:val>
          <c:smooth val="0"/>
          <c:extLst>
            <c:ext xmlns:c16="http://schemas.microsoft.com/office/drawing/2014/chart" uri="{C3380CC4-5D6E-409C-BE32-E72D297353CC}">
              <c16:uniqueId val="{00000001-3E64-41C6-A3DD-91C819D3C69D}"/>
            </c:ext>
          </c:extLst>
        </c:ser>
        <c:dLbls>
          <c:showLegendKey val="0"/>
          <c:showVal val="0"/>
          <c:showCatName val="0"/>
          <c:showSerName val="0"/>
          <c:showPercent val="0"/>
          <c:showBubbleSize val="0"/>
        </c:dLbls>
        <c:marker val="1"/>
        <c:smooth val="0"/>
        <c:axId val="440902440"/>
        <c:axId val="440902832"/>
      </c:lineChart>
      <c:dateAx>
        <c:axId val="440902440"/>
        <c:scaling>
          <c:orientation val="minMax"/>
        </c:scaling>
        <c:delete val="1"/>
        <c:axPos val="b"/>
        <c:numFmt formatCode="ge" sourceLinked="1"/>
        <c:majorTickMark val="none"/>
        <c:minorTickMark val="none"/>
        <c:tickLblPos val="none"/>
        <c:crossAx val="440902832"/>
        <c:crosses val="autoZero"/>
        <c:auto val="1"/>
        <c:lblOffset val="100"/>
        <c:baseTimeUnit val="years"/>
      </c:dateAx>
      <c:valAx>
        <c:axId val="44090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0902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257.68</c:v>
                </c:pt>
                <c:pt idx="1">
                  <c:v>248.88</c:v>
                </c:pt>
                <c:pt idx="2">
                  <c:v>253.93</c:v>
                </c:pt>
                <c:pt idx="3">
                  <c:v>303.36</c:v>
                </c:pt>
                <c:pt idx="4">
                  <c:v>259.52</c:v>
                </c:pt>
              </c:numCache>
            </c:numRef>
          </c:val>
          <c:extLst>
            <c:ext xmlns:c16="http://schemas.microsoft.com/office/drawing/2014/chart" uri="{C3380CC4-5D6E-409C-BE32-E72D297353CC}">
              <c16:uniqueId val="{00000000-2FED-47CD-A876-54E2D8F0923A}"/>
            </c:ext>
          </c:extLst>
        </c:ser>
        <c:dLbls>
          <c:showLegendKey val="0"/>
          <c:showVal val="0"/>
          <c:showCatName val="0"/>
          <c:showSerName val="0"/>
          <c:showPercent val="0"/>
          <c:showBubbleSize val="0"/>
        </c:dLbls>
        <c:gapWidth val="150"/>
        <c:axId val="328781864"/>
        <c:axId val="32878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293.27</c:v>
                </c:pt>
                <c:pt idx="2">
                  <c:v>300.52</c:v>
                </c:pt>
                <c:pt idx="3">
                  <c:v>296.14</c:v>
                </c:pt>
                <c:pt idx="4">
                  <c:v>283.17</c:v>
                </c:pt>
              </c:numCache>
            </c:numRef>
          </c:val>
          <c:smooth val="0"/>
          <c:extLst>
            <c:ext xmlns:c16="http://schemas.microsoft.com/office/drawing/2014/chart" uri="{C3380CC4-5D6E-409C-BE32-E72D297353CC}">
              <c16:uniqueId val="{00000001-2FED-47CD-A876-54E2D8F0923A}"/>
            </c:ext>
          </c:extLst>
        </c:ser>
        <c:dLbls>
          <c:showLegendKey val="0"/>
          <c:showVal val="0"/>
          <c:showCatName val="0"/>
          <c:showSerName val="0"/>
          <c:showPercent val="0"/>
          <c:showBubbleSize val="0"/>
        </c:dLbls>
        <c:marker val="1"/>
        <c:smooth val="0"/>
        <c:axId val="328781864"/>
        <c:axId val="328782256"/>
      </c:lineChart>
      <c:dateAx>
        <c:axId val="328781864"/>
        <c:scaling>
          <c:orientation val="minMax"/>
        </c:scaling>
        <c:delete val="1"/>
        <c:axPos val="b"/>
        <c:numFmt formatCode="ge" sourceLinked="1"/>
        <c:majorTickMark val="none"/>
        <c:minorTickMark val="none"/>
        <c:tickLblPos val="none"/>
        <c:crossAx val="328782256"/>
        <c:crosses val="autoZero"/>
        <c:auto val="1"/>
        <c:lblOffset val="100"/>
        <c:baseTimeUnit val="years"/>
      </c:dateAx>
      <c:valAx>
        <c:axId val="32878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781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東金市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125</v>
      </c>
      <c r="AE8" s="49"/>
      <c r="AF8" s="49"/>
      <c r="AG8" s="49"/>
      <c r="AH8" s="49"/>
      <c r="AI8" s="49"/>
      <c r="AJ8" s="49"/>
      <c r="AK8" s="4"/>
      <c r="AL8" s="50">
        <f>データ!S6</f>
        <v>60124</v>
      </c>
      <c r="AM8" s="50"/>
      <c r="AN8" s="50"/>
      <c r="AO8" s="50"/>
      <c r="AP8" s="50"/>
      <c r="AQ8" s="50"/>
      <c r="AR8" s="50"/>
      <c r="AS8" s="50"/>
      <c r="AT8" s="45">
        <f>データ!T6</f>
        <v>89.12</v>
      </c>
      <c r="AU8" s="45"/>
      <c r="AV8" s="45"/>
      <c r="AW8" s="45"/>
      <c r="AX8" s="45"/>
      <c r="AY8" s="45"/>
      <c r="AZ8" s="45"/>
      <c r="BA8" s="45"/>
      <c r="BB8" s="45">
        <f>データ!U6</f>
        <v>674.64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7.21</v>
      </c>
      <c r="Q10" s="45"/>
      <c r="R10" s="45"/>
      <c r="S10" s="45"/>
      <c r="T10" s="45"/>
      <c r="U10" s="45"/>
      <c r="V10" s="45"/>
      <c r="W10" s="45">
        <f>データ!Q6</f>
        <v>81.73</v>
      </c>
      <c r="X10" s="45"/>
      <c r="Y10" s="45"/>
      <c r="Z10" s="45"/>
      <c r="AA10" s="45"/>
      <c r="AB10" s="45"/>
      <c r="AC10" s="45"/>
      <c r="AD10" s="50">
        <f>データ!R6</f>
        <v>2665</v>
      </c>
      <c r="AE10" s="50"/>
      <c r="AF10" s="50"/>
      <c r="AG10" s="50"/>
      <c r="AH10" s="50"/>
      <c r="AI10" s="50"/>
      <c r="AJ10" s="50"/>
      <c r="AK10" s="2"/>
      <c r="AL10" s="50">
        <f>データ!V6</f>
        <v>4303</v>
      </c>
      <c r="AM10" s="50"/>
      <c r="AN10" s="50"/>
      <c r="AO10" s="50"/>
      <c r="AP10" s="50"/>
      <c r="AQ10" s="50"/>
      <c r="AR10" s="50"/>
      <c r="AS10" s="50"/>
      <c r="AT10" s="45">
        <f>データ!W6</f>
        <v>2.34</v>
      </c>
      <c r="AU10" s="45"/>
      <c r="AV10" s="45"/>
      <c r="AW10" s="45"/>
      <c r="AX10" s="45"/>
      <c r="AY10" s="45"/>
      <c r="AZ10" s="45"/>
      <c r="BA10" s="45"/>
      <c r="BB10" s="45">
        <f>データ!X6</f>
        <v>1838.89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122</v>
      </c>
      <c r="BM47" s="77"/>
      <c r="BN47" s="77"/>
      <c r="BO47" s="77"/>
      <c r="BP47" s="77"/>
      <c r="BQ47" s="77"/>
      <c r="BR47" s="77"/>
      <c r="BS47" s="77"/>
      <c r="BT47" s="77"/>
      <c r="BU47" s="77"/>
      <c r="BV47" s="77"/>
      <c r="BW47" s="77"/>
      <c r="BX47" s="77"/>
      <c r="BY47" s="77"/>
      <c r="BZ47" s="78"/>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123</v>
      </c>
      <c r="BM66" s="77"/>
      <c r="BN66" s="77"/>
      <c r="BO66" s="77"/>
      <c r="BP66" s="77"/>
      <c r="BQ66" s="77"/>
      <c r="BR66" s="77"/>
      <c r="BS66" s="77"/>
      <c r="BT66" s="77"/>
      <c r="BU66" s="77"/>
      <c r="BV66" s="77"/>
      <c r="BW66" s="77"/>
      <c r="BX66" s="77"/>
      <c r="BY66" s="77"/>
      <c r="BZ66" s="78"/>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76"/>
      <c r="BM79" s="77"/>
      <c r="BN79" s="77"/>
      <c r="BO79" s="77"/>
      <c r="BP79" s="77"/>
      <c r="BQ79" s="77"/>
      <c r="BR79" s="77"/>
      <c r="BS79" s="77"/>
      <c r="BT79" s="77"/>
      <c r="BU79" s="77"/>
      <c r="BV79" s="77"/>
      <c r="BW79" s="77"/>
      <c r="BX79" s="77"/>
      <c r="BY79" s="77"/>
      <c r="BZ79" s="78"/>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76"/>
      <c r="BM80" s="77"/>
      <c r="BN80" s="77"/>
      <c r="BO80" s="77"/>
      <c r="BP80" s="77"/>
      <c r="BQ80" s="77"/>
      <c r="BR80" s="77"/>
      <c r="BS80" s="77"/>
      <c r="BT80" s="77"/>
      <c r="BU80" s="77"/>
      <c r="BV80" s="77"/>
      <c r="BW80" s="77"/>
      <c r="BX80" s="77"/>
      <c r="BY80" s="77"/>
      <c r="BZ80" s="78"/>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122131</v>
      </c>
      <c r="D6" s="33">
        <f t="shared" si="3"/>
        <v>47</v>
      </c>
      <c r="E6" s="33">
        <f t="shared" si="3"/>
        <v>17</v>
      </c>
      <c r="F6" s="33">
        <f t="shared" si="3"/>
        <v>5</v>
      </c>
      <c r="G6" s="33">
        <f t="shared" si="3"/>
        <v>0</v>
      </c>
      <c r="H6" s="33" t="str">
        <f t="shared" si="3"/>
        <v>千葉県　東金市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7.21</v>
      </c>
      <c r="Q6" s="34">
        <f t="shared" si="3"/>
        <v>81.73</v>
      </c>
      <c r="R6" s="34">
        <f t="shared" si="3"/>
        <v>2665</v>
      </c>
      <c r="S6" s="34">
        <f t="shared" si="3"/>
        <v>60124</v>
      </c>
      <c r="T6" s="34">
        <f t="shared" si="3"/>
        <v>89.12</v>
      </c>
      <c r="U6" s="34">
        <f t="shared" si="3"/>
        <v>674.64</v>
      </c>
      <c r="V6" s="34">
        <f t="shared" si="3"/>
        <v>4303</v>
      </c>
      <c r="W6" s="34">
        <f t="shared" si="3"/>
        <v>2.34</v>
      </c>
      <c r="X6" s="34">
        <f t="shared" si="3"/>
        <v>1838.89</v>
      </c>
      <c r="Y6" s="35">
        <f>IF(Y7="",NA(),Y7)</f>
        <v>92.53</v>
      </c>
      <c r="Z6" s="35">
        <f t="shared" ref="Z6:AH6" si="4">IF(Z7="",NA(),Z7)</f>
        <v>91.45</v>
      </c>
      <c r="AA6" s="35">
        <f t="shared" si="4"/>
        <v>92.14</v>
      </c>
      <c r="AB6" s="35">
        <f t="shared" si="4"/>
        <v>93.04</v>
      </c>
      <c r="AC6" s="35">
        <f t="shared" si="4"/>
        <v>92.47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5">
        <f t="shared" si="7"/>
        <v>677.91</v>
      </c>
      <c r="BK6" s="35">
        <f t="shared" si="7"/>
        <v>1144.05</v>
      </c>
      <c r="BL6" s="35">
        <f t="shared" si="7"/>
        <v>1126.77</v>
      </c>
      <c r="BM6" s="35">
        <f t="shared" si="7"/>
        <v>1044.8</v>
      </c>
      <c r="BN6" s="35">
        <f t="shared" si="7"/>
        <v>1081.8</v>
      </c>
      <c r="BO6" s="35">
        <f t="shared" si="7"/>
        <v>974.93</v>
      </c>
      <c r="BP6" s="34" t="str">
        <f>IF(BP7="","",IF(BP7="-","【-】","【"&amp;SUBSTITUTE(TEXT(BP7,"#,##0.00"),"-","△")&amp;"】"))</f>
        <v>【914.53】</v>
      </c>
      <c r="BQ6" s="35">
        <f>IF(BQ7="",NA(),BQ7)</f>
        <v>54.02</v>
      </c>
      <c r="BR6" s="35">
        <f t="shared" ref="BR6:BZ6" si="8">IF(BR7="",NA(),BR7)</f>
        <v>55.89</v>
      </c>
      <c r="BS6" s="35">
        <f t="shared" si="8"/>
        <v>55.81</v>
      </c>
      <c r="BT6" s="35">
        <f t="shared" si="8"/>
        <v>47.2</v>
      </c>
      <c r="BU6" s="35">
        <f t="shared" si="8"/>
        <v>57.9</v>
      </c>
      <c r="BV6" s="35">
        <f t="shared" si="8"/>
        <v>42.48</v>
      </c>
      <c r="BW6" s="35">
        <f t="shared" si="8"/>
        <v>50.9</v>
      </c>
      <c r="BX6" s="35">
        <f t="shared" si="8"/>
        <v>50.82</v>
      </c>
      <c r="BY6" s="35">
        <f t="shared" si="8"/>
        <v>52.19</v>
      </c>
      <c r="BZ6" s="35">
        <f t="shared" si="8"/>
        <v>55.32</v>
      </c>
      <c r="CA6" s="34" t="str">
        <f>IF(CA7="","",IF(CA7="-","【-】","【"&amp;SUBSTITUTE(TEXT(CA7,"#,##0.00"),"-","△")&amp;"】"))</f>
        <v>【55.73】</v>
      </c>
      <c r="CB6" s="35">
        <f>IF(CB7="",NA(),CB7)</f>
        <v>257.68</v>
      </c>
      <c r="CC6" s="35">
        <f t="shared" ref="CC6:CK6" si="9">IF(CC7="",NA(),CC7)</f>
        <v>248.88</v>
      </c>
      <c r="CD6" s="35">
        <f t="shared" si="9"/>
        <v>253.93</v>
      </c>
      <c r="CE6" s="35">
        <f t="shared" si="9"/>
        <v>303.36</v>
      </c>
      <c r="CF6" s="35">
        <f t="shared" si="9"/>
        <v>259.52</v>
      </c>
      <c r="CG6" s="35">
        <f t="shared" si="9"/>
        <v>343.8</v>
      </c>
      <c r="CH6" s="35">
        <f t="shared" si="9"/>
        <v>293.27</v>
      </c>
      <c r="CI6" s="35">
        <f t="shared" si="9"/>
        <v>300.52</v>
      </c>
      <c r="CJ6" s="35">
        <f t="shared" si="9"/>
        <v>296.14</v>
      </c>
      <c r="CK6" s="35">
        <f t="shared" si="9"/>
        <v>283.17</v>
      </c>
      <c r="CL6" s="34" t="str">
        <f>IF(CL7="","",IF(CL7="-","【-】","【"&amp;SUBSTITUTE(TEXT(CL7,"#,##0.00"),"-","△")&amp;"】"))</f>
        <v>【276.78】</v>
      </c>
      <c r="CM6" s="35">
        <f>IF(CM7="",NA(),CM7)</f>
        <v>11.26</v>
      </c>
      <c r="CN6" s="35">
        <f t="shared" ref="CN6:CV6" si="10">IF(CN7="",NA(),CN7)</f>
        <v>11.73</v>
      </c>
      <c r="CO6" s="35">
        <f t="shared" si="10"/>
        <v>12.14</v>
      </c>
      <c r="CP6" s="35">
        <f t="shared" si="10"/>
        <v>50.54</v>
      </c>
      <c r="CQ6" s="35">
        <f t="shared" si="10"/>
        <v>50.79</v>
      </c>
      <c r="CR6" s="35">
        <f t="shared" si="10"/>
        <v>46.06</v>
      </c>
      <c r="CS6" s="35">
        <f t="shared" si="10"/>
        <v>53.78</v>
      </c>
      <c r="CT6" s="35">
        <f t="shared" si="10"/>
        <v>53.24</v>
      </c>
      <c r="CU6" s="35">
        <f t="shared" si="10"/>
        <v>52.31</v>
      </c>
      <c r="CV6" s="35">
        <f t="shared" si="10"/>
        <v>60.65</v>
      </c>
      <c r="CW6" s="34" t="str">
        <f>IF(CW7="","",IF(CW7="-","【-】","【"&amp;SUBSTITUTE(TEXT(CW7,"#,##0.00"),"-","△")&amp;"】"))</f>
        <v>【59.15】</v>
      </c>
      <c r="CX6" s="35">
        <f>IF(CX7="",NA(),CX7)</f>
        <v>72.540000000000006</v>
      </c>
      <c r="CY6" s="35">
        <f t="shared" ref="CY6:DG6" si="11">IF(CY7="",NA(),CY7)</f>
        <v>74.11</v>
      </c>
      <c r="CZ6" s="35">
        <f t="shared" si="11"/>
        <v>75.790000000000006</v>
      </c>
      <c r="DA6" s="35">
        <f t="shared" si="11"/>
        <v>76.59</v>
      </c>
      <c r="DB6" s="35">
        <f t="shared" si="11"/>
        <v>77.64</v>
      </c>
      <c r="DC6" s="35">
        <f t="shared" si="11"/>
        <v>72.989999999999995</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122131</v>
      </c>
      <c r="D7" s="37">
        <v>47</v>
      </c>
      <c r="E7" s="37">
        <v>17</v>
      </c>
      <c r="F7" s="37">
        <v>5</v>
      </c>
      <c r="G7" s="37">
        <v>0</v>
      </c>
      <c r="H7" s="37" t="s">
        <v>110</v>
      </c>
      <c r="I7" s="37" t="s">
        <v>111</v>
      </c>
      <c r="J7" s="37" t="s">
        <v>112</v>
      </c>
      <c r="K7" s="37" t="s">
        <v>113</v>
      </c>
      <c r="L7" s="37" t="s">
        <v>114</v>
      </c>
      <c r="M7" s="37"/>
      <c r="N7" s="38" t="s">
        <v>115</v>
      </c>
      <c r="O7" s="38" t="s">
        <v>116</v>
      </c>
      <c r="P7" s="38">
        <v>7.21</v>
      </c>
      <c r="Q7" s="38">
        <v>81.73</v>
      </c>
      <c r="R7" s="38">
        <v>2665</v>
      </c>
      <c r="S7" s="38">
        <v>60124</v>
      </c>
      <c r="T7" s="38">
        <v>89.12</v>
      </c>
      <c r="U7" s="38">
        <v>674.64</v>
      </c>
      <c r="V7" s="38">
        <v>4303</v>
      </c>
      <c r="W7" s="38">
        <v>2.34</v>
      </c>
      <c r="X7" s="38">
        <v>1838.89</v>
      </c>
      <c r="Y7" s="38">
        <v>92.53</v>
      </c>
      <c r="Z7" s="38">
        <v>91.45</v>
      </c>
      <c r="AA7" s="38">
        <v>92.14</v>
      </c>
      <c r="AB7" s="38">
        <v>93.04</v>
      </c>
      <c r="AC7" s="38">
        <v>92.47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677.91</v>
      </c>
      <c r="BK7" s="38">
        <v>1144.05</v>
      </c>
      <c r="BL7" s="38">
        <v>1126.77</v>
      </c>
      <c r="BM7" s="38">
        <v>1044.8</v>
      </c>
      <c r="BN7" s="38">
        <v>1081.8</v>
      </c>
      <c r="BO7" s="38">
        <v>974.93</v>
      </c>
      <c r="BP7" s="38">
        <v>914.53</v>
      </c>
      <c r="BQ7" s="38">
        <v>54.02</v>
      </c>
      <c r="BR7" s="38">
        <v>55.89</v>
      </c>
      <c r="BS7" s="38">
        <v>55.81</v>
      </c>
      <c r="BT7" s="38">
        <v>47.2</v>
      </c>
      <c r="BU7" s="38">
        <v>57.9</v>
      </c>
      <c r="BV7" s="38">
        <v>42.48</v>
      </c>
      <c r="BW7" s="38">
        <v>50.9</v>
      </c>
      <c r="BX7" s="38">
        <v>50.82</v>
      </c>
      <c r="BY7" s="38">
        <v>52.19</v>
      </c>
      <c r="BZ7" s="38">
        <v>55.32</v>
      </c>
      <c r="CA7" s="38">
        <v>55.73</v>
      </c>
      <c r="CB7" s="38">
        <v>257.68</v>
      </c>
      <c r="CC7" s="38">
        <v>248.88</v>
      </c>
      <c r="CD7" s="38">
        <v>253.93</v>
      </c>
      <c r="CE7" s="38">
        <v>303.36</v>
      </c>
      <c r="CF7" s="38">
        <v>259.52</v>
      </c>
      <c r="CG7" s="38">
        <v>343.8</v>
      </c>
      <c r="CH7" s="38">
        <v>293.27</v>
      </c>
      <c r="CI7" s="38">
        <v>300.52</v>
      </c>
      <c r="CJ7" s="38">
        <v>296.14</v>
      </c>
      <c r="CK7" s="38">
        <v>283.17</v>
      </c>
      <c r="CL7" s="38">
        <v>276.77999999999997</v>
      </c>
      <c r="CM7" s="38">
        <v>11.26</v>
      </c>
      <c r="CN7" s="38">
        <v>11.73</v>
      </c>
      <c r="CO7" s="38">
        <v>12.14</v>
      </c>
      <c r="CP7" s="38">
        <v>50.54</v>
      </c>
      <c r="CQ7" s="38">
        <v>50.79</v>
      </c>
      <c r="CR7" s="38">
        <v>46.06</v>
      </c>
      <c r="CS7" s="38">
        <v>53.78</v>
      </c>
      <c r="CT7" s="38">
        <v>53.24</v>
      </c>
      <c r="CU7" s="38">
        <v>52.31</v>
      </c>
      <c r="CV7" s="38">
        <v>60.65</v>
      </c>
      <c r="CW7" s="38">
        <v>59.15</v>
      </c>
      <c r="CX7" s="38">
        <v>72.540000000000006</v>
      </c>
      <c r="CY7" s="38">
        <v>74.11</v>
      </c>
      <c r="CZ7" s="38">
        <v>75.790000000000006</v>
      </c>
      <c r="DA7" s="38">
        <v>76.59</v>
      </c>
      <c r="DB7" s="38">
        <v>77.64</v>
      </c>
      <c r="DC7" s="38">
        <v>72.989999999999995</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2018-02-05T02:25:01Z</cp:lastPrinted>
  <dcterms:created xsi:type="dcterms:W3CDTF">2017-12-25T02:27:34Z</dcterms:created>
  <dcterms:modified xsi:type="dcterms:W3CDTF">2018-02-20T07:45:01Z</dcterms:modified>
  <cp:category/>
</cp:coreProperties>
</file>