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２９年度\07公営企業\06経営比較分析表\20180125-経営比較分析表分析等依頼\03 団体（北千葉と君津広域も含めて）→県\水道\"/>
    </mc:Choice>
  </mc:AlternateContent>
  <workbookProtection workbookPassword="B319" lockStructure="1"/>
  <bookViews>
    <workbookView xWindow="2100" yWindow="60" windowWidth="14940" windowHeight="7875"/>
  </bookViews>
  <sheets>
    <sheet name="法適用_水道事業" sheetId="4" r:id="rId1"/>
    <sheet name="データ" sheetId="5" state="hidden" r:id="rId2"/>
  </sheets>
  <calcPr calcId="162913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M85" i="4" s="1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J85" i="4" s="1"/>
  <c r="CJ6" i="5"/>
  <c r="CI6" i="5"/>
  <c r="CH6" i="5"/>
  <c r="CG6" i="5"/>
  <c r="CF6" i="5"/>
  <c r="CE6" i="5"/>
  <c r="CD6" i="5"/>
  <c r="CC6" i="5"/>
  <c r="CB6" i="5"/>
  <c r="CA6" i="5"/>
  <c r="BZ6" i="5"/>
  <c r="I85" i="4" s="1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F85" i="4" s="1"/>
  <c r="AR6" i="5"/>
  <c r="AQ6" i="5"/>
  <c r="AP6" i="5"/>
  <c r="AO6" i="5"/>
  <c r="AN6" i="5"/>
  <c r="AM6" i="5"/>
  <c r="AL6" i="5"/>
  <c r="AK6" i="5"/>
  <c r="AJ6" i="5"/>
  <c r="AI6" i="5"/>
  <c r="AH6" i="5"/>
  <c r="E85" i="4" s="1"/>
  <c r="AG6" i="5"/>
  <c r="AF6" i="5"/>
  <c r="AE6" i="5"/>
  <c r="AD6" i="5"/>
  <c r="AC6" i="5"/>
  <c r="AB6" i="5"/>
  <c r="AA6" i="5"/>
  <c r="Z6" i="5"/>
  <c r="Y6" i="5"/>
  <c r="X6" i="5"/>
  <c r="W6" i="5"/>
  <c r="V6" i="5"/>
  <c r="U6" i="5"/>
  <c r="AL10" i="4" s="1"/>
  <c r="T6" i="5"/>
  <c r="S6" i="5"/>
  <c r="R6" i="5"/>
  <c r="Q6" i="5"/>
  <c r="W10" i="4" s="1"/>
  <c r="P6" i="5"/>
  <c r="P10" i="4" s="1"/>
  <c r="O6" i="5"/>
  <c r="N6" i="5"/>
  <c r="M6" i="5"/>
  <c r="L6" i="5"/>
  <c r="K6" i="5"/>
  <c r="P8" i="4" s="1"/>
  <c r="J6" i="5"/>
  <c r="I8" i="4" s="1"/>
  <c r="I6" i="5"/>
  <c r="B8" i="4" s="1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L85" i="4"/>
  <c r="K85" i="4"/>
  <c r="H85" i="4"/>
  <c r="G85" i="4"/>
  <c r="BB10" i="4"/>
  <c r="AT10" i="4"/>
  <c r="I10" i="4"/>
  <c r="B10" i="4"/>
  <c r="BB8" i="4"/>
  <c r="AT8" i="4"/>
  <c r="AL8" i="4"/>
  <c r="W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<sst xmlns="http://schemas.openxmlformats.org/spreadsheetml/2006/main" count="232" uniqueCount="120">
  <si>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</si>
  <si>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</si>
  <si>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</si>
  <si>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</si>
  <si>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</si>
  <si>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</si>
  <si>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</si>
  <si>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</si>
  <si>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</si>
  <si>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</si>
  <si>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</si>
  <si>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</si>
  <si>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</si>
  <si>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</si>
  <si>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</si>
  <si>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</si>
  <si>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現在給水人口(人)</t>
    <phoneticPr fontId="7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</si>
  <si>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7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</si>
  <si>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</si>
  <si>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</si>
  <si>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</si>
  <si>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</si>
  <si>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</si>
  <si>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</si>
  <si>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</si>
  <si>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</si>
  <si>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「経常損益」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</si>
  <si>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</si>
  <si>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</si>
  <si>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</si>
  <si>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</si>
  <si>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</si>
  <si>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</si>
  <si>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</si>
  <si>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</si>
  <si>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</si>
  <si>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</si>
  <si>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</si>
  <si>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「管路の経年化の状況」</t>
    <rPh sb="1" eb="3">
      <t>カンロ</t>
    </rPh>
    <rPh sb="4" eb="7">
      <t>ケイネンカ</t>
    </rPh>
    <rPh sb="8" eb="10">
      <t>ジョウキョウ</t>
    </rPh>
    <phoneticPr fontId="7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</si>
  <si>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7"/>
  </si>
  <si>
    <t>※　平成24年度から平成25年度における各指標の類似団体平均値は、当時の事業数を基に算出していますが、管路経年化率及び管路更新率については、平成26年度の事業数を基に類似団体平均値を算出しています。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カンロ</t>
    </rPh>
    <rPh sb="53" eb="56">
      <t>ケイネンカ</t>
    </rPh>
    <rPh sb="56" eb="57">
      <t>リツ</t>
    </rPh>
    <rPh sb="57" eb="58">
      <t>オヨ</t>
    </rPh>
    <rPh sb="59" eb="61">
      <t>カンロ</t>
    </rPh>
    <rPh sb="61" eb="63">
      <t>コウシン</t>
    </rPh>
    <rPh sb="63" eb="64">
      <t>リツ</t>
    </rPh>
    <rPh sb="70" eb="72">
      <t>ヘイセイ</t>
    </rPh>
    <rPh sb="74" eb="76">
      <t>ネンド</t>
    </rPh>
    <rPh sb="77" eb="79">
      <t>ジギョウ</t>
    </rPh>
    <rPh sb="79" eb="80">
      <t>スウ</t>
    </rPh>
    <rPh sb="81" eb="82">
      <t>モト</t>
    </rPh>
    <rPh sb="83" eb="85">
      <t>ルイジ</t>
    </rPh>
    <rPh sb="85" eb="87">
      <t>ダンタイ</t>
    </rPh>
    <rPh sb="87" eb="89">
      <t>ヘイキン</t>
    </rPh>
    <rPh sb="89" eb="90">
      <t>アタイ</t>
    </rPh>
    <rPh sb="91" eb="93">
      <t>サンシュツ</t>
    </rPh>
    <phoneticPr fontId="3"/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</si>
  <si>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</si>
  <si>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</si>
  <si>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</si>
  <si>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</si>
  <si>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</si>
  <si>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</si>
  <si>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</si>
  <si>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</si>
  <si>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</si>
  <si>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</si>
  <si>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</si>
  <si>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</si>
  <si>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</si>
  <si>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</si>
  <si>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</si>
  <si>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</si>
  <si>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</si>
  <si>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</si>
  <si>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</si>
  <si>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</si>
  <si>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</si>
  <si>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</si>
  <si>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</si>
  <si>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</si>
  <si>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</si>
  <si>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①経常収支比率(％)</t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</si>
  <si>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</si>
  <si>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</si>
  <si>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7"/>
  </si>
  <si>
    <t>⑤料金回収率(％)</t>
    <rPh sb="1" eb="3">
      <t>リョウキン</t>
    </rPh>
    <rPh sb="3" eb="5">
      <t>カイシュウ</t>
    </rPh>
    <rPh sb="5" eb="6">
      <t>リツ</t>
    </rPh>
    <phoneticPr fontId="7"/>
  </si>
  <si>
    <t>⑥給水原価(円)</t>
    <rPh sb="1" eb="3">
      <t>キュウスイ</t>
    </rPh>
    <rPh sb="3" eb="5">
      <t>ゲンカ</t>
    </rPh>
    <rPh sb="6" eb="7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</si>
  <si>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</si>
  <si>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⑧有収率(％)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</si>
  <si>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</si>
  <si>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②管路経年化率(％)</t>
    <rPh sb="1" eb="3">
      <t>カンロ</t>
    </rPh>
    <rPh sb="3" eb="6">
      <t>ケイネンカ</t>
    </rPh>
    <rPh sb="6" eb="7">
      <t>リツ</t>
    </rPh>
    <phoneticPr fontId="7"/>
  </si>
  <si>
    <t>③管路更新率(％)</t>
    <rPh sb="1" eb="3">
      <t>カンロ</t>
    </rPh>
    <rPh sb="3" eb="5">
      <t>コウシン</t>
    </rPh>
    <rPh sb="5" eb="6">
      <t>リツ</t>
    </rPh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</si>
  <si>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</si>
  <si>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</si>
  <si>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</si>
  <si>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</si>
  <si>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</si>
  <si>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</si>
  <si>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</si>
  <si>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</si>
  <si>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</si>
  <si>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</si>
  <si>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</si>
  <si>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</si>
  <si>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</si>
  <si>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給水人口</t>
    <rPh sb="0" eb="2">
      <t>キュウスイ</t>
    </rPh>
    <rPh sb="2" eb="4">
      <t>ジンコウ</t>
    </rPh>
    <phoneticPr fontId="7"/>
  </si>
  <si>
    <t>給水区域面積</t>
  </si>
  <si>
    <t>給水人口密度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</si>
  <si>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</si>
  <si>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</si>
  <si>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</si>
  <si>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</si>
  <si>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</si>
  <si>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</si>
  <si>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</si>
  <si>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</si>
  <si>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</si>
  <si>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</si>
  <si>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</si>
  <si>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</si>
  <si>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千葉県　習志野市</t>
  </si>
  <si>
    <t>法適用</t>
  </si>
  <si>
    <t>水道事業</t>
  </si>
  <si>
    <t>末端給水事業</t>
  </si>
  <si>
    <t>A3</t>
  </si>
  <si>
    <t>-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</si>
  <si>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</si>
  <si>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</si>
  <si>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</si>
  <si>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</si>
  <si>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</si>
  <si>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自治体職員</t>
    <rPh sb="0" eb="3">
      <t>ジチタイ</t>
    </rPh>
    <rPh sb="3" eb="5">
      <t>ショクイン</t>
    </rPh>
    <phoneticPr fontId="4"/>
  </si>
  <si>
    <t>①経常収支比率
　　数値は100％超えかつ類似団体の数値よりも
　比較的良好ですが、給水収益以外の収益に依存
　しているため、引き続き経営改善に向けた取り
　組みが必要であると考えられます。
②累積欠損金比率
　　平成25年度以降欠損金が発生しておりません
　が、給水収益が減少傾向のため、経営改善に向
　けた取り組みが必要であると考えられます。
③流動比率
　　数値は100％超えかつ類似団体よりも良好な
　数値であるため、短期的な債務に対する支払能
　力を有していると考えられます。
④企業債残高対給水収益比率
　　数値は類似団体と比較すると低いが、企業債
　残高が増加傾向のため、今後も注視していく必
　要があります。
⑤料金回収率
　　数値は100％超えのため、給水に係る費用が給
　水収益で賄えているが、給水収益は減少傾向
　にあるため、今後も注視が必要になります。
⑥給水原価
　　数値は類似団体と比べ良好だが、有収水量は
　減少傾向にあるため、今後は原価が増加する可
　能性があります。
⑦施設利用率
　　数値は類似団体と比べ良好であり、施設の利
　用状況や適正規模も適切であると考えられます。
⑧有収率
　　数値は類似団体と比べ良好であり、100％に近
　づいてきているため、施設の稼動状況が収益に反
　映されていると考えられます。
　　</t>
    <rPh sb="1" eb="3">
      <t>ケイジョウ</t>
    </rPh>
    <rPh sb="3" eb="5">
      <t>シュウシ</t>
    </rPh>
    <rPh sb="5" eb="7">
      <t>ヒリツ</t>
    </rPh>
    <rPh sb="10" eb="12">
      <t>スウチ</t>
    </rPh>
    <rPh sb="17" eb="18">
      <t>コ</t>
    </rPh>
    <rPh sb="21" eb="23">
      <t>ルイジ</t>
    </rPh>
    <rPh sb="23" eb="25">
      <t>ダンタイ</t>
    </rPh>
    <rPh sb="26" eb="28">
      <t>スウチ</t>
    </rPh>
    <rPh sb="33" eb="36">
      <t>ヒカクテキ</t>
    </rPh>
    <rPh sb="36" eb="38">
      <t>リョウコウ</t>
    </rPh>
    <rPh sb="42" eb="44">
      <t>キュウスイ</t>
    </rPh>
    <rPh sb="44" eb="46">
      <t>シュウエキ</t>
    </rPh>
    <rPh sb="46" eb="48">
      <t>イガイ</t>
    </rPh>
    <rPh sb="49" eb="51">
      <t>シュウエキ</t>
    </rPh>
    <rPh sb="52" eb="54">
      <t>イゾン</t>
    </rPh>
    <rPh sb="63" eb="64">
      <t>ヒ</t>
    </rPh>
    <rPh sb="65" eb="66">
      <t>ツヅ</t>
    </rPh>
    <rPh sb="67" eb="69">
      <t>ケイエイ</t>
    </rPh>
    <rPh sb="69" eb="71">
      <t>カイゼン</t>
    </rPh>
    <rPh sb="72" eb="73">
      <t>ム</t>
    </rPh>
    <rPh sb="75" eb="76">
      <t>ト</t>
    </rPh>
    <rPh sb="79" eb="80">
      <t>ク</t>
    </rPh>
    <rPh sb="82" eb="84">
      <t>ヒツヨウ</t>
    </rPh>
    <rPh sb="88" eb="89">
      <t>カンガ</t>
    </rPh>
    <rPh sb="97" eb="99">
      <t>ルイセキ</t>
    </rPh>
    <rPh sb="99" eb="102">
      <t>ケッソンキン</t>
    </rPh>
    <rPh sb="102" eb="104">
      <t>ヒリツ</t>
    </rPh>
    <rPh sb="107" eb="109">
      <t>ヘイセイ</t>
    </rPh>
    <rPh sb="111" eb="115">
      <t>ネンドイコウ</t>
    </rPh>
    <rPh sb="115" eb="118">
      <t>ケッソンキン</t>
    </rPh>
    <rPh sb="119" eb="121">
      <t>ハッセイ</t>
    </rPh>
    <rPh sb="132" eb="134">
      <t>キュウスイ</t>
    </rPh>
    <rPh sb="137" eb="139">
      <t>ゲンショウ</t>
    </rPh>
    <rPh sb="139" eb="141">
      <t>ケイコウ</t>
    </rPh>
    <rPh sb="145" eb="147">
      <t>ケイエイ</t>
    </rPh>
    <rPh sb="147" eb="149">
      <t>カイゼン</t>
    </rPh>
    <rPh sb="150" eb="151">
      <t>ム</t>
    </rPh>
    <rPh sb="155" eb="156">
      <t>ト</t>
    </rPh>
    <rPh sb="157" eb="158">
      <t>ク</t>
    </rPh>
    <rPh sb="160" eb="162">
      <t>ヒツヨウ</t>
    </rPh>
    <rPh sb="166" eb="167">
      <t>カンガ</t>
    </rPh>
    <rPh sb="175" eb="177">
      <t>リュウドウ</t>
    </rPh>
    <rPh sb="177" eb="179">
      <t>ヒリツ</t>
    </rPh>
    <rPh sb="182" eb="184">
      <t>スウチ</t>
    </rPh>
    <rPh sb="193" eb="195">
      <t>ルイジ</t>
    </rPh>
    <rPh sb="195" eb="197">
      <t>ダンタイ</t>
    </rPh>
    <rPh sb="200" eb="202">
      <t>リョウコウ</t>
    </rPh>
    <rPh sb="205" eb="207">
      <t>スウチ</t>
    </rPh>
    <rPh sb="213" eb="216">
      <t>タンキテキ</t>
    </rPh>
    <rPh sb="217" eb="219">
      <t>サイム</t>
    </rPh>
    <rPh sb="220" eb="221">
      <t>タイ</t>
    </rPh>
    <rPh sb="223" eb="225">
      <t>シハラ</t>
    </rPh>
    <rPh sb="230" eb="231">
      <t>ユウ</t>
    </rPh>
    <rPh sb="236" eb="237">
      <t>カンガ</t>
    </rPh>
    <rPh sb="245" eb="247">
      <t>キギョウ</t>
    </rPh>
    <rPh sb="247" eb="248">
      <t>サイ</t>
    </rPh>
    <rPh sb="248" eb="250">
      <t>ザンダカ</t>
    </rPh>
    <rPh sb="250" eb="251">
      <t>タイ</t>
    </rPh>
    <rPh sb="251" eb="253">
      <t>キュウスイ</t>
    </rPh>
    <rPh sb="253" eb="255">
      <t>シュウエキ</t>
    </rPh>
    <rPh sb="255" eb="257">
      <t>ヒリツ</t>
    </rPh>
    <rPh sb="260" eb="262">
      <t>スウチ</t>
    </rPh>
    <rPh sb="263" eb="265">
      <t>ルイジ</t>
    </rPh>
    <rPh sb="265" eb="267">
      <t>ダンタイ</t>
    </rPh>
    <rPh sb="268" eb="270">
      <t>ヒカク</t>
    </rPh>
    <rPh sb="273" eb="274">
      <t>ヒク</t>
    </rPh>
    <rPh sb="277" eb="279">
      <t>キギョウ</t>
    </rPh>
    <rPh sb="279" eb="280">
      <t>サイ</t>
    </rPh>
    <rPh sb="282" eb="284">
      <t>ザンダカ</t>
    </rPh>
    <rPh sb="285" eb="287">
      <t>ゾウカ</t>
    </rPh>
    <rPh sb="287" eb="289">
      <t>ケイコウ</t>
    </rPh>
    <rPh sb="293" eb="295">
      <t>コンゴ</t>
    </rPh>
    <rPh sb="296" eb="298">
      <t>チュウシ</t>
    </rPh>
    <rPh sb="314" eb="316">
      <t>リョウキン</t>
    </rPh>
    <rPh sb="316" eb="318">
      <t>カイシュウ</t>
    </rPh>
    <rPh sb="318" eb="319">
      <t>リツ</t>
    </rPh>
    <rPh sb="322" eb="324">
      <t>スウチ</t>
    </rPh>
    <rPh sb="335" eb="337">
      <t>キュウスイ</t>
    </rPh>
    <rPh sb="338" eb="339">
      <t>カカ</t>
    </rPh>
    <rPh sb="340" eb="342">
      <t>ヒヨウ</t>
    </rPh>
    <rPh sb="347" eb="349">
      <t>シュウエキ</t>
    </rPh>
    <rPh sb="350" eb="351">
      <t>マカナ</t>
    </rPh>
    <rPh sb="357" eb="359">
      <t>キュウスイ</t>
    </rPh>
    <rPh sb="359" eb="361">
      <t>シュウエキ</t>
    </rPh>
    <rPh sb="362" eb="364">
      <t>ゲンショウ</t>
    </rPh>
    <rPh sb="364" eb="366">
      <t>ケイコウ</t>
    </rPh>
    <rPh sb="374" eb="376">
      <t>コンゴ</t>
    </rPh>
    <rPh sb="377" eb="379">
      <t>チュウシ</t>
    </rPh>
    <rPh sb="380" eb="382">
      <t>ヒツヨウ</t>
    </rPh>
    <rPh sb="390" eb="392">
      <t>キュウスイ</t>
    </rPh>
    <rPh sb="392" eb="394">
      <t>ゲンカ</t>
    </rPh>
    <rPh sb="397" eb="399">
      <t>スウチ</t>
    </rPh>
    <rPh sb="400" eb="402">
      <t>ルイジ</t>
    </rPh>
    <rPh sb="402" eb="404">
      <t>ダンタイ</t>
    </rPh>
    <rPh sb="405" eb="406">
      <t>クラ</t>
    </rPh>
    <rPh sb="407" eb="409">
      <t>リョウコウ</t>
    </rPh>
    <rPh sb="414" eb="416">
      <t>スイリョウ</t>
    </rPh>
    <rPh sb="419" eb="421">
      <t>ゲンショウ</t>
    </rPh>
    <rPh sb="421" eb="423">
      <t>ケイコウ</t>
    </rPh>
    <rPh sb="429" eb="431">
      <t>コンゴ</t>
    </rPh>
    <rPh sb="432" eb="434">
      <t>ゲンカ</t>
    </rPh>
    <rPh sb="435" eb="437">
      <t>ゾウカ</t>
    </rPh>
    <rPh sb="452" eb="453">
      <t>シ</t>
    </rPh>
    <rPh sb="453" eb="454">
      <t>セツ</t>
    </rPh>
    <rPh sb="454" eb="457">
      <t>リヨウリツ</t>
    </rPh>
    <rPh sb="460" eb="462">
      <t>スウチ</t>
    </rPh>
    <rPh sb="463" eb="465">
      <t>ルイジ</t>
    </rPh>
    <rPh sb="465" eb="467">
      <t>ダンタイ</t>
    </rPh>
    <rPh sb="468" eb="469">
      <t>クラ</t>
    </rPh>
    <rPh sb="470" eb="472">
      <t>リョウコウ</t>
    </rPh>
    <rPh sb="476" eb="478">
      <t>シセツ</t>
    </rPh>
    <rPh sb="483" eb="485">
      <t>ジョウキョウ</t>
    </rPh>
    <rPh sb="486" eb="488">
      <t>テキセイ</t>
    </rPh>
    <rPh sb="488" eb="490">
      <t>キボ</t>
    </rPh>
    <rPh sb="491" eb="493">
      <t>テキセツ</t>
    </rPh>
    <rPh sb="497" eb="498">
      <t>カンガ</t>
    </rPh>
    <rPh sb="506" eb="507">
      <t>ユウ</t>
    </rPh>
    <rPh sb="507" eb="509">
      <t>シュウリツ</t>
    </rPh>
    <rPh sb="533" eb="534">
      <t>チカ</t>
    </rPh>
    <rPh sb="546" eb="548">
      <t>シセツ</t>
    </rPh>
    <rPh sb="549" eb="551">
      <t>カドウ</t>
    </rPh>
    <rPh sb="551" eb="553">
      <t>ジョウキョウ</t>
    </rPh>
    <rPh sb="554" eb="556">
      <t>シュウエキ</t>
    </rPh>
    <rPh sb="567" eb="568">
      <t>カンガ</t>
    </rPh>
    <phoneticPr fontId="4"/>
  </si>
  <si>
    <t xml:space="preserve">①有形固定資産減価償却率
　　数値が増加傾向で類似団体と同様に推移しており、
　資産の経年化が進行してきています。
②管路経年化率
　　数値が増加傾向で類似団体と同様に推移しており、
　法定耐用年数を経過した管路が増加してきています。
③管路更新率
　　数値が増加傾向で類似団体と比べ良好であるが、
　今後の経年管更新も適宜見直しながら計画していく
　必要があります。
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rPh sb="15" eb="17">
      <t>スウチ</t>
    </rPh>
    <rPh sb="18" eb="20">
      <t>ゾウカ</t>
    </rPh>
    <rPh sb="20" eb="22">
      <t>ケイコウ</t>
    </rPh>
    <rPh sb="23" eb="25">
      <t>ルイジ</t>
    </rPh>
    <rPh sb="25" eb="27">
      <t>ダンタイ</t>
    </rPh>
    <rPh sb="28" eb="30">
      <t>ドウヨウ</t>
    </rPh>
    <rPh sb="31" eb="33">
      <t>スイイ</t>
    </rPh>
    <rPh sb="40" eb="42">
      <t>シサン</t>
    </rPh>
    <rPh sb="43" eb="46">
      <t>ケイネンカ</t>
    </rPh>
    <rPh sb="47" eb="49">
      <t>シンコウ</t>
    </rPh>
    <rPh sb="59" eb="61">
      <t>カンロ</t>
    </rPh>
    <rPh sb="61" eb="64">
      <t>ケイネンカ</t>
    </rPh>
    <rPh sb="64" eb="65">
      <t>リツ</t>
    </rPh>
    <rPh sb="100" eb="102">
      <t>ケイカ</t>
    </rPh>
    <rPh sb="104" eb="106">
      <t>カンロ</t>
    </rPh>
    <rPh sb="107" eb="109">
      <t>ゾウカ</t>
    </rPh>
    <rPh sb="119" eb="121">
      <t>カンロ</t>
    </rPh>
    <rPh sb="121" eb="123">
      <t>コウシン</t>
    </rPh>
    <rPh sb="123" eb="124">
      <t>リツ</t>
    </rPh>
    <rPh sb="140" eb="141">
      <t>クラ</t>
    </rPh>
    <rPh sb="142" eb="144">
      <t>リョウコウ</t>
    </rPh>
    <rPh sb="151" eb="153">
      <t>コンゴ</t>
    </rPh>
    <rPh sb="154" eb="156">
      <t>ケイネン</t>
    </rPh>
    <rPh sb="156" eb="157">
      <t>カン</t>
    </rPh>
    <rPh sb="157" eb="159">
      <t>コウシン</t>
    </rPh>
    <rPh sb="160" eb="162">
      <t>テキギ</t>
    </rPh>
    <rPh sb="162" eb="164">
      <t>ミナオ</t>
    </rPh>
    <rPh sb="168" eb="170">
      <t>ケイカク</t>
    </rPh>
    <rPh sb="176" eb="178">
      <t>ヒツヨウ</t>
    </rPh>
    <phoneticPr fontId="4"/>
  </si>
  <si>
    <t>　経営の健全性・効率性について、概ね良好ではあり
ますが、給水収益が減少傾向にあるため、収益改善を
委員会等で検討していきます。
　老朽化の状況について、類似団体と同様に施設等が
経年化傾向にあるため、適宜計画の見直し等を検討し
ていきます。</t>
    <rPh sb="1" eb="3">
      <t>ケイエイ</t>
    </rPh>
    <rPh sb="4" eb="7">
      <t>ケンゼンセイ</t>
    </rPh>
    <rPh sb="8" eb="11">
      <t>コウリツセイ</t>
    </rPh>
    <rPh sb="16" eb="17">
      <t>オオム</t>
    </rPh>
    <rPh sb="18" eb="20">
      <t>リョウコウ</t>
    </rPh>
    <rPh sb="29" eb="31">
      <t>キュウスイ</t>
    </rPh>
    <rPh sb="31" eb="33">
      <t>シュウエキ</t>
    </rPh>
    <rPh sb="34" eb="36">
      <t>ゲンショウ</t>
    </rPh>
    <rPh sb="36" eb="38">
      <t>ケイコウ</t>
    </rPh>
    <rPh sb="44" eb="46">
      <t>シュウエキ</t>
    </rPh>
    <rPh sb="46" eb="48">
      <t>カイゼン</t>
    </rPh>
    <rPh sb="50" eb="54">
      <t>イインカイトウ</t>
    </rPh>
    <rPh sb="55" eb="57">
      <t>ケントウ</t>
    </rPh>
    <rPh sb="66" eb="68">
      <t>ロウキュウ</t>
    </rPh>
    <rPh sb="68" eb="69">
      <t>カ</t>
    </rPh>
    <rPh sb="70" eb="72">
      <t>ジョウキョウ</t>
    </rPh>
    <rPh sb="77" eb="79">
      <t>ルイジ</t>
    </rPh>
    <rPh sb="79" eb="81">
      <t>ダンタイ</t>
    </rPh>
    <rPh sb="82" eb="84">
      <t>ドウヨウ</t>
    </rPh>
    <rPh sb="85" eb="88">
      <t>シセツトウ</t>
    </rPh>
    <rPh sb="90" eb="93">
      <t>ケイネンカ</t>
    </rPh>
    <rPh sb="93" eb="95">
      <t>ケイコウ</t>
    </rPh>
    <rPh sb="101" eb="103">
      <t>テキギ</t>
    </rPh>
    <rPh sb="103" eb="105">
      <t>ケイカク</t>
    </rPh>
    <rPh sb="106" eb="108">
      <t>ミナオ</t>
    </rPh>
    <rPh sb="109" eb="110">
      <t>トウ</t>
    </rPh>
    <rPh sb="111" eb="113">
      <t>ケントウ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</si>
</sst>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0" fontId="18" fillId="0" borderId="0"/>
    <xf numFmtId="0" fontId="1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/>
    <xf numFmtId="0" fontId="19" fillId="0" borderId="0">
      <alignment vertical="center"/>
    </xf>
    <xf numFmtId="0" fontId="14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/>
    <xf numFmtId="0" fontId="20" fillId="0" borderId="0">
      <alignment vertical="center"/>
    </xf>
    <xf numFmtId="0" fontId="21" fillId="0" borderId="0"/>
  </cellStyleXfs>
  <cellXfs count="96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Border="1">
      <alignment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10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5" fillId="0" borderId="9" xfId="1" applyFont="1" applyBorder="1">
      <alignment vertical="center"/>
    </xf>
    <xf numFmtId="0" fontId="5" fillId="0" borderId="10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11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12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>
      <alignment vertical="center"/>
    </xf>
    <xf numFmtId="0" fontId="17" fillId="0" borderId="0" xfId="1" applyFont="1" applyProtection="1">
      <alignment vertical="center"/>
      <protection hidden="1"/>
    </xf>
    <xf numFmtId="0" fontId="17" fillId="0" borderId="0" xfId="1" applyFont="1">
      <alignment vertical="center"/>
    </xf>
    <xf numFmtId="0" fontId="2" fillId="3" borderId="5" xfId="1" applyFill="1" applyBorder="1">
      <alignment vertical="center"/>
    </xf>
    <xf numFmtId="0" fontId="2" fillId="3" borderId="13" xfId="1" applyFill="1" applyBorder="1">
      <alignment vertical="center"/>
    </xf>
    <xf numFmtId="0" fontId="2" fillId="3" borderId="14" xfId="1" applyFill="1" applyBorder="1">
      <alignment vertical="center"/>
    </xf>
    <xf numFmtId="0" fontId="2" fillId="3" borderId="15" xfId="1" applyFill="1" applyBorder="1">
      <alignment vertical="center"/>
    </xf>
    <xf numFmtId="0" fontId="2" fillId="3" borderId="5" xfId="1" applyFill="1" applyBorder="1" applyAlignment="1">
      <alignment vertical="center" shrinkToFit="1"/>
    </xf>
    <xf numFmtId="0" fontId="2" fillId="4" borderId="5" xfId="1" applyNumberFormat="1" applyFill="1" applyBorder="1" applyAlignment="1">
      <alignment vertical="center" shrinkToFit="1"/>
    </xf>
    <xf numFmtId="177" fontId="0" fillId="4" borderId="5" xfId="2" applyNumberFormat="1" applyFont="1" applyFill="1" applyBorder="1" applyAlignment="1">
      <alignment vertical="center" shrinkToFit="1"/>
    </xf>
    <xf numFmtId="178" fontId="0" fillId="4" borderId="5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5" xfId="1" applyNumberFormat="1" applyBorder="1" applyAlignment="1">
      <alignment vertical="center" shrinkToFit="1"/>
    </xf>
    <xf numFmtId="177" fontId="0" fillId="0" borderId="5" xfId="2" applyNumberFormat="1" applyFont="1" applyBorder="1" applyAlignment="1">
      <alignment vertical="center" shrinkToFit="1"/>
    </xf>
    <xf numFmtId="40" fontId="2" fillId="0" borderId="0" xfId="1" applyNumberFormat="1">
      <alignment vertical="center"/>
    </xf>
    <xf numFmtId="179" fontId="0" fillId="0" borderId="0" xfId="2" applyNumberFormat="1" applyFont="1" applyBorder="1" applyAlignment="1">
      <alignment vertical="center" shrinkToFit="1"/>
    </xf>
    <xf numFmtId="0" fontId="2" fillId="2" borderId="5" xfId="1" applyFill="1" applyBorder="1">
      <alignment vertical="center"/>
    </xf>
    <xf numFmtId="180" fontId="2" fillId="0" borderId="5" xfId="1" applyNumberFormat="1" applyBorder="1">
      <alignment vertical="center"/>
    </xf>
    <xf numFmtId="0" fontId="13" fillId="0" borderId="6" xfId="1" applyFont="1" applyFill="1" applyBorder="1" applyAlignment="1">
      <alignment horizontal="left" vertical="center"/>
    </xf>
    <xf numFmtId="0" fontId="13" fillId="0" borderId="7" xfId="1" applyFont="1" applyFill="1" applyBorder="1" applyAlignment="1">
      <alignment horizontal="left" vertical="center"/>
    </xf>
    <xf numFmtId="0" fontId="13" fillId="0" borderId="8" xfId="1" applyFont="1" applyFill="1" applyBorder="1" applyAlignment="1">
      <alignment horizontal="left" vertical="center"/>
    </xf>
    <xf numFmtId="0" fontId="13" fillId="0" borderId="9" xfId="1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left" vertical="center"/>
    </xf>
    <xf numFmtId="0" fontId="13" fillId="0" borderId="10" xfId="1" applyFont="1" applyFill="1" applyBorder="1" applyAlignment="1">
      <alignment horizontal="left" vertical="center"/>
    </xf>
    <xf numFmtId="0" fontId="22" fillId="0" borderId="9" xfId="1" applyFont="1" applyFill="1" applyBorder="1" applyAlignment="1" applyProtection="1">
      <alignment horizontal="left" vertical="top" wrapText="1"/>
      <protection locked="0"/>
    </xf>
    <xf numFmtId="0" fontId="22" fillId="0" borderId="0" xfId="1" applyFont="1" applyFill="1" applyBorder="1" applyAlignment="1" applyProtection="1">
      <alignment horizontal="left" vertical="top" wrapText="1"/>
      <protection locked="0"/>
    </xf>
    <xf numFmtId="0" fontId="22" fillId="0" borderId="10" xfId="1" applyFont="1" applyFill="1" applyBorder="1" applyAlignment="1" applyProtection="1">
      <alignment horizontal="left" vertical="top" wrapText="1"/>
      <protection locked="0"/>
    </xf>
    <xf numFmtId="0" fontId="22" fillId="0" borderId="11" xfId="1" applyFont="1" applyFill="1" applyBorder="1" applyAlignment="1" applyProtection="1">
      <alignment horizontal="left" vertical="top" wrapText="1"/>
      <protection locked="0"/>
    </xf>
    <xf numFmtId="0" fontId="22" fillId="0" borderId="1" xfId="1" applyFont="1" applyFill="1" applyBorder="1" applyAlignment="1" applyProtection="1">
      <alignment horizontal="left" vertical="top" wrapText="1"/>
      <protection locked="0"/>
    </xf>
    <xf numFmtId="0" fontId="22" fillId="0" borderId="12" xfId="1" applyFont="1" applyFill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177" fontId="5" fillId="0" borderId="2" xfId="1" applyNumberFormat="1" applyFont="1" applyBorder="1" applyAlignment="1" applyProtection="1">
      <alignment horizontal="center" vertical="center" shrinkToFit="1"/>
      <protection hidden="1"/>
    </xf>
    <xf numFmtId="177" fontId="5" fillId="0" borderId="3" xfId="1" applyNumberFormat="1" applyFont="1" applyBorder="1" applyAlignment="1" applyProtection="1">
      <alignment horizontal="center" vertical="center" shrinkToFit="1"/>
      <protection hidden="1"/>
    </xf>
    <xf numFmtId="177" fontId="5" fillId="0" borderId="4" xfId="1" applyNumberFormat="1" applyFont="1" applyBorder="1" applyAlignment="1" applyProtection="1">
      <alignment horizontal="center" vertical="center" shrinkToFit="1"/>
      <protection hidden="1"/>
    </xf>
    <xf numFmtId="177" fontId="5" fillId="0" borderId="5" xfId="1" applyNumberFormat="1" applyFont="1" applyBorder="1" applyAlignment="1" applyProtection="1">
      <alignment horizontal="center" vertical="center" shrinkToFit="1"/>
      <protection hidden="1"/>
    </xf>
    <xf numFmtId="176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3" fillId="0" borderId="1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0" fontId="5" fillId="0" borderId="2" xfId="1" applyNumberFormat="1" applyFont="1" applyBorder="1" applyAlignment="1" applyProtection="1">
      <alignment horizontal="center" vertical="center" shrinkToFit="1"/>
      <protection hidden="1"/>
    </xf>
    <xf numFmtId="0" fontId="5" fillId="0" borderId="3" xfId="1" applyNumberFormat="1" applyFont="1" applyBorder="1" applyAlignment="1" applyProtection="1">
      <alignment horizontal="center" vertical="center" shrinkToFit="1"/>
      <protection hidden="1"/>
    </xf>
    <xf numFmtId="0" fontId="5" fillId="0" borderId="4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49" fontId="3" fillId="0" borderId="0" xfId="1" applyNumberFormat="1" applyFont="1" applyBorder="1" applyAlignment="1" applyProtection="1">
      <alignment horizontal="left" vertical="center"/>
      <protection hidden="1"/>
    </xf>
    <xf numFmtId="0" fontId="2" fillId="3" borderId="5" xfId="1" applyFill="1" applyBorder="1" applyAlignment="1">
      <alignment horizontal="center" vertical="center"/>
    </xf>
    <xf numFmtId="0" fontId="2" fillId="3" borderId="6" xfId="1" applyFill="1" applyBorder="1" applyAlignment="1">
      <alignment horizontal="center" vertical="center"/>
    </xf>
    <xf numFmtId="0" fontId="2" fillId="3" borderId="7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1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12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 wrapText="1"/>
    </xf>
  </cellXfs>
  <cellStyles count="18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3" xfId="13"/>
    <cellStyle name="標準 4" xfId="14"/>
    <cellStyle name="標準 5" xfId="15"/>
    <cellStyle name="標準 6" xfId="16"/>
    <cellStyle name="標準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1.55</c:v>
                </c:pt>
                <c:pt idx="1">
                  <c:v>0.81</c:v>
                </c:pt>
                <c:pt idx="2">
                  <c:v>0.84</c:v>
                </c:pt>
                <c:pt idx="3">
                  <c:v>0.76</c:v>
                </c:pt>
                <c:pt idx="4">
                  <c:v>0.96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B8-47AA-8301-5B25E861D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233856"/>
        <c:axId val="44235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0.88</c:v>
                </c:pt>
                <c:pt idx="1">
                  <c:v>0.85</c:v>
                </c:pt>
                <c:pt idx="2">
                  <c:v>0.75</c:v>
                </c:pt>
                <c:pt idx="3">
                  <c:v>0.95</c:v>
                </c:pt>
                <c:pt idx="4">
                  <c:v>0.74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B8-47AA-8301-5B25E861D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233856"/>
        <c:axId val="44235776"/>
      </c:lineChart>
      <c:dateAx>
        <c:axId val="442338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4235776"/>
        <c:crosses val="autoZero"/>
        <c:auto val="1"/>
        <c:lblOffset val="100"/>
        <c:baseTimeUnit val="years"/>
      </c:dateAx>
      <c:valAx>
        <c:axId val="44235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4233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100.6</c:v>
                </c:pt>
                <c:pt idx="1">
                  <c:v>99.19</c:v>
                </c:pt>
                <c:pt idx="2">
                  <c:v>121.02</c:v>
                </c:pt>
                <c:pt idx="3">
                  <c:v>123.21</c:v>
                </c:pt>
                <c:pt idx="4">
                  <c:v>122.06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B9-4B43-825C-0BFCBACFC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743872"/>
        <c:axId val="617457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107.91</c:v>
                </c:pt>
                <c:pt idx="1">
                  <c:v>108.44</c:v>
                </c:pt>
                <c:pt idx="2">
                  <c:v>113.11</c:v>
                </c:pt>
                <c:pt idx="3">
                  <c:v>114</c:v>
                </c:pt>
                <c:pt idx="4">
                  <c:v>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B9-4B43-825C-0BFCBACFC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743872"/>
        <c:axId val="61745792"/>
      </c:lineChart>
      <c:dateAx>
        <c:axId val="617438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1745792"/>
        <c:crosses val="autoZero"/>
        <c:auto val="1"/>
        <c:lblOffset val="100"/>
        <c:baseTimeUnit val="years"/>
      </c:dateAx>
      <c:valAx>
        <c:axId val="617457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617438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40.78</c:v>
                </c:pt>
                <c:pt idx="1">
                  <c:v>42.37</c:v>
                </c:pt>
                <c:pt idx="2">
                  <c:v>43.98</c:v>
                </c:pt>
                <c:pt idx="3">
                  <c:v>45.42</c:v>
                </c:pt>
                <c:pt idx="4">
                  <c:v>46.69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0F-49A3-BB86-94D4CFAFC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775104"/>
        <c:axId val="637770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40.21</c:v>
                </c:pt>
                <c:pt idx="1">
                  <c:v>41.12</c:v>
                </c:pt>
                <c:pt idx="2">
                  <c:v>44.91</c:v>
                </c:pt>
                <c:pt idx="3">
                  <c:v>45.89</c:v>
                </c:pt>
                <c:pt idx="4">
                  <c:v>46.58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0F-49A3-BB86-94D4CFAFC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75104"/>
        <c:axId val="63777024"/>
      </c:lineChart>
      <c:dateAx>
        <c:axId val="637751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3777024"/>
        <c:crosses val="autoZero"/>
        <c:auto val="1"/>
        <c:lblOffset val="100"/>
        <c:baseTimeUnit val="years"/>
      </c:dateAx>
      <c:valAx>
        <c:axId val="637770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637751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3.57</c:v>
                </c:pt>
                <c:pt idx="1">
                  <c:v>4.0999999999999996</c:v>
                </c:pt>
                <c:pt idx="2">
                  <c:v>4.7699999999999996</c:v>
                </c:pt>
                <c:pt idx="3">
                  <c:v>5.29</c:v>
                </c:pt>
                <c:pt idx="4">
                  <c:v>6.35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54-4E1D-BDB2-792E9F9B2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011712"/>
        <c:axId val="650136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10.19</c:v>
                </c:pt>
                <c:pt idx="1">
                  <c:v>10.9</c:v>
                </c:pt>
                <c:pt idx="2">
                  <c:v>12.03</c:v>
                </c:pt>
                <c:pt idx="3">
                  <c:v>13.14</c:v>
                </c:pt>
                <c:pt idx="4">
                  <c:v>14.45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54-4E1D-BDB2-792E9F9B2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11712"/>
        <c:axId val="65013632"/>
      </c:lineChart>
      <c:dateAx>
        <c:axId val="650117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5013632"/>
        <c:crosses val="autoZero"/>
        <c:auto val="1"/>
        <c:lblOffset val="100"/>
        <c:baseTimeUnit val="years"/>
      </c:dateAx>
      <c:valAx>
        <c:axId val="650136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650117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データ!$AI$6:$AM$6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0.77</c:v>
                </c:pt>
                <c:pt idx="2" formatCode="#,##0.00;&quot;△&quot;#,##0.00">
                  <c:v>0</c:v>
                </c:pt>
                <c:pt idx="3" formatCode="#,##0.00;&quot;△&quot;#,##0.00">
                  <c:v>0</c:v>
                </c:pt>
                <c:pt idx="4" formatCode="#,##0.00;&quot;△&quot;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3-4801-A6D3-15478D2F4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042304"/>
        <c:axId val="650485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0.57999999999999996</c:v>
                </c:pt>
                <c:pt idx="1">
                  <c:v>0.81</c:v>
                </c:pt>
                <c:pt idx="2" formatCode="#,##0.00;&quot;△&quot;#,##0.00">
                  <c:v>0</c:v>
                </c:pt>
                <c:pt idx="3">
                  <c:v>0.03</c:v>
                </c:pt>
                <c:pt idx="4">
                  <c:v>0.23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C3-4801-A6D3-15478D2F4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42304"/>
        <c:axId val="65048576"/>
      </c:lineChart>
      <c:dateAx>
        <c:axId val="650423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5048576"/>
        <c:crosses val="autoZero"/>
        <c:auto val="1"/>
        <c:lblOffset val="100"/>
        <c:baseTimeUnit val="years"/>
      </c:dateAx>
      <c:valAx>
        <c:axId val="650485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650423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1320.66</c:v>
                </c:pt>
                <c:pt idx="1">
                  <c:v>1116.3</c:v>
                </c:pt>
                <c:pt idx="2">
                  <c:v>861.58</c:v>
                </c:pt>
                <c:pt idx="3">
                  <c:v>1062.99</c:v>
                </c:pt>
                <c:pt idx="4">
                  <c:v>811.39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E1-4561-A7C0-CA143A70E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074688"/>
        <c:axId val="650766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633.30999999999995</c:v>
                </c:pt>
                <c:pt idx="1">
                  <c:v>648.09</c:v>
                </c:pt>
                <c:pt idx="2">
                  <c:v>344.19</c:v>
                </c:pt>
                <c:pt idx="3">
                  <c:v>352.05</c:v>
                </c:pt>
                <c:pt idx="4">
                  <c:v>349.04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E1-4561-A7C0-CA143A70E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74688"/>
        <c:axId val="65076608"/>
      </c:lineChart>
      <c:dateAx>
        <c:axId val="650746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5076608"/>
        <c:crosses val="autoZero"/>
        <c:auto val="1"/>
        <c:lblOffset val="100"/>
        <c:baseTimeUnit val="years"/>
      </c:dateAx>
      <c:valAx>
        <c:axId val="650766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650746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56.58</c:v>
                </c:pt>
                <c:pt idx="1">
                  <c:v>53.1</c:v>
                </c:pt>
                <c:pt idx="2">
                  <c:v>49.27</c:v>
                </c:pt>
                <c:pt idx="3">
                  <c:v>44.74</c:v>
                </c:pt>
                <c:pt idx="4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7-41D5-9514-C18EF995B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111168"/>
        <c:axId val="651130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257.41000000000003</c:v>
                </c:pt>
                <c:pt idx="1">
                  <c:v>253.86</c:v>
                </c:pt>
                <c:pt idx="2">
                  <c:v>252.09</c:v>
                </c:pt>
                <c:pt idx="3">
                  <c:v>250.76</c:v>
                </c:pt>
                <c:pt idx="4">
                  <c:v>254.54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57-41D5-9514-C18EF995B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111168"/>
        <c:axId val="65113088"/>
      </c:lineChart>
      <c:dateAx>
        <c:axId val="651111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5113088"/>
        <c:crosses val="autoZero"/>
        <c:auto val="1"/>
        <c:lblOffset val="100"/>
        <c:baseTimeUnit val="years"/>
      </c:dateAx>
      <c:valAx>
        <c:axId val="651130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651111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98.52</c:v>
                </c:pt>
                <c:pt idx="1">
                  <c:v>97.22</c:v>
                </c:pt>
                <c:pt idx="2">
                  <c:v>123.56</c:v>
                </c:pt>
                <c:pt idx="3">
                  <c:v>124.62</c:v>
                </c:pt>
                <c:pt idx="4">
                  <c:v>124.99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E6-4B11-B6B0-82DF2C4E9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213184"/>
        <c:axId val="652151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100.16</c:v>
                </c:pt>
                <c:pt idx="1">
                  <c:v>100.07</c:v>
                </c:pt>
                <c:pt idx="2">
                  <c:v>106.22</c:v>
                </c:pt>
                <c:pt idx="3">
                  <c:v>106.69</c:v>
                </c:pt>
                <c:pt idx="4">
                  <c:v>106.52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E6-4B11-B6B0-82DF2C4E9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213184"/>
        <c:axId val="65215104"/>
      </c:lineChart>
      <c:dateAx>
        <c:axId val="652131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5215104"/>
        <c:crosses val="autoZero"/>
        <c:auto val="1"/>
        <c:lblOffset val="100"/>
        <c:baseTimeUnit val="years"/>
      </c:dateAx>
      <c:valAx>
        <c:axId val="652151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652131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154.35</c:v>
                </c:pt>
                <c:pt idx="1">
                  <c:v>155.33000000000001</c:v>
                </c:pt>
                <c:pt idx="2">
                  <c:v>122.05</c:v>
                </c:pt>
                <c:pt idx="3">
                  <c:v>120.64</c:v>
                </c:pt>
                <c:pt idx="4">
                  <c:v>120.23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20-4C82-84FD-F883A2250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245184"/>
        <c:axId val="652471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166.17</c:v>
                </c:pt>
                <c:pt idx="1">
                  <c:v>164.93</c:v>
                </c:pt>
                <c:pt idx="2">
                  <c:v>155.22999999999999</c:v>
                </c:pt>
                <c:pt idx="3">
                  <c:v>154.91999999999999</c:v>
                </c:pt>
                <c:pt idx="4">
                  <c:v>155.80000000000001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20-4C82-84FD-F883A2250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245184"/>
        <c:axId val="65247104"/>
      </c:lineChart>
      <c:dateAx>
        <c:axId val="652451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5247104"/>
        <c:crosses val="autoZero"/>
        <c:auto val="1"/>
        <c:lblOffset val="100"/>
        <c:baseTimeUnit val="years"/>
      </c:dateAx>
      <c:valAx>
        <c:axId val="652471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652451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71.2</c:v>
                </c:pt>
                <c:pt idx="1">
                  <c:v>70.02</c:v>
                </c:pt>
                <c:pt idx="2">
                  <c:v>68.8</c:v>
                </c:pt>
                <c:pt idx="3">
                  <c:v>68.11</c:v>
                </c:pt>
                <c:pt idx="4">
                  <c:v>67.86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CE-4C4F-95B8-6A7D9D805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272832"/>
        <c:axId val="832318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62.5</c:v>
                </c:pt>
                <c:pt idx="1">
                  <c:v>62.45</c:v>
                </c:pt>
                <c:pt idx="2">
                  <c:v>62.12</c:v>
                </c:pt>
                <c:pt idx="3">
                  <c:v>62.26</c:v>
                </c:pt>
                <c:pt idx="4">
                  <c:v>62.1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CE-4C4F-95B8-6A7D9D805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272832"/>
        <c:axId val="83231872"/>
      </c:lineChart>
      <c:dateAx>
        <c:axId val="652728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3231872"/>
        <c:crosses val="autoZero"/>
        <c:auto val="1"/>
        <c:lblOffset val="100"/>
        <c:baseTimeUnit val="years"/>
      </c:dateAx>
      <c:valAx>
        <c:axId val="832318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65272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95.29</c:v>
                </c:pt>
                <c:pt idx="1">
                  <c:v>95.67</c:v>
                </c:pt>
                <c:pt idx="2">
                  <c:v>95.82</c:v>
                </c:pt>
                <c:pt idx="3">
                  <c:v>96.17</c:v>
                </c:pt>
                <c:pt idx="4">
                  <c:v>96.71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9F-4BE8-8B4B-6DAE67C41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276928"/>
        <c:axId val="832788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89.62</c:v>
                </c:pt>
                <c:pt idx="1">
                  <c:v>89.76</c:v>
                </c:pt>
                <c:pt idx="2">
                  <c:v>89.45</c:v>
                </c:pt>
                <c:pt idx="3">
                  <c:v>89.5</c:v>
                </c:pt>
                <c:pt idx="4">
                  <c:v>89.52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9F-4BE8-8B4B-6DAE67C41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76928"/>
        <c:axId val="83278848"/>
      </c:lineChart>
      <c:dateAx>
        <c:axId val="832769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3278848"/>
        <c:crosses val="autoZero"/>
        <c:auto val="1"/>
        <c:lblOffset val="100"/>
        <c:baseTimeUnit val="years"/>
      </c:dateAx>
      <c:valAx>
        <c:axId val="832788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32769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【114.35】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【262.87】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【270.87】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【90.22】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【59.94】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【163.27】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【105.59】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【47.91】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【15.00】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="85" zoomScaleNormal="85" workbookViewId="0"/>
  </sheetViews>
  <sheetFormatPr defaultColWidth="2.625" defaultRowHeight="13.5" x14ac:dyDescent="0.1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85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</row>
    <row r="3" spans="1:78" ht="9.75" customHeight="1" x14ac:dyDescent="0.15">
      <c r="A3" s="2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</row>
    <row r="4" spans="1:78" ht="9.75" customHeight="1" x14ac:dyDescent="0.15">
      <c r="A4" s="2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</row>
    <row r="5" spans="1:78" ht="9.75" customHeight="1" x14ac:dyDescent="0.1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 x14ac:dyDescent="0.15">
      <c r="A6" s="2"/>
      <c r="B6" s="86" t="str">
        <f>データ!H6</f>
        <v>千葉県　習志野市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7"/>
      <c r="AE6" s="87"/>
      <c r="AF6" s="87"/>
      <c r="AG6" s="87"/>
      <c r="AH6" s="5"/>
      <c r="AI6" s="5"/>
      <c r="AJ6" s="5"/>
      <c r="AK6" s="5"/>
      <c r="AL6" s="5"/>
      <c r="AM6" s="5"/>
      <c r="AN6" s="5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 x14ac:dyDescent="0.15">
      <c r="A7" s="2"/>
      <c r="B7" s="76" t="s">
        <v>1</v>
      </c>
      <c r="C7" s="77"/>
      <c r="D7" s="77"/>
      <c r="E7" s="77"/>
      <c r="F7" s="77"/>
      <c r="G7" s="77"/>
      <c r="H7" s="77"/>
      <c r="I7" s="76" t="s">
        <v>2</v>
      </c>
      <c r="J7" s="77"/>
      <c r="K7" s="77"/>
      <c r="L7" s="77"/>
      <c r="M7" s="77"/>
      <c r="N7" s="77"/>
      <c r="O7" s="78"/>
      <c r="P7" s="79" t="s">
        <v>3</v>
      </c>
      <c r="Q7" s="79"/>
      <c r="R7" s="79"/>
      <c r="S7" s="79"/>
      <c r="T7" s="79"/>
      <c r="U7" s="79"/>
      <c r="V7" s="79"/>
      <c r="W7" s="79" t="s">
        <v>4</v>
      </c>
      <c r="X7" s="79"/>
      <c r="Y7" s="79"/>
      <c r="Z7" s="79"/>
      <c r="AA7" s="79"/>
      <c r="AB7" s="79"/>
      <c r="AC7" s="79"/>
      <c r="AD7" s="79" t="s">
        <v>5</v>
      </c>
      <c r="AE7" s="79"/>
      <c r="AF7" s="79"/>
      <c r="AG7" s="79"/>
      <c r="AH7" s="79"/>
      <c r="AI7" s="79"/>
      <c r="AJ7" s="79"/>
      <c r="AK7" s="5"/>
      <c r="AL7" s="79" t="s">
        <v>6</v>
      </c>
      <c r="AM7" s="79"/>
      <c r="AN7" s="79"/>
      <c r="AO7" s="79"/>
      <c r="AP7" s="79"/>
      <c r="AQ7" s="79"/>
      <c r="AR7" s="79"/>
      <c r="AS7" s="79"/>
      <c r="AT7" s="76" t="s">
        <v>7</v>
      </c>
      <c r="AU7" s="77"/>
      <c r="AV7" s="77"/>
      <c r="AW7" s="77"/>
      <c r="AX7" s="77"/>
      <c r="AY7" s="77"/>
      <c r="AZ7" s="77"/>
      <c r="BA7" s="77"/>
      <c r="BB7" s="79" t="s">
        <v>8</v>
      </c>
      <c r="BC7" s="79"/>
      <c r="BD7" s="79"/>
      <c r="BE7" s="79"/>
      <c r="BF7" s="79"/>
      <c r="BG7" s="79"/>
      <c r="BH7" s="79"/>
      <c r="BI7" s="79"/>
      <c r="BJ7" s="4"/>
      <c r="BK7" s="4"/>
      <c r="BL7" s="6" t="s">
        <v>9</v>
      </c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8"/>
    </row>
    <row r="8" spans="1:78" ht="18.75" customHeight="1" x14ac:dyDescent="0.15">
      <c r="A8" s="2"/>
      <c r="B8" s="80" t="str">
        <f>データ!$I$6</f>
        <v>法適用</v>
      </c>
      <c r="C8" s="81"/>
      <c r="D8" s="81"/>
      <c r="E8" s="81"/>
      <c r="F8" s="81"/>
      <c r="G8" s="81"/>
      <c r="H8" s="81"/>
      <c r="I8" s="80" t="str">
        <f>データ!$J$6</f>
        <v>水道事業</v>
      </c>
      <c r="J8" s="81"/>
      <c r="K8" s="81"/>
      <c r="L8" s="81"/>
      <c r="M8" s="81"/>
      <c r="N8" s="81"/>
      <c r="O8" s="82"/>
      <c r="P8" s="83" t="str">
        <f>データ!$K$6</f>
        <v>末端給水事業</v>
      </c>
      <c r="Q8" s="83"/>
      <c r="R8" s="83"/>
      <c r="S8" s="83"/>
      <c r="T8" s="83"/>
      <c r="U8" s="83"/>
      <c r="V8" s="83"/>
      <c r="W8" s="83" t="str">
        <f>データ!$L$6</f>
        <v>A3</v>
      </c>
      <c r="X8" s="83"/>
      <c r="Y8" s="83"/>
      <c r="Z8" s="83"/>
      <c r="AA8" s="83"/>
      <c r="AB8" s="83"/>
      <c r="AC8" s="83"/>
      <c r="AD8" s="84" t="s">
        <v>116</v>
      </c>
      <c r="AE8" s="84"/>
      <c r="AF8" s="84"/>
      <c r="AG8" s="84"/>
      <c r="AH8" s="84"/>
      <c r="AI8" s="84"/>
      <c r="AJ8" s="84"/>
      <c r="AK8" s="5"/>
      <c r="AL8" s="71">
        <f>データ!$R$6</f>
        <v>171861</v>
      </c>
      <c r="AM8" s="71"/>
      <c r="AN8" s="71"/>
      <c r="AO8" s="71"/>
      <c r="AP8" s="71"/>
      <c r="AQ8" s="71"/>
      <c r="AR8" s="71"/>
      <c r="AS8" s="71"/>
      <c r="AT8" s="67">
        <f>データ!$S$6</f>
        <v>20.97</v>
      </c>
      <c r="AU8" s="68"/>
      <c r="AV8" s="68"/>
      <c r="AW8" s="68"/>
      <c r="AX8" s="68"/>
      <c r="AY8" s="68"/>
      <c r="AZ8" s="68"/>
      <c r="BA8" s="68"/>
      <c r="BB8" s="70">
        <f>データ!$T$6</f>
        <v>8195.57</v>
      </c>
      <c r="BC8" s="70"/>
      <c r="BD8" s="70"/>
      <c r="BE8" s="70"/>
      <c r="BF8" s="70"/>
      <c r="BG8" s="70"/>
      <c r="BH8" s="70"/>
      <c r="BI8" s="70"/>
      <c r="BJ8" s="4"/>
      <c r="BK8" s="4"/>
      <c r="BL8" s="74" t="s">
        <v>10</v>
      </c>
      <c r="BM8" s="75"/>
      <c r="BN8" s="9" t="s">
        <v>11</v>
      </c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</row>
    <row r="9" spans="1:78" ht="18.75" customHeight="1" x14ac:dyDescent="0.15">
      <c r="A9" s="2"/>
      <c r="B9" s="76" t="s">
        <v>12</v>
      </c>
      <c r="C9" s="77"/>
      <c r="D9" s="77"/>
      <c r="E9" s="77"/>
      <c r="F9" s="77"/>
      <c r="G9" s="77"/>
      <c r="H9" s="77"/>
      <c r="I9" s="76" t="s">
        <v>13</v>
      </c>
      <c r="J9" s="77"/>
      <c r="K9" s="77"/>
      <c r="L9" s="77"/>
      <c r="M9" s="77"/>
      <c r="N9" s="77"/>
      <c r="O9" s="78"/>
      <c r="P9" s="79" t="s">
        <v>14</v>
      </c>
      <c r="Q9" s="79"/>
      <c r="R9" s="79"/>
      <c r="S9" s="79"/>
      <c r="T9" s="79"/>
      <c r="U9" s="79"/>
      <c r="V9" s="79"/>
      <c r="W9" s="79" t="s">
        <v>15</v>
      </c>
      <c r="X9" s="79"/>
      <c r="Y9" s="79"/>
      <c r="Z9" s="79"/>
      <c r="AA9" s="79"/>
      <c r="AB9" s="79"/>
      <c r="AC9" s="79"/>
      <c r="AD9" s="2"/>
      <c r="AE9" s="2"/>
      <c r="AF9" s="2"/>
      <c r="AG9" s="2"/>
      <c r="AH9" s="5"/>
      <c r="AI9" s="5"/>
      <c r="AJ9" s="5"/>
      <c r="AK9" s="5"/>
      <c r="AL9" s="79" t="s">
        <v>16</v>
      </c>
      <c r="AM9" s="79"/>
      <c r="AN9" s="79"/>
      <c r="AO9" s="79"/>
      <c r="AP9" s="79"/>
      <c r="AQ9" s="79"/>
      <c r="AR9" s="79"/>
      <c r="AS9" s="79"/>
      <c r="AT9" s="76" t="s">
        <v>17</v>
      </c>
      <c r="AU9" s="77"/>
      <c r="AV9" s="77"/>
      <c r="AW9" s="77"/>
      <c r="AX9" s="77"/>
      <c r="AY9" s="77"/>
      <c r="AZ9" s="77"/>
      <c r="BA9" s="77"/>
      <c r="BB9" s="79" t="s">
        <v>18</v>
      </c>
      <c r="BC9" s="79"/>
      <c r="BD9" s="79"/>
      <c r="BE9" s="79"/>
      <c r="BF9" s="79"/>
      <c r="BG9" s="79"/>
      <c r="BH9" s="79"/>
      <c r="BI9" s="79"/>
      <c r="BJ9" s="4"/>
      <c r="BK9" s="4"/>
      <c r="BL9" s="65" t="s">
        <v>19</v>
      </c>
      <c r="BM9" s="66"/>
      <c r="BN9" s="12" t="s">
        <v>20</v>
      </c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4"/>
    </row>
    <row r="10" spans="1:78" ht="18.75" customHeight="1" x14ac:dyDescent="0.15">
      <c r="A10" s="2"/>
      <c r="B10" s="67" t="str">
        <f>データ!$N$6</f>
        <v>-</v>
      </c>
      <c r="C10" s="68"/>
      <c r="D10" s="68"/>
      <c r="E10" s="68"/>
      <c r="F10" s="68"/>
      <c r="G10" s="68"/>
      <c r="H10" s="68"/>
      <c r="I10" s="67">
        <f>データ!$O$6</f>
        <v>91.49</v>
      </c>
      <c r="J10" s="68"/>
      <c r="K10" s="68"/>
      <c r="L10" s="68"/>
      <c r="M10" s="68"/>
      <c r="N10" s="68"/>
      <c r="O10" s="69"/>
      <c r="P10" s="70">
        <f>データ!$P$6</f>
        <v>63.91</v>
      </c>
      <c r="Q10" s="70"/>
      <c r="R10" s="70"/>
      <c r="S10" s="70"/>
      <c r="T10" s="70"/>
      <c r="U10" s="70"/>
      <c r="V10" s="70"/>
      <c r="W10" s="71">
        <f>データ!$Q$6</f>
        <v>2062</v>
      </c>
      <c r="X10" s="71"/>
      <c r="Y10" s="71"/>
      <c r="Z10" s="71"/>
      <c r="AA10" s="71"/>
      <c r="AB10" s="71"/>
      <c r="AC10" s="71"/>
      <c r="AD10" s="2"/>
      <c r="AE10" s="2"/>
      <c r="AF10" s="2"/>
      <c r="AG10" s="2"/>
      <c r="AH10" s="5"/>
      <c r="AI10" s="5"/>
      <c r="AJ10" s="5"/>
      <c r="AK10" s="5"/>
      <c r="AL10" s="71">
        <f>データ!$U$6</f>
        <v>109839</v>
      </c>
      <c r="AM10" s="71"/>
      <c r="AN10" s="71"/>
      <c r="AO10" s="71"/>
      <c r="AP10" s="71"/>
      <c r="AQ10" s="71"/>
      <c r="AR10" s="71"/>
      <c r="AS10" s="71"/>
      <c r="AT10" s="67">
        <f>データ!$V$6</f>
        <v>12.04</v>
      </c>
      <c r="AU10" s="68"/>
      <c r="AV10" s="68"/>
      <c r="AW10" s="68"/>
      <c r="AX10" s="68"/>
      <c r="AY10" s="68"/>
      <c r="AZ10" s="68"/>
      <c r="BA10" s="68"/>
      <c r="BB10" s="70">
        <f>データ!$W$6</f>
        <v>9122.84</v>
      </c>
      <c r="BC10" s="70"/>
      <c r="BD10" s="70"/>
      <c r="BE10" s="70"/>
      <c r="BF10" s="70"/>
      <c r="BG10" s="70"/>
      <c r="BH10" s="70"/>
      <c r="BI10" s="70"/>
      <c r="BJ10" s="2"/>
      <c r="BK10" s="2"/>
      <c r="BL10" s="72" t="s">
        <v>21</v>
      </c>
      <c r="BM10" s="73"/>
      <c r="BN10" s="15" t="s">
        <v>22</v>
      </c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7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0" t="s">
        <v>23</v>
      </c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</row>
    <row r="14" spans="1:78" ht="13.5" customHeight="1" x14ac:dyDescent="0.15">
      <c r="A14" s="2"/>
      <c r="B14" s="62" t="s">
        <v>24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4"/>
      <c r="BK14" s="2"/>
      <c r="BL14" s="44" t="s">
        <v>25</v>
      </c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6"/>
    </row>
    <row r="15" spans="1:78" ht="13.5" customHeight="1" x14ac:dyDescent="0.15">
      <c r="A15" s="2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9"/>
      <c r="BK15" s="2"/>
      <c r="BL15" s="47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9"/>
    </row>
    <row r="16" spans="1:78" ht="13.5" customHeight="1" x14ac:dyDescent="0.15">
      <c r="A16" s="2"/>
      <c r="B16" s="18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19"/>
      <c r="BK16" s="2"/>
      <c r="BL16" s="50" t="s">
        <v>117</v>
      </c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2"/>
    </row>
    <row r="17" spans="1:78" ht="13.5" customHeight="1" x14ac:dyDescent="0.15">
      <c r="A17" s="2"/>
      <c r="B17" s="18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19"/>
      <c r="BK17" s="2"/>
      <c r="BL17" s="50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2"/>
    </row>
    <row r="18" spans="1:78" ht="13.5" customHeight="1" x14ac:dyDescent="0.15">
      <c r="A18" s="2"/>
      <c r="B18" s="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19"/>
      <c r="BK18" s="2"/>
      <c r="BL18" s="50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2"/>
    </row>
    <row r="19" spans="1:78" ht="13.5" customHeight="1" x14ac:dyDescent="0.15">
      <c r="A19" s="2"/>
      <c r="B19" s="18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19"/>
      <c r="BK19" s="2"/>
      <c r="BL19" s="50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2"/>
    </row>
    <row r="20" spans="1:78" ht="13.5" customHeight="1" x14ac:dyDescent="0.15">
      <c r="A20" s="2"/>
      <c r="B20" s="18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19"/>
      <c r="BK20" s="2"/>
      <c r="BL20" s="50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2"/>
    </row>
    <row r="21" spans="1:78" ht="13.5" customHeight="1" x14ac:dyDescent="0.15">
      <c r="A21" s="2"/>
      <c r="B21" s="1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19"/>
      <c r="BK21" s="2"/>
      <c r="BL21" s="50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2"/>
    </row>
    <row r="22" spans="1:78" ht="13.5" customHeight="1" x14ac:dyDescent="0.15">
      <c r="A22" s="2"/>
      <c r="B22" s="18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19"/>
      <c r="BK22" s="2"/>
      <c r="BL22" s="50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2"/>
    </row>
    <row r="23" spans="1:78" ht="13.5" customHeight="1" x14ac:dyDescent="0.15">
      <c r="A23" s="2"/>
      <c r="B23" s="18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19"/>
      <c r="BK23" s="2"/>
      <c r="BL23" s="50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2"/>
    </row>
    <row r="24" spans="1:78" ht="13.5" customHeight="1" x14ac:dyDescent="0.15">
      <c r="A24" s="2"/>
      <c r="B24" s="18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19"/>
      <c r="BK24" s="2"/>
      <c r="BL24" s="50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2"/>
    </row>
    <row r="25" spans="1:78" ht="13.5" customHeight="1" x14ac:dyDescent="0.15">
      <c r="A25" s="2"/>
      <c r="B25" s="18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19"/>
      <c r="BK25" s="2"/>
      <c r="BL25" s="50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2"/>
    </row>
    <row r="26" spans="1:78" ht="13.5" customHeight="1" x14ac:dyDescent="0.15">
      <c r="A26" s="2"/>
      <c r="B26" s="18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19"/>
      <c r="BK26" s="2"/>
      <c r="BL26" s="50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2"/>
    </row>
    <row r="27" spans="1:78" ht="13.5" customHeight="1" x14ac:dyDescent="0.15">
      <c r="A27" s="2"/>
      <c r="B27" s="1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19"/>
      <c r="BK27" s="2"/>
      <c r="BL27" s="50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2"/>
    </row>
    <row r="28" spans="1:78" ht="13.5" customHeight="1" x14ac:dyDescent="0.15">
      <c r="A28" s="2"/>
      <c r="B28" s="18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19"/>
      <c r="BK28" s="2"/>
      <c r="BL28" s="50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2"/>
    </row>
    <row r="29" spans="1:78" ht="13.5" customHeight="1" x14ac:dyDescent="0.15">
      <c r="A29" s="2"/>
      <c r="B29" s="18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19"/>
      <c r="BK29" s="2"/>
      <c r="BL29" s="50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2"/>
    </row>
    <row r="30" spans="1:78" ht="13.5" customHeight="1" x14ac:dyDescent="0.15">
      <c r="A30" s="2"/>
      <c r="B30" s="18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19"/>
      <c r="BK30" s="2"/>
      <c r="BL30" s="50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2"/>
    </row>
    <row r="31" spans="1:78" ht="13.5" customHeight="1" x14ac:dyDescent="0.15">
      <c r="A31" s="2"/>
      <c r="B31" s="18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19"/>
      <c r="BK31" s="2"/>
      <c r="BL31" s="50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2"/>
    </row>
    <row r="32" spans="1:78" ht="13.5" customHeight="1" x14ac:dyDescent="0.15">
      <c r="A32" s="2"/>
      <c r="B32" s="18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19"/>
      <c r="BK32" s="2"/>
      <c r="BL32" s="50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2"/>
    </row>
    <row r="33" spans="1:78" ht="13.5" customHeight="1" x14ac:dyDescent="0.15">
      <c r="A33" s="2"/>
      <c r="B33" s="1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19"/>
      <c r="BK33" s="2"/>
      <c r="BL33" s="50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2"/>
    </row>
    <row r="34" spans="1:78" ht="13.5" customHeight="1" x14ac:dyDescent="0.15">
      <c r="A34" s="2"/>
      <c r="B34" s="18"/>
      <c r="C34" s="56" t="s">
        <v>26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20"/>
      <c r="R34" s="56" t="s">
        <v>27</v>
      </c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20"/>
      <c r="AG34" s="56" t="s">
        <v>28</v>
      </c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20"/>
      <c r="AV34" s="56" t="s">
        <v>29</v>
      </c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19"/>
      <c r="BK34" s="2"/>
      <c r="BL34" s="50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2"/>
    </row>
    <row r="35" spans="1:78" ht="13.5" customHeight="1" x14ac:dyDescent="0.15">
      <c r="A35" s="2"/>
      <c r="B35" s="18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20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20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20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19"/>
      <c r="BK35" s="2"/>
      <c r="BL35" s="50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2"/>
    </row>
    <row r="36" spans="1:78" ht="13.5" customHeight="1" x14ac:dyDescent="0.15">
      <c r="A36" s="2"/>
      <c r="B36" s="1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19"/>
      <c r="BK36" s="2"/>
      <c r="BL36" s="50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2"/>
    </row>
    <row r="37" spans="1:78" ht="13.5" customHeight="1" x14ac:dyDescent="0.15">
      <c r="A37" s="2"/>
      <c r="B37" s="18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19"/>
      <c r="BK37" s="2"/>
      <c r="BL37" s="50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2"/>
    </row>
    <row r="38" spans="1:78" ht="13.5" customHeight="1" x14ac:dyDescent="0.15">
      <c r="A38" s="2"/>
      <c r="B38" s="1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19"/>
      <c r="BK38" s="2"/>
      <c r="BL38" s="50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2"/>
    </row>
    <row r="39" spans="1:78" ht="13.5" customHeight="1" x14ac:dyDescent="0.15">
      <c r="A39" s="2"/>
      <c r="B39" s="1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19"/>
      <c r="BK39" s="2"/>
      <c r="BL39" s="50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2"/>
    </row>
    <row r="40" spans="1:78" ht="13.5" customHeight="1" x14ac:dyDescent="0.15">
      <c r="A40" s="2"/>
      <c r="B40" s="1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19"/>
      <c r="BK40" s="2"/>
      <c r="BL40" s="50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2"/>
    </row>
    <row r="41" spans="1:78" ht="13.5" customHeight="1" x14ac:dyDescent="0.15">
      <c r="A41" s="2"/>
      <c r="B41" s="18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19"/>
      <c r="BK41" s="2"/>
      <c r="BL41" s="50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2"/>
    </row>
    <row r="42" spans="1:78" ht="13.5" customHeight="1" x14ac:dyDescent="0.15">
      <c r="A42" s="2"/>
      <c r="B42" s="1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19"/>
      <c r="BK42" s="2"/>
      <c r="BL42" s="50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2"/>
    </row>
    <row r="43" spans="1:78" ht="13.5" customHeight="1" x14ac:dyDescent="0.15">
      <c r="A43" s="2"/>
      <c r="B43" s="1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19"/>
      <c r="BK43" s="2"/>
      <c r="BL43" s="50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2"/>
    </row>
    <row r="44" spans="1:78" ht="24.75" customHeight="1" x14ac:dyDescent="0.15">
      <c r="A44" s="2"/>
      <c r="B44" s="1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19"/>
      <c r="BK44" s="2"/>
      <c r="BL44" s="50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2"/>
    </row>
    <row r="45" spans="1:78" ht="13.5" customHeight="1" x14ac:dyDescent="0.15">
      <c r="A45" s="2"/>
      <c r="B45" s="1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19"/>
      <c r="BK45" s="2"/>
      <c r="BL45" s="44" t="s">
        <v>30</v>
      </c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6"/>
    </row>
    <row r="46" spans="1:78" ht="13.5" customHeight="1" x14ac:dyDescent="0.15">
      <c r="A46" s="2"/>
      <c r="B46" s="18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19"/>
      <c r="BK46" s="2"/>
      <c r="BL46" s="47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9"/>
    </row>
    <row r="47" spans="1:78" ht="13.5" customHeight="1" x14ac:dyDescent="0.15">
      <c r="A47" s="2"/>
      <c r="B47" s="1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19"/>
      <c r="BK47" s="2"/>
      <c r="BL47" s="50" t="s">
        <v>118</v>
      </c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2"/>
    </row>
    <row r="48" spans="1:78" ht="13.5" customHeight="1" x14ac:dyDescent="0.15">
      <c r="A48" s="2"/>
      <c r="B48" s="18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19"/>
      <c r="BK48" s="2"/>
      <c r="BL48" s="50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2"/>
    </row>
    <row r="49" spans="1:78" ht="13.5" customHeight="1" x14ac:dyDescent="0.15">
      <c r="A49" s="2"/>
      <c r="B49" s="18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19"/>
      <c r="BK49" s="2"/>
      <c r="BL49" s="50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2"/>
    </row>
    <row r="50" spans="1:78" ht="13.5" customHeight="1" x14ac:dyDescent="0.15">
      <c r="A50" s="2"/>
      <c r="B50" s="18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19"/>
      <c r="BK50" s="2"/>
      <c r="BL50" s="50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2"/>
    </row>
    <row r="51" spans="1:78" ht="13.5" customHeight="1" x14ac:dyDescent="0.15">
      <c r="A51" s="2"/>
      <c r="B51" s="18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19"/>
      <c r="BK51" s="2"/>
      <c r="BL51" s="50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2"/>
    </row>
    <row r="52" spans="1:78" ht="13.5" customHeight="1" x14ac:dyDescent="0.15">
      <c r="A52" s="2"/>
      <c r="B52" s="18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19"/>
      <c r="BK52" s="2"/>
      <c r="BL52" s="50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2"/>
    </row>
    <row r="53" spans="1:78" ht="13.5" customHeight="1" x14ac:dyDescent="0.15">
      <c r="A53" s="2"/>
      <c r="B53" s="18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19"/>
      <c r="BK53" s="2"/>
      <c r="BL53" s="50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2"/>
    </row>
    <row r="54" spans="1:78" ht="13.5" customHeight="1" x14ac:dyDescent="0.15">
      <c r="A54" s="2"/>
      <c r="B54" s="1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19"/>
      <c r="BK54" s="2"/>
      <c r="BL54" s="50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2"/>
    </row>
    <row r="55" spans="1:78" ht="13.5" customHeight="1" x14ac:dyDescent="0.15">
      <c r="A55" s="2"/>
      <c r="B55" s="1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19"/>
      <c r="BK55" s="2"/>
      <c r="BL55" s="50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2"/>
    </row>
    <row r="56" spans="1:78" ht="13.5" customHeight="1" x14ac:dyDescent="0.15">
      <c r="A56" s="2"/>
      <c r="B56" s="18"/>
      <c r="C56" s="56" t="s">
        <v>31</v>
      </c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20"/>
      <c r="R56" s="56" t="s">
        <v>32</v>
      </c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20"/>
      <c r="AG56" s="56" t="s">
        <v>33</v>
      </c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20"/>
      <c r="AV56" s="56" t="s">
        <v>34</v>
      </c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19"/>
      <c r="BK56" s="2"/>
      <c r="BL56" s="50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2"/>
    </row>
    <row r="57" spans="1:78" ht="13.5" customHeight="1" x14ac:dyDescent="0.15">
      <c r="A57" s="2"/>
      <c r="B57" s="18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20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20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20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19"/>
      <c r="BK57" s="2"/>
      <c r="BL57" s="50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2"/>
    </row>
    <row r="58" spans="1:78" ht="13.5" customHeight="1" x14ac:dyDescent="0.15">
      <c r="A58" s="2"/>
      <c r="B58" s="18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50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2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0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2"/>
    </row>
    <row r="60" spans="1:78" ht="13.5" customHeight="1" x14ac:dyDescent="0.15">
      <c r="A60" s="2"/>
      <c r="B60" s="57" t="s">
        <v>35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9"/>
      <c r="BK60" s="2"/>
      <c r="BL60" s="50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2"/>
    </row>
    <row r="61" spans="1:78" ht="13.5" customHeight="1" x14ac:dyDescent="0.15">
      <c r="A61" s="2"/>
      <c r="B61" s="57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9"/>
      <c r="BK61" s="2"/>
      <c r="BL61" s="50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2"/>
    </row>
    <row r="62" spans="1:78" ht="13.5" customHeight="1" x14ac:dyDescent="0.15">
      <c r="A62" s="2"/>
      <c r="B62" s="18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19"/>
      <c r="BK62" s="2"/>
      <c r="BL62" s="50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2"/>
    </row>
    <row r="63" spans="1:78" ht="13.5" customHeight="1" x14ac:dyDescent="0.15">
      <c r="A63" s="2"/>
      <c r="B63" s="1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19"/>
      <c r="BK63" s="2"/>
      <c r="BL63" s="50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2"/>
    </row>
    <row r="64" spans="1:78" ht="13.5" customHeight="1" x14ac:dyDescent="0.15">
      <c r="A64" s="2"/>
      <c r="B64" s="18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19"/>
      <c r="BK64" s="2"/>
      <c r="BL64" s="44" t="s">
        <v>36</v>
      </c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6"/>
    </row>
    <row r="65" spans="1:78" ht="13.5" customHeight="1" x14ac:dyDescent="0.15">
      <c r="A65" s="2"/>
      <c r="B65" s="18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19"/>
      <c r="BK65" s="2"/>
      <c r="BL65" s="47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9"/>
    </row>
    <row r="66" spans="1:78" ht="13.5" customHeight="1" x14ac:dyDescent="0.15">
      <c r="A66" s="2"/>
      <c r="B66" s="18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19"/>
      <c r="BK66" s="2"/>
      <c r="BL66" s="50" t="s">
        <v>119</v>
      </c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2"/>
    </row>
    <row r="67" spans="1:78" ht="13.5" customHeight="1" x14ac:dyDescent="0.15">
      <c r="A67" s="2"/>
      <c r="B67" s="18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19"/>
      <c r="BK67" s="2"/>
      <c r="BL67" s="50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2"/>
    </row>
    <row r="68" spans="1:78" ht="13.5" customHeight="1" x14ac:dyDescent="0.15">
      <c r="A68" s="2"/>
      <c r="B68" s="18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19"/>
      <c r="BK68" s="2"/>
      <c r="BL68" s="50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2"/>
    </row>
    <row r="69" spans="1:78" ht="13.5" customHeight="1" x14ac:dyDescent="0.15">
      <c r="A69" s="2"/>
      <c r="B69" s="18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19"/>
      <c r="BK69" s="2"/>
      <c r="BL69" s="50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2"/>
    </row>
    <row r="70" spans="1:78" ht="13.5" customHeight="1" x14ac:dyDescent="0.15">
      <c r="A70" s="2"/>
      <c r="B70" s="18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19"/>
      <c r="BK70" s="2"/>
      <c r="BL70" s="50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2"/>
    </row>
    <row r="71" spans="1:78" ht="13.5" customHeight="1" x14ac:dyDescent="0.15">
      <c r="A71" s="2"/>
      <c r="B71" s="18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19"/>
      <c r="BK71" s="2"/>
      <c r="BL71" s="50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2"/>
    </row>
    <row r="72" spans="1:78" ht="13.5" customHeight="1" x14ac:dyDescent="0.15">
      <c r="A72" s="2"/>
      <c r="B72" s="18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19"/>
      <c r="BK72" s="2"/>
      <c r="BL72" s="50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2"/>
    </row>
    <row r="73" spans="1:78" ht="13.5" customHeight="1" x14ac:dyDescent="0.15">
      <c r="A73" s="2"/>
      <c r="B73" s="18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19"/>
      <c r="BK73" s="2"/>
      <c r="BL73" s="50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2"/>
    </row>
    <row r="74" spans="1:78" ht="13.5" customHeight="1" x14ac:dyDescent="0.15">
      <c r="A74" s="2"/>
      <c r="B74" s="18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19"/>
      <c r="BK74" s="2"/>
      <c r="BL74" s="50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2"/>
    </row>
    <row r="75" spans="1:78" ht="13.5" customHeight="1" x14ac:dyDescent="0.15">
      <c r="A75" s="2"/>
      <c r="B75" s="18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19"/>
      <c r="BK75" s="2"/>
      <c r="BL75" s="50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2"/>
    </row>
    <row r="76" spans="1:78" ht="13.5" customHeight="1" x14ac:dyDescent="0.15">
      <c r="A76" s="2"/>
      <c r="B76" s="18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19"/>
      <c r="BK76" s="2"/>
      <c r="BL76" s="50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2"/>
    </row>
    <row r="77" spans="1:78" ht="13.5" customHeight="1" x14ac:dyDescent="0.15">
      <c r="A77" s="2"/>
      <c r="B77" s="18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19"/>
      <c r="BK77" s="2"/>
      <c r="BL77" s="50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2"/>
    </row>
    <row r="78" spans="1:78" ht="13.5" customHeight="1" x14ac:dyDescent="0.15">
      <c r="A78" s="2"/>
      <c r="B78" s="18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19"/>
      <c r="BK78" s="2"/>
      <c r="BL78" s="50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2"/>
    </row>
    <row r="79" spans="1:78" ht="13.5" customHeight="1" x14ac:dyDescent="0.15">
      <c r="A79" s="2"/>
      <c r="B79" s="18"/>
      <c r="C79" s="56" t="s">
        <v>37</v>
      </c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20"/>
      <c r="V79" s="20"/>
      <c r="W79" s="56" t="s">
        <v>38</v>
      </c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20"/>
      <c r="AP79" s="20"/>
      <c r="AQ79" s="56" t="s">
        <v>39</v>
      </c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"/>
      <c r="BJ79" s="19"/>
      <c r="BK79" s="2"/>
      <c r="BL79" s="50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2"/>
    </row>
    <row r="80" spans="1:78" ht="13.5" customHeight="1" x14ac:dyDescent="0.15">
      <c r="A80" s="2"/>
      <c r="B80" s="18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20"/>
      <c r="V80" s="20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20"/>
      <c r="AP80" s="20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"/>
      <c r="BJ80" s="19"/>
      <c r="BK80" s="2"/>
      <c r="BL80" s="50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2"/>
    </row>
    <row r="81" spans="1:78" ht="13.5" customHeight="1" x14ac:dyDescent="0.15">
      <c r="A81" s="2"/>
      <c r="B81" s="18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5"/>
      <c r="V81" s="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5"/>
      <c r="AP81" s="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5"/>
      <c r="BJ81" s="19"/>
      <c r="BK81" s="2"/>
      <c r="BL81" s="50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2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3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5"/>
    </row>
    <row r="83" spans="1:78" x14ac:dyDescent="0.15">
      <c r="C83" s="26" t="s">
        <v>40</v>
      </c>
    </row>
    <row r="84" spans="1:78" hidden="1" x14ac:dyDescent="0.15">
      <c r="B84" s="27" t="s">
        <v>41</v>
      </c>
      <c r="C84" s="27"/>
      <c r="D84" s="27"/>
      <c r="E84" s="27" t="s">
        <v>42</v>
      </c>
      <c r="F84" s="27" t="s">
        <v>43</v>
      </c>
      <c r="G84" s="27" t="s">
        <v>44</v>
      </c>
      <c r="H84" s="27" t="s">
        <v>45</v>
      </c>
      <c r="I84" s="27" t="s">
        <v>46</v>
      </c>
      <c r="J84" s="27" t="s">
        <v>47</v>
      </c>
      <c r="K84" s="27" t="s">
        <v>48</v>
      </c>
      <c r="L84" s="27" t="s">
        <v>49</v>
      </c>
      <c r="M84" s="27" t="s">
        <v>50</v>
      </c>
      <c r="N84" s="27" t="s">
        <v>51</v>
      </c>
      <c r="O84" s="27" t="s">
        <v>52</v>
      </c>
    </row>
    <row r="85" spans="1:78" hidden="1" x14ac:dyDescent="0.15">
      <c r="B85" s="27"/>
      <c r="C85" s="27"/>
      <c r="D85" s="27"/>
      <c r="E85" s="27" t="str">
        <f>データ!AH6</f>
        <v>【114.35】</v>
      </c>
      <c r="F85" s="27" t="str">
        <f>データ!AS6</f>
        <v>【0.79】</v>
      </c>
      <c r="G85" s="27" t="str">
        <f>データ!BD6</f>
        <v>【262.87】</v>
      </c>
      <c r="H85" s="27" t="str">
        <f>データ!BO6</f>
        <v>【270.87】</v>
      </c>
      <c r="I85" s="27" t="str">
        <f>データ!BZ6</f>
        <v>【105.59】</v>
      </c>
      <c r="J85" s="27" t="str">
        <f>データ!CK6</f>
        <v>【163.27】</v>
      </c>
      <c r="K85" s="27" t="str">
        <f>データ!CV6</f>
        <v>【59.94】</v>
      </c>
      <c r="L85" s="27" t="str">
        <f>データ!DG6</f>
        <v>【90.22】</v>
      </c>
      <c r="M85" s="27" t="str">
        <f>データ!DR6</f>
        <v>【47.91】</v>
      </c>
      <c r="N85" s="27" t="str">
        <f>データ!EC6</f>
        <v>【15.00】</v>
      </c>
      <c r="O85" s="27" t="str">
        <f>データ!EN6</f>
        <v>【0.76】</v>
      </c>
    </row>
  </sheetData>
  <sheetProtection password="B319" sheet="1" objects="1" scenarios="1" formatCells="0" formatColumns="0" formatRows="0"/>
  <mergeCells count="55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topLeftCell="DV1" workbookViewId="0">
      <selection activeCell="X4" sqref="X4:AH4"/>
    </sheetView>
  </sheetViews>
  <sheetFormatPr defaultRowHeight="13.5" x14ac:dyDescent="0.15"/>
  <cols>
    <col min="1" max="1" width="9" style="3"/>
    <col min="2" max="144" width="11.875" style="3" customWidth="1"/>
    <col min="145" max="16384" width="9" style="3"/>
  </cols>
  <sheetData>
    <row r="1" spans="1:144" x14ac:dyDescent="0.15">
      <c r="A1" s="3" t="s">
        <v>53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54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55</v>
      </c>
      <c r="B3" s="30" t="s">
        <v>56</v>
      </c>
      <c r="C3" s="30" t="s">
        <v>57</v>
      </c>
      <c r="D3" s="30" t="s">
        <v>58</v>
      </c>
      <c r="E3" s="30" t="s">
        <v>59</v>
      </c>
      <c r="F3" s="30" t="s">
        <v>60</v>
      </c>
      <c r="G3" s="30" t="s">
        <v>61</v>
      </c>
      <c r="H3" s="89" t="s">
        <v>62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1"/>
      <c r="X3" s="95" t="s">
        <v>63</v>
      </c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 t="s">
        <v>64</v>
      </c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</row>
    <row r="4" spans="1:144" x14ac:dyDescent="0.15">
      <c r="A4" s="29" t="s">
        <v>65</v>
      </c>
      <c r="B4" s="31"/>
      <c r="C4" s="31"/>
      <c r="D4" s="31"/>
      <c r="E4" s="31"/>
      <c r="F4" s="31"/>
      <c r="G4" s="31"/>
      <c r="H4" s="92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4"/>
      <c r="X4" s="88" t="s">
        <v>66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 t="s">
        <v>67</v>
      </c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 t="s">
        <v>68</v>
      </c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 t="s">
        <v>69</v>
      </c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 t="s">
        <v>70</v>
      </c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 t="s">
        <v>71</v>
      </c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 t="s">
        <v>72</v>
      </c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 t="s">
        <v>73</v>
      </c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 t="s">
        <v>74</v>
      </c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 t="s">
        <v>75</v>
      </c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 t="s">
        <v>76</v>
      </c>
      <c r="EE4" s="88"/>
      <c r="EF4" s="88"/>
      <c r="EG4" s="88"/>
      <c r="EH4" s="88"/>
      <c r="EI4" s="88"/>
      <c r="EJ4" s="88"/>
      <c r="EK4" s="88"/>
      <c r="EL4" s="88"/>
      <c r="EM4" s="88"/>
      <c r="EN4" s="88"/>
    </row>
    <row r="5" spans="1:144" x14ac:dyDescent="0.15">
      <c r="A5" s="29" t="s">
        <v>77</v>
      </c>
      <c r="B5" s="32"/>
      <c r="C5" s="32"/>
      <c r="D5" s="32"/>
      <c r="E5" s="32"/>
      <c r="F5" s="32"/>
      <c r="G5" s="32"/>
      <c r="H5" s="33" t="s">
        <v>78</v>
      </c>
      <c r="I5" s="33" t="s">
        <v>79</v>
      </c>
      <c r="J5" s="33" t="s">
        <v>80</v>
      </c>
      <c r="K5" s="33" t="s">
        <v>81</v>
      </c>
      <c r="L5" s="33" t="s">
        <v>82</v>
      </c>
      <c r="M5" s="33" t="s">
        <v>5</v>
      </c>
      <c r="N5" s="33" t="s">
        <v>83</v>
      </c>
      <c r="O5" s="33" t="s">
        <v>84</v>
      </c>
      <c r="P5" s="33" t="s">
        <v>85</v>
      </c>
      <c r="Q5" s="33" t="s">
        <v>86</v>
      </c>
      <c r="R5" s="33" t="s">
        <v>87</v>
      </c>
      <c r="S5" s="33" t="s">
        <v>88</v>
      </c>
      <c r="T5" s="33" t="s">
        <v>89</v>
      </c>
      <c r="U5" s="33" t="s">
        <v>90</v>
      </c>
      <c r="V5" s="33" t="s">
        <v>91</v>
      </c>
      <c r="W5" s="33" t="s">
        <v>92</v>
      </c>
      <c r="X5" s="33" t="s">
        <v>93</v>
      </c>
      <c r="Y5" s="33" t="s">
        <v>94</v>
      </c>
      <c r="Z5" s="33" t="s">
        <v>95</v>
      </c>
      <c r="AA5" s="33" t="s">
        <v>96</v>
      </c>
      <c r="AB5" s="33" t="s">
        <v>97</v>
      </c>
      <c r="AC5" s="33" t="s">
        <v>98</v>
      </c>
      <c r="AD5" s="33" t="s">
        <v>99</v>
      </c>
      <c r="AE5" s="33" t="s">
        <v>100</v>
      </c>
      <c r="AF5" s="33" t="s">
        <v>101</v>
      </c>
      <c r="AG5" s="33" t="s">
        <v>102</v>
      </c>
      <c r="AH5" s="33" t="s">
        <v>41</v>
      </c>
      <c r="AI5" s="33" t="s">
        <v>93</v>
      </c>
      <c r="AJ5" s="33" t="s">
        <v>94</v>
      </c>
      <c r="AK5" s="33" t="s">
        <v>95</v>
      </c>
      <c r="AL5" s="33" t="s">
        <v>96</v>
      </c>
      <c r="AM5" s="33" t="s">
        <v>97</v>
      </c>
      <c r="AN5" s="33" t="s">
        <v>98</v>
      </c>
      <c r="AO5" s="33" t="s">
        <v>99</v>
      </c>
      <c r="AP5" s="33" t="s">
        <v>100</v>
      </c>
      <c r="AQ5" s="33" t="s">
        <v>101</v>
      </c>
      <c r="AR5" s="33" t="s">
        <v>102</v>
      </c>
      <c r="AS5" s="33" t="s">
        <v>103</v>
      </c>
      <c r="AT5" s="33" t="s">
        <v>93</v>
      </c>
      <c r="AU5" s="33" t="s">
        <v>94</v>
      </c>
      <c r="AV5" s="33" t="s">
        <v>95</v>
      </c>
      <c r="AW5" s="33" t="s">
        <v>96</v>
      </c>
      <c r="AX5" s="33" t="s">
        <v>97</v>
      </c>
      <c r="AY5" s="33" t="s">
        <v>98</v>
      </c>
      <c r="AZ5" s="33" t="s">
        <v>99</v>
      </c>
      <c r="BA5" s="33" t="s">
        <v>100</v>
      </c>
      <c r="BB5" s="33" t="s">
        <v>101</v>
      </c>
      <c r="BC5" s="33" t="s">
        <v>102</v>
      </c>
      <c r="BD5" s="33" t="s">
        <v>103</v>
      </c>
      <c r="BE5" s="33" t="s">
        <v>93</v>
      </c>
      <c r="BF5" s="33" t="s">
        <v>94</v>
      </c>
      <c r="BG5" s="33" t="s">
        <v>95</v>
      </c>
      <c r="BH5" s="33" t="s">
        <v>96</v>
      </c>
      <c r="BI5" s="33" t="s">
        <v>97</v>
      </c>
      <c r="BJ5" s="33" t="s">
        <v>98</v>
      </c>
      <c r="BK5" s="33" t="s">
        <v>99</v>
      </c>
      <c r="BL5" s="33" t="s">
        <v>100</v>
      </c>
      <c r="BM5" s="33" t="s">
        <v>101</v>
      </c>
      <c r="BN5" s="33" t="s">
        <v>102</v>
      </c>
      <c r="BO5" s="33" t="s">
        <v>103</v>
      </c>
      <c r="BP5" s="33" t="s">
        <v>93</v>
      </c>
      <c r="BQ5" s="33" t="s">
        <v>94</v>
      </c>
      <c r="BR5" s="33" t="s">
        <v>95</v>
      </c>
      <c r="BS5" s="33" t="s">
        <v>96</v>
      </c>
      <c r="BT5" s="33" t="s">
        <v>97</v>
      </c>
      <c r="BU5" s="33" t="s">
        <v>98</v>
      </c>
      <c r="BV5" s="33" t="s">
        <v>99</v>
      </c>
      <c r="BW5" s="33" t="s">
        <v>100</v>
      </c>
      <c r="BX5" s="33" t="s">
        <v>101</v>
      </c>
      <c r="BY5" s="33" t="s">
        <v>102</v>
      </c>
      <c r="BZ5" s="33" t="s">
        <v>103</v>
      </c>
      <c r="CA5" s="33" t="s">
        <v>93</v>
      </c>
      <c r="CB5" s="33" t="s">
        <v>94</v>
      </c>
      <c r="CC5" s="33" t="s">
        <v>95</v>
      </c>
      <c r="CD5" s="33" t="s">
        <v>96</v>
      </c>
      <c r="CE5" s="33" t="s">
        <v>97</v>
      </c>
      <c r="CF5" s="33" t="s">
        <v>98</v>
      </c>
      <c r="CG5" s="33" t="s">
        <v>99</v>
      </c>
      <c r="CH5" s="33" t="s">
        <v>100</v>
      </c>
      <c r="CI5" s="33" t="s">
        <v>101</v>
      </c>
      <c r="CJ5" s="33" t="s">
        <v>102</v>
      </c>
      <c r="CK5" s="33" t="s">
        <v>103</v>
      </c>
      <c r="CL5" s="33" t="s">
        <v>93</v>
      </c>
      <c r="CM5" s="33" t="s">
        <v>94</v>
      </c>
      <c r="CN5" s="33" t="s">
        <v>95</v>
      </c>
      <c r="CO5" s="33" t="s">
        <v>96</v>
      </c>
      <c r="CP5" s="33" t="s">
        <v>97</v>
      </c>
      <c r="CQ5" s="33" t="s">
        <v>98</v>
      </c>
      <c r="CR5" s="33" t="s">
        <v>99</v>
      </c>
      <c r="CS5" s="33" t="s">
        <v>100</v>
      </c>
      <c r="CT5" s="33" t="s">
        <v>101</v>
      </c>
      <c r="CU5" s="33" t="s">
        <v>102</v>
      </c>
      <c r="CV5" s="33" t="s">
        <v>103</v>
      </c>
      <c r="CW5" s="33" t="s">
        <v>93</v>
      </c>
      <c r="CX5" s="33" t="s">
        <v>94</v>
      </c>
      <c r="CY5" s="33" t="s">
        <v>95</v>
      </c>
      <c r="CZ5" s="33" t="s">
        <v>96</v>
      </c>
      <c r="DA5" s="33" t="s">
        <v>97</v>
      </c>
      <c r="DB5" s="33" t="s">
        <v>98</v>
      </c>
      <c r="DC5" s="33" t="s">
        <v>99</v>
      </c>
      <c r="DD5" s="33" t="s">
        <v>100</v>
      </c>
      <c r="DE5" s="33" t="s">
        <v>101</v>
      </c>
      <c r="DF5" s="33" t="s">
        <v>102</v>
      </c>
      <c r="DG5" s="33" t="s">
        <v>103</v>
      </c>
      <c r="DH5" s="33" t="s">
        <v>93</v>
      </c>
      <c r="DI5" s="33" t="s">
        <v>94</v>
      </c>
      <c r="DJ5" s="33" t="s">
        <v>95</v>
      </c>
      <c r="DK5" s="33" t="s">
        <v>96</v>
      </c>
      <c r="DL5" s="33" t="s">
        <v>97</v>
      </c>
      <c r="DM5" s="33" t="s">
        <v>98</v>
      </c>
      <c r="DN5" s="33" t="s">
        <v>99</v>
      </c>
      <c r="DO5" s="33" t="s">
        <v>100</v>
      </c>
      <c r="DP5" s="33" t="s">
        <v>101</v>
      </c>
      <c r="DQ5" s="33" t="s">
        <v>102</v>
      </c>
      <c r="DR5" s="33" t="s">
        <v>103</v>
      </c>
      <c r="DS5" s="33" t="s">
        <v>93</v>
      </c>
      <c r="DT5" s="33" t="s">
        <v>94</v>
      </c>
      <c r="DU5" s="33" t="s">
        <v>95</v>
      </c>
      <c r="DV5" s="33" t="s">
        <v>96</v>
      </c>
      <c r="DW5" s="33" t="s">
        <v>97</v>
      </c>
      <c r="DX5" s="33" t="s">
        <v>98</v>
      </c>
      <c r="DY5" s="33" t="s">
        <v>99</v>
      </c>
      <c r="DZ5" s="33" t="s">
        <v>100</v>
      </c>
      <c r="EA5" s="33" t="s">
        <v>101</v>
      </c>
      <c r="EB5" s="33" t="s">
        <v>102</v>
      </c>
      <c r="EC5" s="33" t="s">
        <v>103</v>
      </c>
      <c r="ED5" s="33" t="s">
        <v>93</v>
      </c>
      <c r="EE5" s="33" t="s">
        <v>94</v>
      </c>
      <c r="EF5" s="33" t="s">
        <v>95</v>
      </c>
      <c r="EG5" s="33" t="s">
        <v>96</v>
      </c>
      <c r="EH5" s="33" t="s">
        <v>97</v>
      </c>
      <c r="EI5" s="33" t="s">
        <v>98</v>
      </c>
      <c r="EJ5" s="33" t="s">
        <v>99</v>
      </c>
      <c r="EK5" s="33" t="s">
        <v>100</v>
      </c>
      <c r="EL5" s="33" t="s">
        <v>101</v>
      </c>
      <c r="EM5" s="33" t="s">
        <v>102</v>
      </c>
      <c r="EN5" s="33" t="s">
        <v>103</v>
      </c>
    </row>
    <row r="6" spans="1:144" s="37" customFormat="1" x14ac:dyDescent="0.15">
      <c r="A6" s="29" t="s">
        <v>104</v>
      </c>
      <c r="B6" s="34">
        <f>B7</f>
        <v>2016</v>
      </c>
      <c r="C6" s="34">
        <f t="shared" ref="C6:W6" si="3">C7</f>
        <v>122165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千葉県　習志野市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A3</v>
      </c>
      <c r="M6" s="34">
        <f t="shared" si="3"/>
        <v>0</v>
      </c>
      <c r="N6" s="35" t="str">
        <f t="shared" si="3"/>
        <v>-</v>
      </c>
      <c r="O6" s="35">
        <f t="shared" si="3"/>
        <v>91.49</v>
      </c>
      <c r="P6" s="35">
        <f t="shared" si="3"/>
        <v>63.91</v>
      </c>
      <c r="Q6" s="35">
        <f t="shared" si="3"/>
        <v>2062</v>
      </c>
      <c r="R6" s="35">
        <f t="shared" si="3"/>
        <v>171861</v>
      </c>
      <c r="S6" s="35">
        <f t="shared" si="3"/>
        <v>20.97</v>
      </c>
      <c r="T6" s="35">
        <f t="shared" si="3"/>
        <v>8195.57</v>
      </c>
      <c r="U6" s="35">
        <f t="shared" si="3"/>
        <v>109839</v>
      </c>
      <c r="V6" s="35">
        <f t="shared" si="3"/>
        <v>12.04</v>
      </c>
      <c r="W6" s="35">
        <f t="shared" si="3"/>
        <v>9122.84</v>
      </c>
      <c r="X6" s="36">
        <f>IF(X7="",NA(),X7)</f>
        <v>100.6</v>
      </c>
      <c r="Y6" s="36">
        <f t="shared" ref="Y6:AG6" si="4">IF(Y7="",NA(),Y7)</f>
        <v>99.19</v>
      </c>
      <c r="Z6" s="36">
        <f t="shared" si="4"/>
        <v>121.02</v>
      </c>
      <c r="AA6" s="36">
        <f t="shared" si="4"/>
        <v>123.21</v>
      </c>
      <c r="AB6" s="36">
        <f t="shared" si="4"/>
        <v>122.06</v>
      </c>
      <c r="AC6" s="36">
        <f t="shared" si="4"/>
        <v>107.91</v>
      </c>
      <c r="AD6" s="36">
        <f t="shared" si="4"/>
        <v>108.44</v>
      </c>
      <c r="AE6" s="36">
        <f t="shared" si="4"/>
        <v>113.11</v>
      </c>
      <c r="AF6" s="36">
        <f t="shared" si="4"/>
        <v>114</v>
      </c>
      <c r="AG6" s="36">
        <f t="shared" si="4"/>
        <v>114</v>
      </c>
      <c r="AH6" s="35" t="str">
        <f>IF(AH7="","",IF(AH7="-","【-】","【"&amp;SUBSTITUTE(TEXT(AH7,"#,##0.00"),"-","△")&amp;"】"))</f>
        <v>【114.35】</v>
      </c>
      <c r="AI6" s="35">
        <f>IF(AI7="",NA(),AI7)</f>
        <v>0</v>
      </c>
      <c r="AJ6" s="36">
        <f t="shared" ref="AJ6:AR6" si="5">IF(AJ7="",NA(),AJ7)</f>
        <v>0.77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0.57999999999999996</v>
      </c>
      <c r="AO6" s="36">
        <f t="shared" si="5"/>
        <v>0.81</v>
      </c>
      <c r="AP6" s="35">
        <f t="shared" si="5"/>
        <v>0</v>
      </c>
      <c r="AQ6" s="36">
        <f t="shared" si="5"/>
        <v>0.03</v>
      </c>
      <c r="AR6" s="36">
        <f t="shared" si="5"/>
        <v>0.23</v>
      </c>
      <c r="AS6" s="35" t="str">
        <f>IF(AS7="","",IF(AS7="-","【-】","【"&amp;SUBSTITUTE(TEXT(AS7,"#,##0.00"),"-","△")&amp;"】"))</f>
        <v>【0.79】</v>
      </c>
      <c r="AT6" s="36">
        <f>IF(AT7="",NA(),AT7)</f>
        <v>1320.66</v>
      </c>
      <c r="AU6" s="36">
        <f t="shared" ref="AU6:BC6" si="6">IF(AU7="",NA(),AU7)</f>
        <v>1116.3</v>
      </c>
      <c r="AV6" s="36">
        <f t="shared" si="6"/>
        <v>861.58</v>
      </c>
      <c r="AW6" s="36">
        <f t="shared" si="6"/>
        <v>1062.99</v>
      </c>
      <c r="AX6" s="36">
        <f t="shared" si="6"/>
        <v>811.39</v>
      </c>
      <c r="AY6" s="36">
        <f t="shared" si="6"/>
        <v>633.30999999999995</v>
      </c>
      <c r="AZ6" s="36">
        <f t="shared" si="6"/>
        <v>648.09</v>
      </c>
      <c r="BA6" s="36">
        <f t="shared" si="6"/>
        <v>344.19</v>
      </c>
      <c r="BB6" s="36">
        <f t="shared" si="6"/>
        <v>352.05</v>
      </c>
      <c r="BC6" s="36">
        <f t="shared" si="6"/>
        <v>349.04</v>
      </c>
      <c r="BD6" s="35" t="str">
        <f>IF(BD7="","",IF(BD7="-","【-】","【"&amp;SUBSTITUTE(TEXT(BD7,"#,##0.00"),"-","△")&amp;"】"))</f>
        <v>【262.87】</v>
      </c>
      <c r="BE6" s="36">
        <f>IF(BE7="",NA(),BE7)</f>
        <v>56.58</v>
      </c>
      <c r="BF6" s="36">
        <f t="shared" ref="BF6:BN6" si="7">IF(BF7="",NA(),BF7)</f>
        <v>53.1</v>
      </c>
      <c r="BG6" s="36">
        <f t="shared" si="7"/>
        <v>49.27</v>
      </c>
      <c r="BH6" s="36">
        <f t="shared" si="7"/>
        <v>44.74</v>
      </c>
      <c r="BI6" s="36">
        <f t="shared" si="7"/>
        <v>63</v>
      </c>
      <c r="BJ6" s="36">
        <f t="shared" si="7"/>
        <v>257.41000000000003</v>
      </c>
      <c r="BK6" s="36">
        <f t="shared" si="7"/>
        <v>253.86</v>
      </c>
      <c r="BL6" s="36">
        <f t="shared" si="7"/>
        <v>252.09</v>
      </c>
      <c r="BM6" s="36">
        <f t="shared" si="7"/>
        <v>250.76</v>
      </c>
      <c r="BN6" s="36">
        <f t="shared" si="7"/>
        <v>254.54</v>
      </c>
      <c r="BO6" s="35" t="str">
        <f>IF(BO7="","",IF(BO7="-","【-】","【"&amp;SUBSTITUTE(TEXT(BO7,"#,##0.00"),"-","△")&amp;"】"))</f>
        <v>【270.87】</v>
      </c>
      <c r="BP6" s="36">
        <f>IF(BP7="",NA(),BP7)</f>
        <v>98.52</v>
      </c>
      <c r="BQ6" s="36">
        <f t="shared" ref="BQ6:BY6" si="8">IF(BQ7="",NA(),BQ7)</f>
        <v>97.22</v>
      </c>
      <c r="BR6" s="36">
        <f t="shared" si="8"/>
        <v>123.56</v>
      </c>
      <c r="BS6" s="36">
        <f t="shared" si="8"/>
        <v>124.62</v>
      </c>
      <c r="BT6" s="36">
        <f t="shared" si="8"/>
        <v>124.99</v>
      </c>
      <c r="BU6" s="36">
        <f t="shared" si="8"/>
        <v>100.16</v>
      </c>
      <c r="BV6" s="36">
        <f t="shared" si="8"/>
        <v>100.07</v>
      </c>
      <c r="BW6" s="36">
        <f t="shared" si="8"/>
        <v>106.22</v>
      </c>
      <c r="BX6" s="36">
        <f t="shared" si="8"/>
        <v>106.69</v>
      </c>
      <c r="BY6" s="36">
        <f t="shared" si="8"/>
        <v>106.52</v>
      </c>
      <c r="BZ6" s="35" t="str">
        <f>IF(BZ7="","",IF(BZ7="-","【-】","【"&amp;SUBSTITUTE(TEXT(BZ7,"#,##0.00"),"-","△")&amp;"】"))</f>
        <v>【105.59】</v>
      </c>
      <c r="CA6" s="36">
        <f>IF(CA7="",NA(),CA7)</f>
        <v>154.35</v>
      </c>
      <c r="CB6" s="36">
        <f t="shared" ref="CB6:CJ6" si="9">IF(CB7="",NA(),CB7)</f>
        <v>155.33000000000001</v>
      </c>
      <c r="CC6" s="36">
        <f t="shared" si="9"/>
        <v>122.05</v>
      </c>
      <c r="CD6" s="36">
        <f t="shared" si="9"/>
        <v>120.64</v>
      </c>
      <c r="CE6" s="36">
        <f t="shared" si="9"/>
        <v>120.23</v>
      </c>
      <c r="CF6" s="36">
        <f t="shared" si="9"/>
        <v>166.17</v>
      </c>
      <c r="CG6" s="36">
        <f t="shared" si="9"/>
        <v>164.93</v>
      </c>
      <c r="CH6" s="36">
        <f t="shared" si="9"/>
        <v>155.22999999999999</v>
      </c>
      <c r="CI6" s="36">
        <f t="shared" si="9"/>
        <v>154.91999999999999</v>
      </c>
      <c r="CJ6" s="36">
        <f t="shared" si="9"/>
        <v>155.80000000000001</v>
      </c>
      <c r="CK6" s="35" t="str">
        <f>IF(CK7="","",IF(CK7="-","【-】","【"&amp;SUBSTITUTE(TEXT(CK7,"#,##0.00"),"-","△")&amp;"】"))</f>
        <v>【163.27】</v>
      </c>
      <c r="CL6" s="36">
        <f>IF(CL7="",NA(),CL7)</f>
        <v>71.2</v>
      </c>
      <c r="CM6" s="36">
        <f t="shared" ref="CM6:CU6" si="10">IF(CM7="",NA(),CM7)</f>
        <v>70.02</v>
      </c>
      <c r="CN6" s="36">
        <f t="shared" si="10"/>
        <v>68.8</v>
      </c>
      <c r="CO6" s="36">
        <f t="shared" si="10"/>
        <v>68.11</v>
      </c>
      <c r="CP6" s="36">
        <f t="shared" si="10"/>
        <v>67.86</v>
      </c>
      <c r="CQ6" s="36">
        <f t="shared" si="10"/>
        <v>62.5</v>
      </c>
      <c r="CR6" s="36">
        <f t="shared" si="10"/>
        <v>62.45</v>
      </c>
      <c r="CS6" s="36">
        <f t="shared" si="10"/>
        <v>62.12</v>
      </c>
      <c r="CT6" s="36">
        <f t="shared" si="10"/>
        <v>62.26</v>
      </c>
      <c r="CU6" s="36">
        <f t="shared" si="10"/>
        <v>62.1</v>
      </c>
      <c r="CV6" s="35" t="str">
        <f>IF(CV7="","",IF(CV7="-","【-】","【"&amp;SUBSTITUTE(TEXT(CV7,"#,##0.00"),"-","△")&amp;"】"))</f>
        <v>【59.94】</v>
      </c>
      <c r="CW6" s="36">
        <f>IF(CW7="",NA(),CW7)</f>
        <v>95.29</v>
      </c>
      <c r="CX6" s="36">
        <f t="shared" ref="CX6:DF6" si="11">IF(CX7="",NA(),CX7)</f>
        <v>95.67</v>
      </c>
      <c r="CY6" s="36">
        <f t="shared" si="11"/>
        <v>95.82</v>
      </c>
      <c r="CZ6" s="36">
        <f t="shared" si="11"/>
        <v>96.17</v>
      </c>
      <c r="DA6" s="36">
        <f t="shared" si="11"/>
        <v>96.71</v>
      </c>
      <c r="DB6" s="36">
        <f t="shared" si="11"/>
        <v>89.62</v>
      </c>
      <c r="DC6" s="36">
        <f t="shared" si="11"/>
        <v>89.76</v>
      </c>
      <c r="DD6" s="36">
        <f t="shared" si="11"/>
        <v>89.45</v>
      </c>
      <c r="DE6" s="36">
        <f t="shared" si="11"/>
        <v>89.5</v>
      </c>
      <c r="DF6" s="36">
        <f t="shared" si="11"/>
        <v>89.52</v>
      </c>
      <c r="DG6" s="35" t="str">
        <f>IF(DG7="","",IF(DG7="-","【-】","【"&amp;SUBSTITUTE(TEXT(DG7,"#,##0.00"),"-","△")&amp;"】"))</f>
        <v>【90.22】</v>
      </c>
      <c r="DH6" s="36">
        <f>IF(DH7="",NA(),DH7)</f>
        <v>40.78</v>
      </c>
      <c r="DI6" s="36">
        <f t="shared" ref="DI6:DQ6" si="12">IF(DI7="",NA(),DI7)</f>
        <v>42.37</v>
      </c>
      <c r="DJ6" s="36">
        <f t="shared" si="12"/>
        <v>43.98</v>
      </c>
      <c r="DK6" s="36">
        <f t="shared" si="12"/>
        <v>45.42</v>
      </c>
      <c r="DL6" s="36">
        <f t="shared" si="12"/>
        <v>46.69</v>
      </c>
      <c r="DM6" s="36">
        <f t="shared" si="12"/>
        <v>40.21</v>
      </c>
      <c r="DN6" s="36">
        <f t="shared" si="12"/>
        <v>41.12</v>
      </c>
      <c r="DO6" s="36">
        <f t="shared" si="12"/>
        <v>44.91</v>
      </c>
      <c r="DP6" s="36">
        <f t="shared" si="12"/>
        <v>45.89</v>
      </c>
      <c r="DQ6" s="36">
        <f t="shared" si="12"/>
        <v>46.58</v>
      </c>
      <c r="DR6" s="35" t="str">
        <f>IF(DR7="","",IF(DR7="-","【-】","【"&amp;SUBSTITUTE(TEXT(DR7,"#,##0.00"),"-","△")&amp;"】"))</f>
        <v>【47.91】</v>
      </c>
      <c r="DS6" s="36">
        <f>IF(DS7="",NA(),DS7)</f>
        <v>3.57</v>
      </c>
      <c r="DT6" s="36">
        <f t="shared" ref="DT6:EB6" si="13">IF(DT7="",NA(),DT7)</f>
        <v>4.0999999999999996</v>
      </c>
      <c r="DU6" s="36">
        <f t="shared" si="13"/>
        <v>4.7699999999999996</v>
      </c>
      <c r="DV6" s="36">
        <f t="shared" si="13"/>
        <v>5.29</v>
      </c>
      <c r="DW6" s="36">
        <f t="shared" si="13"/>
        <v>6.35</v>
      </c>
      <c r="DX6" s="36">
        <f t="shared" si="13"/>
        <v>10.19</v>
      </c>
      <c r="DY6" s="36">
        <f t="shared" si="13"/>
        <v>10.9</v>
      </c>
      <c r="DZ6" s="36">
        <f t="shared" si="13"/>
        <v>12.03</v>
      </c>
      <c r="EA6" s="36">
        <f t="shared" si="13"/>
        <v>13.14</v>
      </c>
      <c r="EB6" s="36">
        <f t="shared" si="13"/>
        <v>14.45</v>
      </c>
      <c r="EC6" s="35" t="str">
        <f>IF(EC7="","",IF(EC7="-","【-】","【"&amp;SUBSTITUTE(TEXT(EC7,"#,##0.00"),"-","△")&amp;"】"))</f>
        <v>【15.00】</v>
      </c>
      <c r="ED6" s="36">
        <f>IF(ED7="",NA(),ED7)</f>
        <v>1.55</v>
      </c>
      <c r="EE6" s="36">
        <f t="shared" ref="EE6:EM6" si="14">IF(EE7="",NA(),EE7)</f>
        <v>0.81</v>
      </c>
      <c r="EF6" s="36">
        <f t="shared" si="14"/>
        <v>0.84</v>
      </c>
      <c r="EG6" s="36">
        <f t="shared" si="14"/>
        <v>0.76</v>
      </c>
      <c r="EH6" s="36">
        <f t="shared" si="14"/>
        <v>0.96</v>
      </c>
      <c r="EI6" s="36">
        <f t="shared" si="14"/>
        <v>0.88</v>
      </c>
      <c r="EJ6" s="36">
        <f t="shared" si="14"/>
        <v>0.85</v>
      </c>
      <c r="EK6" s="36">
        <f t="shared" si="14"/>
        <v>0.75</v>
      </c>
      <c r="EL6" s="36">
        <f t="shared" si="14"/>
        <v>0.95</v>
      </c>
      <c r="EM6" s="36">
        <f t="shared" si="14"/>
        <v>0.74</v>
      </c>
      <c r="EN6" s="35" t="str">
        <f>IF(EN7="","",IF(EN7="-","【-】","【"&amp;SUBSTITUTE(TEXT(EN7,"#,##0.00"),"-","△")&amp;"】"))</f>
        <v>【0.76】</v>
      </c>
    </row>
    <row r="7" spans="1:144" s="37" customFormat="1" x14ac:dyDescent="0.15">
      <c r="A7" s="29"/>
      <c r="B7" s="38">
        <v>2016</v>
      </c>
      <c r="C7" s="38">
        <v>122165</v>
      </c>
      <c r="D7" s="38">
        <v>46</v>
      </c>
      <c r="E7" s="38">
        <v>1</v>
      </c>
      <c r="F7" s="38">
        <v>0</v>
      </c>
      <c r="G7" s="38">
        <v>1</v>
      </c>
      <c r="H7" s="38" t="s">
        <v>105</v>
      </c>
      <c r="I7" s="38" t="s">
        <v>106</v>
      </c>
      <c r="J7" s="38" t="s">
        <v>107</v>
      </c>
      <c r="K7" s="38" t="s">
        <v>108</v>
      </c>
      <c r="L7" s="38" t="s">
        <v>109</v>
      </c>
      <c r="M7" s="38"/>
      <c r="N7" s="39" t="s">
        <v>110</v>
      </c>
      <c r="O7" s="39">
        <v>91.49</v>
      </c>
      <c r="P7" s="39">
        <v>63.91</v>
      </c>
      <c r="Q7" s="39">
        <v>2062</v>
      </c>
      <c r="R7" s="39">
        <v>171861</v>
      </c>
      <c r="S7" s="39">
        <v>20.97</v>
      </c>
      <c r="T7" s="39">
        <v>8195.57</v>
      </c>
      <c r="U7" s="39">
        <v>109839</v>
      </c>
      <c r="V7" s="39">
        <v>12.04</v>
      </c>
      <c r="W7" s="39">
        <v>9122.84</v>
      </c>
      <c r="X7" s="39">
        <v>100.6</v>
      </c>
      <c r="Y7" s="39">
        <v>99.19</v>
      </c>
      <c r="Z7" s="39">
        <v>121.02</v>
      </c>
      <c r="AA7" s="39">
        <v>123.21</v>
      </c>
      <c r="AB7" s="39">
        <v>122.06</v>
      </c>
      <c r="AC7" s="39">
        <v>107.91</v>
      </c>
      <c r="AD7" s="39">
        <v>108.44</v>
      </c>
      <c r="AE7" s="39">
        <v>113.11</v>
      </c>
      <c r="AF7" s="39">
        <v>114</v>
      </c>
      <c r="AG7" s="39">
        <v>114</v>
      </c>
      <c r="AH7" s="39">
        <v>114.35</v>
      </c>
      <c r="AI7" s="39">
        <v>0</v>
      </c>
      <c r="AJ7" s="39">
        <v>0.77</v>
      </c>
      <c r="AK7" s="39">
        <v>0</v>
      </c>
      <c r="AL7" s="39">
        <v>0</v>
      </c>
      <c r="AM7" s="39">
        <v>0</v>
      </c>
      <c r="AN7" s="39">
        <v>0.57999999999999996</v>
      </c>
      <c r="AO7" s="39">
        <v>0.81</v>
      </c>
      <c r="AP7" s="39">
        <v>0</v>
      </c>
      <c r="AQ7" s="39">
        <v>0.03</v>
      </c>
      <c r="AR7" s="39">
        <v>0.23</v>
      </c>
      <c r="AS7" s="39">
        <v>0.79</v>
      </c>
      <c r="AT7" s="39">
        <v>1320.66</v>
      </c>
      <c r="AU7" s="39">
        <v>1116.3</v>
      </c>
      <c r="AV7" s="39">
        <v>861.58</v>
      </c>
      <c r="AW7" s="39">
        <v>1062.99</v>
      </c>
      <c r="AX7" s="39">
        <v>811.39</v>
      </c>
      <c r="AY7" s="39">
        <v>633.30999999999995</v>
      </c>
      <c r="AZ7" s="39">
        <v>648.09</v>
      </c>
      <c r="BA7" s="39">
        <v>344.19</v>
      </c>
      <c r="BB7" s="39">
        <v>352.05</v>
      </c>
      <c r="BC7" s="39">
        <v>349.04</v>
      </c>
      <c r="BD7" s="39">
        <v>262.87</v>
      </c>
      <c r="BE7" s="39">
        <v>56.58</v>
      </c>
      <c r="BF7" s="39">
        <v>53.1</v>
      </c>
      <c r="BG7" s="39">
        <v>49.27</v>
      </c>
      <c r="BH7" s="39">
        <v>44.74</v>
      </c>
      <c r="BI7" s="39">
        <v>63</v>
      </c>
      <c r="BJ7" s="39">
        <v>257.41000000000003</v>
      </c>
      <c r="BK7" s="39">
        <v>253.86</v>
      </c>
      <c r="BL7" s="39">
        <v>252.09</v>
      </c>
      <c r="BM7" s="39">
        <v>250.76</v>
      </c>
      <c r="BN7" s="39">
        <v>254.54</v>
      </c>
      <c r="BO7" s="39">
        <v>270.87</v>
      </c>
      <c r="BP7" s="39">
        <v>98.52</v>
      </c>
      <c r="BQ7" s="39">
        <v>97.22</v>
      </c>
      <c r="BR7" s="39">
        <v>123.56</v>
      </c>
      <c r="BS7" s="39">
        <v>124.62</v>
      </c>
      <c r="BT7" s="39">
        <v>124.99</v>
      </c>
      <c r="BU7" s="39">
        <v>100.16</v>
      </c>
      <c r="BV7" s="39">
        <v>100.07</v>
      </c>
      <c r="BW7" s="39">
        <v>106.22</v>
      </c>
      <c r="BX7" s="39">
        <v>106.69</v>
      </c>
      <c r="BY7" s="39">
        <v>106.52</v>
      </c>
      <c r="BZ7" s="39">
        <v>105.59</v>
      </c>
      <c r="CA7" s="39">
        <v>154.35</v>
      </c>
      <c r="CB7" s="39">
        <v>155.33000000000001</v>
      </c>
      <c r="CC7" s="39">
        <v>122.05</v>
      </c>
      <c r="CD7" s="39">
        <v>120.64</v>
      </c>
      <c r="CE7" s="39">
        <v>120.23</v>
      </c>
      <c r="CF7" s="39">
        <v>166.17</v>
      </c>
      <c r="CG7" s="39">
        <v>164.93</v>
      </c>
      <c r="CH7" s="39">
        <v>155.22999999999999</v>
      </c>
      <c r="CI7" s="39">
        <v>154.91999999999999</v>
      </c>
      <c r="CJ7" s="39">
        <v>155.80000000000001</v>
      </c>
      <c r="CK7" s="39">
        <v>163.27000000000001</v>
      </c>
      <c r="CL7" s="39">
        <v>71.2</v>
      </c>
      <c r="CM7" s="39">
        <v>70.02</v>
      </c>
      <c r="CN7" s="39">
        <v>68.8</v>
      </c>
      <c r="CO7" s="39">
        <v>68.11</v>
      </c>
      <c r="CP7" s="39">
        <v>67.86</v>
      </c>
      <c r="CQ7" s="39">
        <v>62.5</v>
      </c>
      <c r="CR7" s="39">
        <v>62.45</v>
      </c>
      <c r="CS7" s="39">
        <v>62.12</v>
      </c>
      <c r="CT7" s="39">
        <v>62.26</v>
      </c>
      <c r="CU7" s="39">
        <v>62.1</v>
      </c>
      <c r="CV7" s="39">
        <v>59.94</v>
      </c>
      <c r="CW7" s="39">
        <v>95.29</v>
      </c>
      <c r="CX7" s="39">
        <v>95.67</v>
      </c>
      <c r="CY7" s="39">
        <v>95.82</v>
      </c>
      <c r="CZ7" s="39">
        <v>96.17</v>
      </c>
      <c r="DA7" s="39">
        <v>96.71</v>
      </c>
      <c r="DB7" s="39">
        <v>89.62</v>
      </c>
      <c r="DC7" s="39">
        <v>89.76</v>
      </c>
      <c r="DD7" s="39">
        <v>89.45</v>
      </c>
      <c r="DE7" s="39">
        <v>89.5</v>
      </c>
      <c r="DF7" s="39">
        <v>89.52</v>
      </c>
      <c r="DG7" s="39">
        <v>90.22</v>
      </c>
      <c r="DH7" s="39">
        <v>40.78</v>
      </c>
      <c r="DI7" s="39">
        <v>42.37</v>
      </c>
      <c r="DJ7" s="39">
        <v>43.98</v>
      </c>
      <c r="DK7" s="39">
        <v>45.42</v>
      </c>
      <c r="DL7" s="39">
        <v>46.69</v>
      </c>
      <c r="DM7" s="39">
        <v>40.21</v>
      </c>
      <c r="DN7" s="39">
        <v>41.12</v>
      </c>
      <c r="DO7" s="39">
        <v>44.91</v>
      </c>
      <c r="DP7" s="39">
        <v>45.89</v>
      </c>
      <c r="DQ7" s="39">
        <v>46.58</v>
      </c>
      <c r="DR7" s="39">
        <v>47.91</v>
      </c>
      <c r="DS7" s="39">
        <v>3.57</v>
      </c>
      <c r="DT7" s="39">
        <v>4.0999999999999996</v>
      </c>
      <c r="DU7" s="39">
        <v>4.7699999999999996</v>
      </c>
      <c r="DV7" s="39">
        <v>5.29</v>
      </c>
      <c r="DW7" s="39">
        <v>6.35</v>
      </c>
      <c r="DX7" s="39">
        <v>10.19</v>
      </c>
      <c r="DY7" s="39">
        <v>10.9</v>
      </c>
      <c r="DZ7" s="39">
        <v>12.03</v>
      </c>
      <c r="EA7" s="39">
        <v>13.14</v>
      </c>
      <c r="EB7" s="39">
        <v>14.45</v>
      </c>
      <c r="EC7" s="39">
        <v>15</v>
      </c>
      <c r="ED7" s="39">
        <v>1.55</v>
      </c>
      <c r="EE7" s="39">
        <v>0.81</v>
      </c>
      <c r="EF7" s="39">
        <v>0.84</v>
      </c>
      <c r="EG7" s="39">
        <v>0.76</v>
      </c>
      <c r="EH7" s="39">
        <v>0.96</v>
      </c>
      <c r="EI7" s="39">
        <v>0.88</v>
      </c>
      <c r="EJ7" s="39">
        <v>0.85</v>
      </c>
      <c r="EK7" s="39">
        <v>0.75</v>
      </c>
      <c r="EL7" s="39">
        <v>0.95</v>
      </c>
      <c r="EM7" s="39">
        <v>0.74</v>
      </c>
      <c r="EN7" s="39">
        <v>0.76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15">
      <c r="A9" s="42"/>
      <c r="B9" s="42" t="s">
        <v>111</v>
      </c>
      <c r="C9" s="42" t="s">
        <v>112</v>
      </c>
      <c r="D9" s="42" t="s">
        <v>113</v>
      </c>
      <c r="E9" s="42" t="s">
        <v>114</v>
      </c>
      <c r="F9" s="42" t="s">
        <v>115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2" t="s">
        <v>56</v>
      </c>
      <c r="B10" s="43">
        <f>DATEVALUE($B$6-4&amp;"年1月1日")</f>
        <v>40909</v>
      </c>
      <c r="C10" s="43">
        <f>DATEVALUE($B$6-3&amp;"年1月1日")</f>
        <v>41275</v>
      </c>
      <c r="D10" s="43">
        <f>DATEVALUE($B$6-2&amp;"年1月1日")</f>
        <v>41640</v>
      </c>
      <c r="E10" s="43">
        <f>DATEVALUE($B$6-1&amp;"年1月1日")</f>
        <v>42005</v>
      </c>
      <c r="F10" s="43">
        <f>DATEVALUE($B$6&amp;"年1月1日")</f>
        <v>42370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testserver</cp:lastModifiedBy>
  <cp:lastPrinted>2018-02-22T01:54:11Z</cp:lastPrinted>
  <dcterms:created xsi:type="dcterms:W3CDTF">2017-12-25T01:25:40Z</dcterms:created>
  <dcterms:modified xsi:type="dcterms:W3CDTF">2018-02-22T01:54:17Z</dcterms:modified>
</cp:coreProperties>
</file>