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W10" i="4" s="1"/>
  <c r="P6" i="5"/>
  <c r="P10" i="4" s="1"/>
  <c r="O6" i="5"/>
  <c r="N6" i="5"/>
  <c r="M6" i="5"/>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I10" i="4"/>
  <c r="B10"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<sst xmlns="http://schemas.openxmlformats.org/spreadsheetml/2006/main" count="232" uniqueCount="120">
  <si>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</si>
  <si>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</si>
  <si>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</si>
  <si>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</si>
  <si>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</si>
  <si>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</si>
  <si>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</si>
  <si>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</si>
  <si>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</si>
  <si>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</si>
  <si>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</si>
  <si>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</si>
  <si>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</si>
  <si>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</si>
  <si>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</si>
  <si>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</si>
  <si>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</si>
  <si>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</si>
  <si>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</si>
  <si>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</si>
  <si>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</si>
  <si>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</si>
  <si>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</si>
  <si>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</si>
  <si>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</si>
  <si>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</si>
  <si>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</si>
  <si>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</si>
  <si>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</si>
  <si>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</si>
  <si>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</si>
  <si>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</si>
  <si>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</si>
  <si>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</si>
  <si>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</si>
  <si>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</si>
  <si>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</si>
  <si>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</si>
  <si>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</si>
  <si>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</si>
  <si>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</si>
  <si>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</si>
  <si>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</si>
  <si>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</si>
  <si>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</si>
  <si>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</si>
  <si>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</si>
  <si>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</si>
  <si>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</si>
  <si>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</si>
  <si>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</si>
  <si>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</si>
  <si>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</si>
  <si>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</si>
  <si>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</si>
  <si>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</si>
  <si>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</si>
  <si>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</si>
  <si>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</si>
  <si>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</si>
  <si>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</si>
  <si>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</si>
  <si>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</si>
  <si>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</si>
  <si>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</si>
  <si>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</si>
  <si>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</si>
  <si>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</si>
  <si>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</si>
  <si>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</si>
  <si>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</si>
  <si>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</si>
  <si>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</si>
  <si>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</si>
  <si>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</si>
  <si>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</si>
  <si>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</si>
  <si>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</si>
  <si>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</si>
  <si>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</si>
  <si>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</si>
  <si>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</si>
  <si>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</si>
  <si>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</si>
  <si>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</si>
  <si>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</si>
  <si>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</si>
  <si>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</si>
  <si>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</si>
  <si>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</si>
  <si>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</si>
  <si>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</si>
  <si>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</si>
  <si>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</si>
  <si>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</si>
  <si>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</si>
  <si>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</si>
  <si>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</si>
  <si>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</si>
  <si>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</si>
  <si>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</si>
  <si>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</si>
  <si>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</si>
  <si>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</si>
  <si>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</si>
  <si>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袖ケ浦市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</si>
  <si>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</si>
  <si>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</si>
  <si>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</si>
  <si>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</si>
  <si>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</si>
  <si>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</si>
  <si>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</si>
  <si>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</si>
  <si>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</si>
  <si>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</si>
  <si>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</si>
  <si>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近年の節水機器の普及と生活スタイルの変化等による水需要の減少に伴い給水収益が年々減少している一方で、総費用の8割を削減できない固定費(減価償却費、支払利息、受水費)が占め、経営を圧迫していることから、①経常収支比率は類似団体平均値より低く年々低下傾向にあったが、平成27年度から上昇しており、逆に⑥給水原価は類似団体平均値より高く年々上昇傾向にあったが、平成27年度から低下している。
　また、一般会計から基準外繰出による料金補助を受けており、給水に係る費用を給水収益で賄えていないため、⑤料金回収率は類似団体平均値を下回っている。
　早急な料金改定が必要ではあるが、開発に伴う加入金の増収が見込まれること、一般会計から料金補助による支援を引き続き受けることで、平成30年度まで現行の水道料金を維持できるものと見込み、平成26年度に袖ケ浦市第3次中期経営計画を策定した。加入金は、平成28年度も堅調であったが、一時的な収入に頼ることなく、健全経営に努める必要がある。
　④企業債残高対給水収益比率と⑧有収率については、類似団体平均値より高くなっている。これは、補助金等に加え企業債借入により老朽管更新等の施設整備を積極的に行い、その結果、漏水や赤水等が大幅に減少したためである。また、企業債残高は平成24年度をピークに減少しているものの、給水収益の減少により企業債残高対給水収益比率は高い値で推移している。             
</t>
    <rPh sb="12" eb="14">
      <t>セイカツ</t>
    </rPh>
    <rPh sb="19" eb="21">
      <t>ヘンカ</t>
    </rPh>
    <rPh sb="21" eb="22">
      <t>トウ</t>
    </rPh>
    <rPh sb="386" eb="388">
      <t>カニュウ</t>
    </rPh>
    <rPh sb="388" eb="389">
      <t>キン</t>
    </rPh>
    <rPh sb="391" eb="393">
      <t>ヘイセイ</t>
    </rPh>
    <rPh sb="398" eb="400">
      <t>ケンチョウ</t>
    </rPh>
    <rPh sb="406" eb="409">
      <t>イチジテキ</t>
    </rPh>
    <rPh sb="410" eb="412">
      <t>シュウニュウ</t>
    </rPh>
    <rPh sb="413" eb="414">
      <t>タヨ</t>
    </rPh>
    <rPh sb="420" eb="422">
      <t>ケンゼン</t>
    </rPh>
    <rPh sb="422" eb="424">
      <t>ケイエイ</t>
    </rPh>
    <rPh sb="425" eb="426">
      <t>ツト</t>
    </rPh>
    <rPh sb="428" eb="430">
      <t>ヒツヨウ</t>
    </rPh>
    <phoneticPr fontId="4"/>
  </si>
  <si>
    <t xml:space="preserve">　水需要の減少に伴い給水収益は年々減少している。平成27年度に老朽化した蔵波浄水場と比較的規模の小さい川原井浄水場を休止し、受水への転換と地下水系へ統廃合を行い経費節減に努めたものの、減価償却費、受水費といった削減できない固定費が、支出の多くを占め経営を圧迫している。一方で、水道水の安定供給のためには、老朽管の更新と計画的な施設の改修が必要である。
　今後も、厳しい経営状況が見込まれるが、君津地域の水道事業が統合に向けて進んでいく中、計画的な施設整備と、第3次中期経営計画期間後の料金改定を視野に入れた運営を行う。
</t>
    <rPh sb="24" eb="26">
      <t>ヘイセイ</t>
    </rPh>
    <rPh sb="28" eb="29">
      <t>ネン</t>
    </rPh>
    <rPh sb="29" eb="30">
      <t>ド</t>
    </rPh>
    <rPh sb="31" eb="34">
      <t>ロウキュウカ</t>
    </rPh>
    <rPh sb="36" eb="38">
      <t>クラナミ</t>
    </rPh>
    <rPh sb="38" eb="41">
      <t>ジョウスイジョウ</t>
    </rPh>
    <rPh sb="42" eb="45">
      <t>ヒカクテキ</t>
    </rPh>
    <rPh sb="45" eb="47">
      <t>キボ</t>
    </rPh>
    <rPh sb="48" eb="49">
      <t>チイ</t>
    </rPh>
    <rPh sb="51" eb="54">
      <t>カワハライ</t>
    </rPh>
    <rPh sb="54" eb="57">
      <t>ジョウスイジョウ</t>
    </rPh>
    <rPh sb="58" eb="60">
      <t>キュウシ</t>
    </rPh>
    <rPh sb="62" eb="64">
      <t>ジュスイ</t>
    </rPh>
    <rPh sb="66" eb="68">
      <t>テンカン</t>
    </rPh>
    <rPh sb="69" eb="72">
      <t>チカスイ</t>
    </rPh>
    <rPh sb="72" eb="73">
      <t>ケイ</t>
    </rPh>
    <rPh sb="74" eb="77">
      <t>トウハイゴウ</t>
    </rPh>
    <rPh sb="78" eb="79">
      <t>オコナ</t>
    </rPh>
    <rPh sb="166" eb="168">
      <t>カイシュウ</t>
    </rPh>
    <rPh sb="209" eb="210">
      <t>ム</t>
    </rPh>
    <rPh sb="212" eb="213">
      <t>スス</t>
    </rPh>
    <rPh sb="217" eb="218">
      <t>ナカ</t>
    </rPh>
    <rPh sb="219" eb="222">
      <t>ケイカクテキ</t>
    </rPh>
    <rPh sb="238" eb="240">
      <t>キカン</t>
    </rPh>
    <rPh sb="240" eb="241">
      <t>ゴ</t>
    </rPh>
    <rPh sb="250" eb="251">
      <t>イ</t>
    </rPh>
    <rPh sb="253" eb="255">
      <t>ウンエイ</t>
    </rPh>
    <rPh sb="256" eb="257">
      <t>オコナ</t>
    </rPh>
    <phoneticPr fontId="4"/>
  </si>
  <si>
    <t xml:space="preserve">　当市は、平成12年度より石綿セメント管の更新事業に着手し、耐震性の高いダクタイル鋳鉄管及び配水用ポリエチレン管への布設替を実施している。平成11年度末で約162ｋｍであった石綿セメント管の残存延長は、平成28年度末で約20.9ｋｍとなった。平成25年度に策定した袖ケ浦市水道事業施設整備基本計画に基づき、老朽管及び施設の更新を行っていることから、①有形固定資産減価償却率は類似団体平均値より低く抑えられている。また、②管路経年化率は類似団体平均値より高い。③管路更新率は類似団体平均値を上回っていたが、経営状況が厳しい中、管路の更新を抑えたこともあり、平成28年度は平均値を下回った。
　君津地域の水道事業が統合に向けて進んでいく中、今後は統合の効果が十分得られるよう、交付金と出資金を活用した計画的な整備を行っていく。       
</t>
    <rPh sb="69" eb="71">
      <t>ヘイセイ</t>
    </rPh>
    <rPh sb="73" eb="74">
      <t>ネン</t>
    </rPh>
    <rPh sb="74" eb="75">
      <t>ド</t>
    </rPh>
    <rPh sb="75" eb="76">
      <t>マツ</t>
    </rPh>
    <rPh sb="95" eb="97">
      <t>ザンゾン</t>
    </rPh>
    <rPh sb="244" eb="246">
      <t>ウワマワ</t>
    </rPh>
    <rPh sb="252" eb="254">
      <t>ケイエイ</t>
    </rPh>
    <rPh sb="254" eb="256">
      <t>ジョウキョウ</t>
    </rPh>
    <rPh sb="257" eb="258">
      <t>キビ</t>
    </rPh>
    <rPh sb="260" eb="261">
      <t>ナカ</t>
    </rPh>
    <rPh sb="262" eb="264">
      <t>カンロ</t>
    </rPh>
    <rPh sb="265" eb="267">
      <t>コウシン</t>
    </rPh>
    <rPh sb="268" eb="269">
      <t>オサ</t>
    </rPh>
    <rPh sb="277" eb="279">
      <t>ヘイセイ</t>
    </rPh>
    <rPh sb="281" eb="282">
      <t>ネン</t>
    </rPh>
    <rPh sb="282" eb="283">
      <t>ド</t>
    </rPh>
    <rPh sb="284" eb="286">
      <t>ヘイキン</t>
    </rPh>
    <rPh sb="286" eb="287">
      <t>アタイ</t>
    </rPh>
    <rPh sb="288" eb="290">
      <t>シタマワ</t>
    </rPh>
    <rPh sb="308" eb="309">
      <t>ム</t>
    </rPh>
    <rPh sb="311" eb="312">
      <t>スス</t>
    </rPh>
    <rPh sb="316" eb="317">
      <t>ナカ</t>
    </rPh>
    <rPh sb="321" eb="323">
      <t>トウゴウ</t>
    </rPh>
    <rPh sb="324" eb="326">
      <t>コウカ</t>
    </rPh>
    <rPh sb="327" eb="329">
      <t>ジュウブン</t>
    </rPh>
    <rPh sb="329" eb="330">
      <t>エ</t>
    </rPh>
    <rPh sb="336" eb="339">
      <t>コウフキン</t>
    </rPh>
    <rPh sb="340" eb="343">
      <t>シュッシキン</t>
    </rPh>
    <rPh sb="344" eb="346">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</si>
</sst>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0.88</c:v>
                </c:pt>
                <c:pt idx="1">
                  <c:v>1.03</c:v>
                </c:pt>
                <c:pt idx="2">
                  <c:v>1</c:v>
                </c:pt>
                <c:pt idx="3">
                  <c:v>1.04</c:v>
                </c:pt>
                <c:pt idx="4">
                  <c:v>0.62</c:v>
                </c:pt>
              </c:numCache>
            </c:numRef>
          </c:val>
          <c:extLst>
            <c:ext xmlns:c16="http://schemas.microsoft.com/office/drawing/2014/chart" uri="{C3380CC4-5D6E-409C-BE32-E72D297353CC}">
              <c16:uniqueId val="{00000000-3AAC-4769-9EF1-B873DD9CF7E2}"/>
            </c:ext>
          </c:extLst>
        </c:ser>
        <c:dLbls>
          <c:showLegendKey val="0"/>
          <c:showVal val="0"/>
          <c:showCatName val="0"/>
          <c:showSerName val="0"/>
          <c:showPercent val="0"/>
          <c:showBubbleSize val="0"/>
        </c:dLbls>
        <c:gapWidth val="150"/>
        <c:axId val="372557512"/>
        <c:axId val="372559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extLst>
            <c:ext xmlns:c16="http://schemas.microsoft.com/office/drawing/2014/chart" uri="{C3380CC4-5D6E-409C-BE32-E72D297353CC}">
              <c16:uniqueId val="{00000001-3AAC-4769-9EF1-B873DD9CF7E2}"/>
            </c:ext>
          </c:extLst>
        </c:ser>
        <c:dLbls>
          <c:showLegendKey val="0"/>
          <c:showVal val="0"/>
          <c:showCatName val="0"/>
          <c:showSerName val="0"/>
          <c:showPercent val="0"/>
          <c:showBubbleSize val="0"/>
        </c:dLbls>
        <c:marker val="1"/>
        <c:smooth val="0"/>
        <c:axId val="372557512"/>
        <c:axId val="372559080"/>
      </c:lineChart>
      <c:dateAx>
        <c:axId val="372557512"/>
        <c:scaling>
          <c:orientation val="minMax"/>
        </c:scaling>
        <c:delete val="1"/>
        <c:axPos val="b"/>
        <c:numFmt formatCode="ge" sourceLinked="1"/>
        <c:majorTickMark val="none"/>
        <c:minorTickMark val="none"/>
        <c:tickLblPos val="none"/>
        <c:crossAx val="372559080"/>
        <c:crosses val="autoZero"/>
        <c:auto val="1"/>
        <c:lblOffset val="100"/>
        <c:baseTimeUnit val="years"/>
      </c:dateAx>
      <c:valAx>
        <c:axId val="37255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557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57.24</c:v>
                </c:pt>
                <c:pt idx="1">
                  <c:v>56.64</c:v>
                </c:pt>
                <c:pt idx="2">
                  <c:v>56.78</c:v>
                </c:pt>
                <c:pt idx="3">
                  <c:v>58.53</c:v>
                </c:pt>
                <c:pt idx="4">
                  <c:v>58.32</c:v>
                </c:pt>
              </c:numCache>
            </c:numRef>
          </c:val>
          <c:extLst>
            <c:ext xmlns:c16="http://schemas.microsoft.com/office/drawing/2014/chart" uri="{C3380CC4-5D6E-409C-BE32-E72D297353CC}">
              <c16:uniqueId val="{00000000-214F-420A-B329-2C68C267E020}"/>
            </c:ext>
          </c:extLst>
        </c:ser>
        <c:dLbls>
          <c:showLegendKey val="0"/>
          <c:showVal val="0"/>
          <c:showCatName val="0"/>
          <c:showSerName val="0"/>
          <c:showPercent val="0"/>
          <c:showBubbleSize val="0"/>
        </c:dLbls>
        <c:gapWidth val="150"/>
        <c:axId val="373907032"/>
        <c:axId val="37390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extLst>
            <c:ext xmlns:c16="http://schemas.microsoft.com/office/drawing/2014/chart" uri="{C3380CC4-5D6E-409C-BE32-E72D297353CC}">
              <c16:uniqueId val="{00000001-214F-420A-B329-2C68C267E020}"/>
            </c:ext>
          </c:extLst>
        </c:ser>
        <c:dLbls>
          <c:showLegendKey val="0"/>
          <c:showVal val="0"/>
          <c:showCatName val="0"/>
          <c:showSerName val="0"/>
          <c:showPercent val="0"/>
          <c:showBubbleSize val="0"/>
        </c:dLbls>
        <c:marker val="1"/>
        <c:smooth val="0"/>
        <c:axId val="373907032"/>
        <c:axId val="373901936"/>
      </c:lineChart>
      <c:dateAx>
        <c:axId val="373907032"/>
        <c:scaling>
          <c:orientation val="minMax"/>
        </c:scaling>
        <c:delete val="1"/>
        <c:axPos val="b"/>
        <c:numFmt formatCode="ge" sourceLinked="1"/>
        <c:majorTickMark val="none"/>
        <c:minorTickMark val="none"/>
        <c:tickLblPos val="none"/>
        <c:crossAx val="373901936"/>
        <c:crosses val="autoZero"/>
        <c:auto val="1"/>
        <c:lblOffset val="100"/>
        <c:baseTimeUnit val="years"/>
      </c:dateAx>
      <c:valAx>
        <c:axId val="37390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90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91.43</c:v>
                </c:pt>
                <c:pt idx="1">
                  <c:v>92.32</c:v>
                </c:pt>
                <c:pt idx="2">
                  <c:v>90.56</c:v>
                </c:pt>
                <c:pt idx="3">
                  <c:v>91.36</c:v>
                </c:pt>
                <c:pt idx="4">
                  <c:v>91.7</c:v>
                </c:pt>
              </c:numCache>
            </c:numRef>
          </c:val>
          <c:extLst>
            <c:ext xmlns:c16="http://schemas.microsoft.com/office/drawing/2014/chart" uri="{C3380CC4-5D6E-409C-BE32-E72D297353CC}">
              <c16:uniqueId val="{00000000-B374-4BA7-91D8-AD39706AFF9E}"/>
            </c:ext>
          </c:extLst>
        </c:ser>
        <c:dLbls>
          <c:showLegendKey val="0"/>
          <c:showVal val="0"/>
          <c:showCatName val="0"/>
          <c:showSerName val="0"/>
          <c:showPercent val="0"/>
          <c:showBubbleSize val="0"/>
        </c:dLbls>
        <c:gapWidth val="150"/>
        <c:axId val="373902328"/>
        <c:axId val="37373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extLst>
            <c:ext xmlns:c16="http://schemas.microsoft.com/office/drawing/2014/chart" uri="{C3380CC4-5D6E-409C-BE32-E72D297353CC}">
              <c16:uniqueId val="{00000001-B374-4BA7-91D8-AD39706AFF9E}"/>
            </c:ext>
          </c:extLst>
        </c:ser>
        <c:dLbls>
          <c:showLegendKey val="0"/>
          <c:showVal val="0"/>
          <c:showCatName val="0"/>
          <c:showSerName val="0"/>
          <c:showPercent val="0"/>
          <c:showBubbleSize val="0"/>
        </c:dLbls>
        <c:marker val="1"/>
        <c:smooth val="0"/>
        <c:axId val="373902328"/>
        <c:axId val="373730864"/>
      </c:lineChart>
      <c:dateAx>
        <c:axId val="373902328"/>
        <c:scaling>
          <c:orientation val="minMax"/>
        </c:scaling>
        <c:delete val="1"/>
        <c:axPos val="b"/>
        <c:numFmt formatCode="ge" sourceLinked="1"/>
        <c:majorTickMark val="none"/>
        <c:minorTickMark val="none"/>
        <c:tickLblPos val="none"/>
        <c:crossAx val="373730864"/>
        <c:crosses val="autoZero"/>
        <c:auto val="1"/>
        <c:lblOffset val="100"/>
        <c:baseTimeUnit val="years"/>
      </c:dateAx>
      <c:valAx>
        <c:axId val="37373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902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100.34</c:v>
                </c:pt>
                <c:pt idx="1">
                  <c:v>99.63</c:v>
                </c:pt>
                <c:pt idx="2">
                  <c:v>98.36</c:v>
                </c:pt>
                <c:pt idx="3">
                  <c:v>99.46</c:v>
                </c:pt>
                <c:pt idx="4">
                  <c:v>102.43</c:v>
                </c:pt>
              </c:numCache>
            </c:numRef>
          </c:val>
          <c:extLst>
            <c:ext xmlns:c16="http://schemas.microsoft.com/office/drawing/2014/chart" uri="{C3380CC4-5D6E-409C-BE32-E72D297353CC}">
              <c16:uniqueId val="{00000000-8B80-4562-A78C-81E27193A66E}"/>
            </c:ext>
          </c:extLst>
        </c:ser>
        <c:dLbls>
          <c:showLegendKey val="0"/>
          <c:showVal val="0"/>
          <c:showCatName val="0"/>
          <c:showSerName val="0"/>
          <c:showPercent val="0"/>
          <c:showBubbleSize val="0"/>
        </c:dLbls>
        <c:gapWidth val="150"/>
        <c:axId val="372559864"/>
        <c:axId val="37255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extLst>
            <c:ext xmlns:c16="http://schemas.microsoft.com/office/drawing/2014/chart" uri="{C3380CC4-5D6E-409C-BE32-E72D297353CC}">
              <c16:uniqueId val="{00000001-8B80-4562-A78C-81E27193A66E}"/>
            </c:ext>
          </c:extLst>
        </c:ser>
        <c:dLbls>
          <c:showLegendKey val="0"/>
          <c:showVal val="0"/>
          <c:showCatName val="0"/>
          <c:showSerName val="0"/>
          <c:showPercent val="0"/>
          <c:showBubbleSize val="0"/>
        </c:dLbls>
        <c:marker val="1"/>
        <c:smooth val="0"/>
        <c:axId val="372559864"/>
        <c:axId val="372557904"/>
      </c:lineChart>
      <c:dateAx>
        <c:axId val="372559864"/>
        <c:scaling>
          <c:orientation val="minMax"/>
        </c:scaling>
        <c:delete val="1"/>
        <c:axPos val="b"/>
        <c:numFmt formatCode="ge" sourceLinked="1"/>
        <c:majorTickMark val="none"/>
        <c:minorTickMark val="none"/>
        <c:tickLblPos val="none"/>
        <c:crossAx val="372557904"/>
        <c:crosses val="autoZero"/>
        <c:auto val="1"/>
        <c:lblOffset val="100"/>
        <c:baseTimeUnit val="years"/>
      </c:dateAx>
      <c:valAx>
        <c:axId val="372557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255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24.99</c:v>
                </c:pt>
                <c:pt idx="1">
                  <c:v>26.21</c:v>
                </c:pt>
                <c:pt idx="2">
                  <c:v>39.14</c:v>
                </c:pt>
                <c:pt idx="3">
                  <c:v>40.700000000000003</c:v>
                </c:pt>
                <c:pt idx="4">
                  <c:v>42.25</c:v>
                </c:pt>
              </c:numCache>
            </c:numRef>
          </c:val>
          <c:extLst>
            <c:ext xmlns:c16="http://schemas.microsoft.com/office/drawing/2014/chart" uri="{C3380CC4-5D6E-409C-BE32-E72D297353CC}">
              <c16:uniqueId val="{00000000-CD98-443A-A61A-B5898D810FEE}"/>
            </c:ext>
          </c:extLst>
        </c:ser>
        <c:dLbls>
          <c:showLegendKey val="0"/>
          <c:showVal val="0"/>
          <c:showCatName val="0"/>
          <c:showSerName val="0"/>
          <c:showPercent val="0"/>
          <c:showBubbleSize val="0"/>
        </c:dLbls>
        <c:gapWidth val="150"/>
        <c:axId val="373729296"/>
        <c:axId val="373732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extLst>
            <c:ext xmlns:c16="http://schemas.microsoft.com/office/drawing/2014/chart" uri="{C3380CC4-5D6E-409C-BE32-E72D297353CC}">
              <c16:uniqueId val="{00000001-CD98-443A-A61A-B5898D810FEE}"/>
            </c:ext>
          </c:extLst>
        </c:ser>
        <c:dLbls>
          <c:showLegendKey val="0"/>
          <c:showVal val="0"/>
          <c:showCatName val="0"/>
          <c:showSerName val="0"/>
          <c:showPercent val="0"/>
          <c:showBubbleSize val="0"/>
        </c:dLbls>
        <c:marker val="1"/>
        <c:smooth val="0"/>
        <c:axId val="373729296"/>
        <c:axId val="373732040"/>
      </c:lineChart>
      <c:dateAx>
        <c:axId val="373729296"/>
        <c:scaling>
          <c:orientation val="minMax"/>
        </c:scaling>
        <c:delete val="1"/>
        <c:axPos val="b"/>
        <c:numFmt formatCode="ge" sourceLinked="1"/>
        <c:majorTickMark val="none"/>
        <c:minorTickMark val="none"/>
        <c:tickLblPos val="none"/>
        <c:crossAx val="373732040"/>
        <c:crosses val="autoZero"/>
        <c:auto val="1"/>
        <c:lblOffset val="100"/>
        <c:baseTimeUnit val="years"/>
      </c:dateAx>
      <c:valAx>
        <c:axId val="37373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72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13.95</c:v>
                </c:pt>
                <c:pt idx="1">
                  <c:v>16.93</c:v>
                </c:pt>
                <c:pt idx="2">
                  <c:v>20.059999999999999</c:v>
                </c:pt>
                <c:pt idx="3">
                  <c:v>17.899999999999999</c:v>
                </c:pt>
                <c:pt idx="4">
                  <c:v>18.07</c:v>
                </c:pt>
              </c:numCache>
            </c:numRef>
          </c:val>
          <c:extLst>
            <c:ext xmlns:c16="http://schemas.microsoft.com/office/drawing/2014/chart" uri="{C3380CC4-5D6E-409C-BE32-E72D297353CC}">
              <c16:uniqueId val="{00000000-5FEA-477A-8DB3-84A1B7314BB7}"/>
            </c:ext>
          </c:extLst>
        </c:ser>
        <c:dLbls>
          <c:showLegendKey val="0"/>
          <c:showVal val="0"/>
          <c:showCatName val="0"/>
          <c:showSerName val="0"/>
          <c:showPercent val="0"/>
          <c:showBubbleSize val="0"/>
        </c:dLbls>
        <c:gapWidth val="150"/>
        <c:axId val="373725376"/>
        <c:axId val="373728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extLst>
            <c:ext xmlns:c16="http://schemas.microsoft.com/office/drawing/2014/chart" uri="{C3380CC4-5D6E-409C-BE32-E72D297353CC}">
              <c16:uniqueId val="{00000001-5FEA-477A-8DB3-84A1B7314BB7}"/>
            </c:ext>
          </c:extLst>
        </c:ser>
        <c:dLbls>
          <c:showLegendKey val="0"/>
          <c:showVal val="0"/>
          <c:showCatName val="0"/>
          <c:showSerName val="0"/>
          <c:showPercent val="0"/>
          <c:showBubbleSize val="0"/>
        </c:dLbls>
        <c:marker val="1"/>
        <c:smooth val="0"/>
        <c:axId val="373725376"/>
        <c:axId val="373728904"/>
      </c:lineChart>
      <c:dateAx>
        <c:axId val="373725376"/>
        <c:scaling>
          <c:orientation val="minMax"/>
        </c:scaling>
        <c:delete val="1"/>
        <c:axPos val="b"/>
        <c:numFmt formatCode="ge" sourceLinked="1"/>
        <c:majorTickMark val="none"/>
        <c:minorTickMark val="none"/>
        <c:tickLblPos val="none"/>
        <c:crossAx val="373728904"/>
        <c:crosses val="autoZero"/>
        <c:auto val="1"/>
        <c:lblOffset val="100"/>
        <c:baseTimeUnit val="years"/>
      </c:dateAx>
      <c:valAx>
        <c:axId val="373728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72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
                  <c:v>0</c:v>
                </c:pt>
                <c:pt idx="1">
                  <c:v>0.5</c:v>
                </c:pt>
                <c:pt idx="2" formatCode="#,##0.00;&quot;△&quot;#,##0.00">
                  <c:v>0</c:v>
                </c:pt>
                <c:pt idx="3">
                  <c:v>0.79</c:v>
                </c:pt>
                <c:pt idx="4" formatCode="#,##0.00;&quot;△&quot;#,##0.00">
                  <c:v>0</c:v>
                </c:pt>
              </c:numCache>
            </c:numRef>
          </c:val>
          <c:extLst>
            <c:ext xmlns:c16="http://schemas.microsoft.com/office/drawing/2014/chart" uri="{C3380CC4-5D6E-409C-BE32-E72D297353CC}">
              <c16:uniqueId val="{00000000-99E3-4D70-A778-C992DA51CB06}"/>
            </c:ext>
          </c:extLst>
        </c:ser>
        <c:dLbls>
          <c:showLegendKey val="0"/>
          <c:showVal val="0"/>
          <c:showCatName val="0"/>
          <c:showSerName val="0"/>
          <c:showPercent val="0"/>
          <c:showBubbleSize val="0"/>
        </c:dLbls>
        <c:gapWidth val="150"/>
        <c:axId val="373726944"/>
        <c:axId val="37373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extLst>
            <c:ext xmlns:c16="http://schemas.microsoft.com/office/drawing/2014/chart" uri="{C3380CC4-5D6E-409C-BE32-E72D297353CC}">
              <c16:uniqueId val="{00000001-99E3-4D70-A778-C992DA51CB06}"/>
            </c:ext>
          </c:extLst>
        </c:ser>
        <c:dLbls>
          <c:showLegendKey val="0"/>
          <c:showVal val="0"/>
          <c:showCatName val="0"/>
          <c:showSerName val="0"/>
          <c:showPercent val="0"/>
          <c:showBubbleSize val="0"/>
        </c:dLbls>
        <c:marker val="1"/>
        <c:smooth val="0"/>
        <c:axId val="373726944"/>
        <c:axId val="373730080"/>
      </c:lineChart>
      <c:dateAx>
        <c:axId val="373726944"/>
        <c:scaling>
          <c:orientation val="minMax"/>
        </c:scaling>
        <c:delete val="1"/>
        <c:axPos val="b"/>
        <c:numFmt formatCode="ge" sourceLinked="1"/>
        <c:majorTickMark val="none"/>
        <c:minorTickMark val="none"/>
        <c:tickLblPos val="none"/>
        <c:crossAx val="373730080"/>
        <c:crosses val="autoZero"/>
        <c:auto val="1"/>
        <c:lblOffset val="100"/>
        <c:baseTimeUnit val="years"/>
      </c:dateAx>
      <c:valAx>
        <c:axId val="373730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372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3090.95</c:v>
                </c:pt>
                <c:pt idx="1">
                  <c:v>2379.89</c:v>
                </c:pt>
                <c:pt idx="2">
                  <c:v>207.72</c:v>
                </c:pt>
                <c:pt idx="3">
                  <c:v>195.3</c:v>
                </c:pt>
                <c:pt idx="4">
                  <c:v>193.21</c:v>
                </c:pt>
              </c:numCache>
            </c:numRef>
          </c:val>
          <c:extLst>
            <c:ext xmlns:c16="http://schemas.microsoft.com/office/drawing/2014/chart" uri="{C3380CC4-5D6E-409C-BE32-E72D297353CC}">
              <c16:uniqueId val="{00000000-51D2-4568-80D4-ACF11FB727DF}"/>
            </c:ext>
          </c:extLst>
        </c:ser>
        <c:dLbls>
          <c:showLegendKey val="0"/>
          <c:showVal val="0"/>
          <c:showCatName val="0"/>
          <c:showSerName val="0"/>
          <c:showPercent val="0"/>
          <c:showBubbleSize val="0"/>
        </c:dLbls>
        <c:gapWidth val="150"/>
        <c:axId val="373728120"/>
        <c:axId val="373901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extLst>
            <c:ext xmlns:c16="http://schemas.microsoft.com/office/drawing/2014/chart" uri="{C3380CC4-5D6E-409C-BE32-E72D297353CC}">
              <c16:uniqueId val="{00000001-51D2-4568-80D4-ACF11FB727DF}"/>
            </c:ext>
          </c:extLst>
        </c:ser>
        <c:dLbls>
          <c:showLegendKey val="0"/>
          <c:showVal val="0"/>
          <c:showCatName val="0"/>
          <c:showSerName val="0"/>
          <c:showPercent val="0"/>
          <c:showBubbleSize val="0"/>
        </c:dLbls>
        <c:marker val="1"/>
        <c:smooth val="0"/>
        <c:axId val="373728120"/>
        <c:axId val="373901544"/>
      </c:lineChart>
      <c:dateAx>
        <c:axId val="373728120"/>
        <c:scaling>
          <c:orientation val="minMax"/>
        </c:scaling>
        <c:delete val="1"/>
        <c:axPos val="b"/>
        <c:numFmt formatCode="ge" sourceLinked="1"/>
        <c:majorTickMark val="none"/>
        <c:minorTickMark val="none"/>
        <c:tickLblPos val="none"/>
        <c:crossAx val="373901544"/>
        <c:crosses val="autoZero"/>
        <c:auto val="1"/>
        <c:lblOffset val="100"/>
        <c:baseTimeUnit val="years"/>
      </c:dateAx>
      <c:valAx>
        <c:axId val="373901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372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520.34</c:v>
                </c:pt>
                <c:pt idx="1">
                  <c:v>514.95000000000005</c:v>
                </c:pt>
                <c:pt idx="2">
                  <c:v>528.29</c:v>
                </c:pt>
                <c:pt idx="3">
                  <c:v>527.53</c:v>
                </c:pt>
                <c:pt idx="4">
                  <c:v>518.30999999999995</c:v>
                </c:pt>
              </c:numCache>
            </c:numRef>
          </c:val>
          <c:extLst>
            <c:ext xmlns:c16="http://schemas.microsoft.com/office/drawing/2014/chart" uri="{C3380CC4-5D6E-409C-BE32-E72D297353CC}">
              <c16:uniqueId val="{00000000-4062-48F2-80BD-654118AAB614}"/>
            </c:ext>
          </c:extLst>
        </c:ser>
        <c:dLbls>
          <c:showLegendKey val="0"/>
          <c:showVal val="0"/>
          <c:showCatName val="0"/>
          <c:showSerName val="0"/>
          <c:showPercent val="0"/>
          <c:showBubbleSize val="0"/>
        </c:dLbls>
        <c:gapWidth val="150"/>
        <c:axId val="373900760"/>
        <c:axId val="373905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extLst>
            <c:ext xmlns:c16="http://schemas.microsoft.com/office/drawing/2014/chart" uri="{C3380CC4-5D6E-409C-BE32-E72D297353CC}">
              <c16:uniqueId val="{00000001-4062-48F2-80BD-654118AAB614}"/>
            </c:ext>
          </c:extLst>
        </c:ser>
        <c:dLbls>
          <c:showLegendKey val="0"/>
          <c:showVal val="0"/>
          <c:showCatName val="0"/>
          <c:showSerName val="0"/>
          <c:showPercent val="0"/>
          <c:showBubbleSize val="0"/>
        </c:dLbls>
        <c:marker val="1"/>
        <c:smooth val="0"/>
        <c:axId val="373900760"/>
        <c:axId val="373905464"/>
      </c:lineChart>
      <c:dateAx>
        <c:axId val="373900760"/>
        <c:scaling>
          <c:orientation val="minMax"/>
        </c:scaling>
        <c:delete val="1"/>
        <c:axPos val="b"/>
        <c:numFmt formatCode="ge" sourceLinked="1"/>
        <c:majorTickMark val="none"/>
        <c:minorTickMark val="none"/>
        <c:tickLblPos val="none"/>
        <c:crossAx val="373905464"/>
        <c:crosses val="autoZero"/>
        <c:auto val="1"/>
        <c:lblOffset val="100"/>
        <c:baseTimeUnit val="years"/>
      </c:dateAx>
      <c:valAx>
        <c:axId val="373905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390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81.23</c:v>
                </c:pt>
                <c:pt idx="1">
                  <c:v>81.5</c:v>
                </c:pt>
                <c:pt idx="2">
                  <c:v>80.67</c:v>
                </c:pt>
                <c:pt idx="3">
                  <c:v>80.92</c:v>
                </c:pt>
                <c:pt idx="4">
                  <c:v>81.98</c:v>
                </c:pt>
              </c:numCache>
            </c:numRef>
          </c:val>
          <c:extLst>
            <c:ext xmlns:c16="http://schemas.microsoft.com/office/drawing/2014/chart" uri="{C3380CC4-5D6E-409C-BE32-E72D297353CC}">
              <c16:uniqueId val="{00000000-8A90-4942-9091-3E790580FBFF}"/>
            </c:ext>
          </c:extLst>
        </c:ser>
        <c:dLbls>
          <c:showLegendKey val="0"/>
          <c:showVal val="0"/>
          <c:showCatName val="0"/>
          <c:showSerName val="0"/>
          <c:showPercent val="0"/>
          <c:showBubbleSize val="0"/>
        </c:dLbls>
        <c:gapWidth val="150"/>
        <c:axId val="373900368"/>
        <c:axId val="373906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extLst>
            <c:ext xmlns:c16="http://schemas.microsoft.com/office/drawing/2014/chart" uri="{C3380CC4-5D6E-409C-BE32-E72D297353CC}">
              <c16:uniqueId val="{00000001-8A90-4942-9091-3E790580FBFF}"/>
            </c:ext>
          </c:extLst>
        </c:ser>
        <c:dLbls>
          <c:showLegendKey val="0"/>
          <c:showVal val="0"/>
          <c:showCatName val="0"/>
          <c:showSerName val="0"/>
          <c:showPercent val="0"/>
          <c:showBubbleSize val="0"/>
        </c:dLbls>
        <c:marker val="1"/>
        <c:smooth val="0"/>
        <c:axId val="373900368"/>
        <c:axId val="373906248"/>
      </c:lineChart>
      <c:dateAx>
        <c:axId val="373900368"/>
        <c:scaling>
          <c:orientation val="minMax"/>
        </c:scaling>
        <c:delete val="1"/>
        <c:axPos val="b"/>
        <c:numFmt formatCode="ge" sourceLinked="1"/>
        <c:majorTickMark val="none"/>
        <c:minorTickMark val="none"/>
        <c:tickLblPos val="none"/>
        <c:crossAx val="373906248"/>
        <c:crosses val="autoZero"/>
        <c:auto val="1"/>
        <c:lblOffset val="100"/>
        <c:baseTimeUnit val="years"/>
      </c:dateAx>
      <c:valAx>
        <c:axId val="373906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90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260.37</c:v>
                </c:pt>
                <c:pt idx="1">
                  <c:v>259.58999999999997</c:v>
                </c:pt>
                <c:pt idx="2">
                  <c:v>262.35000000000002</c:v>
                </c:pt>
                <c:pt idx="3">
                  <c:v>261.57</c:v>
                </c:pt>
                <c:pt idx="4">
                  <c:v>257.77999999999997</c:v>
                </c:pt>
              </c:numCache>
            </c:numRef>
          </c:val>
          <c:extLst>
            <c:ext xmlns:c16="http://schemas.microsoft.com/office/drawing/2014/chart" uri="{C3380CC4-5D6E-409C-BE32-E72D297353CC}">
              <c16:uniqueId val="{00000000-26C5-43C1-900E-27536522ED63}"/>
            </c:ext>
          </c:extLst>
        </c:ser>
        <c:dLbls>
          <c:showLegendKey val="0"/>
          <c:showVal val="0"/>
          <c:showCatName val="0"/>
          <c:showSerName val="0"/>
          <c:showPercent val="0"/>
          <c:showBubbleSize val="0"/>
        </c:dLbls>
        <c:gapWidth val="150"/>
        <c:axId val="373903112"/>
        <c:axId val="37390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extLst>
            <c:ext xmlns:c16="http://schemas.microsoft.com/office/drawing/2014/chart" uri="{C3380CC4-5D6E-409C-BE32-E72D297353CC}">
              <c16:uniqueId val="{00000001-26C5-43C1-900E-27536522ED63}"/>
            </c:ext>
          </c:extLst>
        </c:ser>
        <c:dLbls>
          <c:showLegendKey val="0"/>
          <c:showVal val="0"/>
          <c:showCatName val="0"/>
          <c:showSerName val="0"/>
          <c:showPercent val="0"/>
          <c:showBubbleSize val="0"/>
        </c:dLbls>
        <c:marker val="1"/>
        <c:smooth val="0"/>
        <c:axId val="373903112"/>
        <c:axId val="373904288"/>
      </c:lineChart>
      <c:dateAx>
        <c:axId val="373903112"/>
        <c:scaling>
          <c:orientation val="minMax"/>
        </c:scaling>
        <c:delete val="1"/>
        <c:axPos val="b"/>
        <c:numFmt formatCode="ge" sourceLinked="1"/>
        <c:majorTickMark val="none"/>
        <c:minorTickMark val="none"/>
        <c:tickLblPos val="none"/>
        <c:crossAx val="373904288"/>
        <c:crosses val="autoZero"/>
        <c:auto val="1"/>
        <c:lblOffset val="100"/>
        <c:baseTimeUnit val="years"/>
      </c:dateAx>
      <c:valAx>
        <c:axId val="37390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903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千葉県　袖ケ浦市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4" t="s">
        <v>116</v>
      </c>
      <c r="AE8" s="84"/>
      <c r="AF8" s="84"/>
      <c r="AG8" s="84"/>
      <c r="AH8" s="84"/>
      <c r="AI8" s="84"/>
      <c r="AJ8" s="84"/>
      <c r="AK8" s="5"/>
      <c r="AL8" s="71">
        <f>データ!$R$6</f>
        <v>62306</v>
      </c>
      <c r="AM8" s="71"/>
      <c r="AN8" s="71"/>
      <c r="AO8" s="71"/>
      <c r="AP8" s="71"/>
      <c r="AQ8" s="71"/>
      <c r="AR8" s="71"/>
      <c r="AS8" s="71"/>
      <c r="AT8" s="67">
        <f>データ!$S$6</f>
        <v>94.93</v>
      </c>
      <c r="AU8" s="68"/>
      <c r="AV8" s="68"/>
      <c r="AW8" s="68"/>
      <c r="AX8" s="68"/>
      <c r="AY8" s="68"/>
      <c r="AZ8" s="68"/>
      <c r="BA8" s="68"/>
      <c r="BB8" s="70">
        <f>データ!$T$6</f>
        <v>656.34</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56.56</v>
      </c>
      <c r="J10" s="68"/>
      <c r="K10" s="68"/>
      <c r="L10" s="68"/>
      <c r="M10" s="68"/>
      <c r="N10" s="68"/>
      <c r="O10" s="69"/>
      <c r="P10" s="70">
        <f>データ!$P$6</f>
        <v>98.13</v>
      </c>
      <c r="Q10" s="70"/>
      <c r="R10" s="70"/>
      <c r="S10" s="70"/>
      <c r="T10" s="70"/>
      <c r="U10" s="70"/>
      <c r="V10" s="70"/>
      <c r="W10" s="71">
        <f>データ!$Q$6</f>
        <v>3099</v>
      </c>
      <c r="X10" s="71"/>
      <c r="Y10" s="71"/>
      <c r="Z10" s="71"/>
      <c r="AA10" s="71"/>
      <c r="AB10" s="71"/>
      <c r="AC10" s="71"/>
      <c r="AD10" s="2"/>
      <c r="AE10" s="2"/>
      <c r="AF10" s="2"/>
      <c r="AG10" s="2"/>
      <c r="AH10" s="5"/>
      <c r="AI10" s="5"/>
      <c r="AJ10" s="5"/>
      <c r="AK10" s="5"/>
      <c r="AL10" s="71">
        <f>データ!$U$6</f>
        <v>60152</v>
      </c>
      <c r="AM10" s="71"/>
      <c r="AN10" s="71"/>
      <c r="AO10" s="71"/>
      <c r="AP10" s="71"/>
      <c r="AQ10" s="71"/>
      <c r="AR10" s="71"/>
      <c r="AS10" s="71"/>
      <c r="AT10" s="67">
        <f>データ!$V$6</f>
        <v>94.93</v>
      </c>
      <c r="AU10" s="68"/>
      <c r="AV10" s="68"/>
      <c r="AW10" s="68"/>
      <c r="AX10" s="68"/>
      <c r="AY10" s="68"/>
      <c r="AZ10" s="68"/>
      <c r="BA10" s="68"/>
      <c r="BB10" s="70">
        <f>データ!$W$6</f>
        <v>633.65</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122297</v>
      </c>
      <c r="D6" s="34">
        <f t="shared" si="3"/>
        <v>46</v>
      </c>
      <c r="E6" s="34">
        <f t="shared" si="3"/>
        <v>1</v>
      </c>
      <c r="F6" s="34">
        <f t="shared" si="3"/>
        <v>0</v>
      </c>
      <c r="G6" s="34">
        <f t="shared" si="3"/>
        <v>1</v>
      </c>
      <c r="H6" s="34" t="str">
        <f t="shared" si="3"/>
        <v>千葉県　袖ケ浦市</v>
      </c>
      <c r="I6" s="34" t="str">
        <f t="shared" si="3"/>
        <v>法適用</v>
      </c>
      <c r="J6" s="34" t="str">
        <f t="shared" si="3"/>
        <v>水道事業</v>
      </c>
      <c r="K6" s="34" t="str">
        <f t="shared" si="3"/>
        <v>末端給水事業</v>
      </c>
      <c r="L6" s="34" t="str">
        <f t="shared" si="3"/>
        <v>A4</v>
      </c>
      <c r="M6" s="34">
        <f t="shared" si="3"/>
        <v>0</v>
      </c>
      <c r="N6" s="35" t="str">
        <f t="shared" si="3"/>
        <v>-</v>
      </c>
      <c r="O6" s="35">
        <f t="shared" si="3"/>
        <v>56.56</v>
      </c>
      <c r="P6" s="35">
        <f t="shared" si="3"/>
        <v>98.13</v>
      </c>
      <c r="Q6" s="35">
        <f t="shared" si="3"/>
        <v>3099</v>
      </c>
      <c r="R6" s="35">
        <f t="shared" si="3"/>
        <v>62306</v>
      </c>
      <c r="S6" s="35">
        <f t="shared" si="3"/>
        <v>94.93</v>
      </c>
      <c r="T6" s="35">
        <f t="shared" si="3"/>
        <v>656.34</v>
      </c>
      <c r="U6" s="35">
        <f t="shared" si="3"/>
        <v>60152</v>
      </c>
      <c r="V6" s="35">
        <f t="shared" si="3"/>
        <v>94.93</v>
      </c>
      <c r="W6" s="35">
        <f t="shared" si="3"/>
        <v>633.65</v>
      </c>
      <c r="X6" s="36">
        <f>IF(X7="",NA(),X7)</f>
        <v>100.34</v>
      </c>
      <c r="Y6" s="36">
        <f t="shared" ref="Y6:AG6" si="4">IF(Y7="",NA(),Y7)</f>
        <v>99.63</v>
      </c>
      <c r="Z6" s="36">
        <f t="shared" si="4"/>
        <v>98.36</v>
      </c>
      <c r="AA6" s="36">
        <f t="shared" si="4"/>
        <v>99.46</v>
      </c>
      <c r="AB6" s="36">
        <f t="shared" si="4"/>
        <v>102.43</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6">
        <f t="shared" ref="AJ6:AR6" si="5">IF(AJ7="",NA(),AJ7)</f>
        <v>0.5</v>
      </c>
      <c r="AK6" s="35">
        <f t="shared" si="5"/>
        <v>0</v>
      </c>
      <c r="AL6" s="36">
        <f t="shared" si="5"/>
        <v>0.79</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3090.95</v>
      </c>
      <c r="AU6" s="36">
        <f t="shared" ref="AU6:BC6" si="6">IF(AU7="",NA(),AU7)</f>
        <v>2379.89</v>
      </c>
      <c r="AV6" s="36">
        <f t="shared" si="6"/>
        <v>207.72</v>
      </c>
      <c r="AW6" s="36">
        <f t="shared" si="6"/>
        <v>195.3</v>
      </c>
      <c r="AX6" s="36">
        <f t="shared" si="6"/>
        <v>193.21</v>
      </c>
      <c r="AY6" s="36">
        <f t="shared" si="6"/>
        <v>701</v>
      </c>
      <c r="AZ6" s="36">
        <f t="shared" si="6"/>
        <v>739.59</v>
      </c>
      <c r="BA6" s="36">
        <f t="shared" si="6"/>
        <v>335.95</v>
      </c>
      <c r="BB6" s="36">
        <f t="shared" si="6"/>
        <v>346.59</v>
      </c>
      <c r="BC6" s="36">
        <f t="shared" si="6"/>
        <v>357.82</v>
      </c>
      <c r="BD6" s="35" t="str">
        <f>IF(BD7="","",IF(BD7="-","【-】","【"&amp;SUBSTITUTE(TEXT(BD7,"#,##0.00"),"-","△")&amp;"】"))</f>
        <v>【262.87】</v>
      </c>
      <c r="BE6" s="36">
        <f>IF(BE7="",NA(),BE7)</f>
        <v>520.34</v>
      </c>
      <c r="BF6" s="36">
        <f t="shared" ref="BF6:BN6" si="7">IF(BF7="",NA(),BF7)</f>
        <v>514.95000000000005</v>
      </c>
      <c r="BG6" s="36">
        <f t="shared" si="7"/>
        <v>528.29</v>
      </c>
      <c r="BH6" s="36">
        <f t="shared" si="7"/>
        <v>527.53</v>
      </c>
      <c r="BI6" s="36">
        <f t="shared" si="7"/>
        <v>518.30999999999995</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81.23</v>
      </c>
      <c r="BQ6" s="36">
        <f t="shared" ref="BQ6:BY6" si="8">IF(BQ7="",NA(),BQ7)</f>
        <v>81.5</v>
      </c>
      <c r="BR6" s="36">
        <f t="shared" si="8"/>
        <v>80.67</v>
      </c>
      <c r="BS6" s="36">
        <f t="shared" si="8"/>
        <v>80.92</v>
      </c>
      <c r="BT6" s="36">
        <f t="shared" si="8"/>
        <v>81.98</v>
      </c>
      <c r="BU6" s="36">
        <f t="shared" si="8"/>
        <v>100.27</v>
      </c>
      <c r="BV6" s="36">
        <f t="shared" si="8"/>
        <v>99.46</v>
      </c>
      <c r="BW6" s="36">
        <f t="shared" si="8"/>
        <v>105.21</v>
      </c>
      <c r="BX6" s="36">
        <f t="shared" si="8"/>
        <v>105.71</v>
      </c>
      <c r="BY6" s="36">
        <f t="shared" si="8"/>
        <v>106.01</v>
      </c>
      <c r="BZ6" s="35" t="str">
        <f>IF(BZ7="","",IF(BZ7="-","【-】","【"&amp;SUBSTITUTE(TEXT(BZ7,"#,##0.00"),"-","△")&amp;"】"))</f>
        <v>【105.59】</v>
      </c>
      <c r="CA6" s="36">
        <f>IF(CA7="",NA(),CA7)</f>
        <v>260.37</v>
      </c>
      <c r="CB6" s="36">
        <f t="shared" ref="CB6:CJ6" si="9">IF(CB7="",NA(),CB7)</f>
        <v>259.58999999999997</v>
      </c>
      <c r="CC6" s="36">
        <f t="shared" si="9"/>
        <v>262.35000000000002</v>
      </c>
      <c r="CD6" s="36">
        <f t="shared" si="9"/>
        <v>261.57</v>
      </c>
      <c r="CE6" s="36">
        <f t="shared" si="9"/>
        <v>257.77999999999997</v>
      </c>
      <c r="CF6" s="36">
        <f t="shared" si="9"/>
        <v>169.62</v>
      </c>
      <c r="CG6" s="36">
        <f t="shared" si="9"/>
        <v>171.78</v>
      </c>
      <c r="CH6" s="36">
        <f t="shared" si="9"/>
        <v>162.59</v>
      </c>
      <c r="CI6" s="36">
        <f t="shared" si="9"/>
        <v>162.15</v>
      </c>
      <c r="CJ6" s="36">
        <f t="shared" si="9"/>
        <v>162.24</v>
      </c>
      <c r="CK6" s="35" t="str">
        <f>IF(CK7="","",IF(CK7="-","【-】","【"&amp;SUBSTITUTE(TEXT(CK7,"#,##0.00"),"-","△")&amp;"】"))</f>
        <v>【163.27】</v>
      </c>
      <c r="CL6" s="36">
        <f>IF(CL7="",NA(),CL7)</f>
        <v>57.24</v>
      </c>
      <c r="CM6" s="36">
        <f t="shared" ref="CM6:CU6" si="10">IF(CM7="",NA(),CM7)</f>
        <v>56.64</v>
      </c>
      <c r="CN6" s="36">
        <f t="shared" si="10"/>
        <v>56.78</v>
      </c>
      <c r="CO6" s="36">
        <f t="shared" si="10"/>
        <v>58.53</v>
      </c>
      <c r="CP6" s="36">
        <f t="shared" si="10"/>
        <v>58.32</v>
      </c>
      <c r="CQ6" s="36">
        <f t="shared" si="10"/>
        <v>59.88</v>
      </c>
      <c r="CR6" s="36">
        <f t="shared" si="10"/>
        <v>59.68</v>
      </c>
      <c r="CS6" s="36">
        <f t="shared" si="10"/>
        <v>59.17</v>
      </c>
      <c r="CT6" s="36">
        <f t="shared" si="10"/>
        <v>59.34</v>
      </c>
      <c r="CU6" s="36">
        <f t="shared" si="10"/>
        <v>59.11</v>
      </c>
      <c r="CV6" s="35" t="str">
        <f>IF(CV7="","",IF(CV7="-","【-】","【"&amp;SUBSTITUTE(TEXT(CV7,"#,##0.00"),"-","△")&amp;"】"))</f>
        <v>【59.94】</v>
      </c>
      <c r="CW6" s="36">
        <f>IF(CW7="",NA(),CW7)</f>
        <v>91.43</v>
      </c>
      <c r="CX6" s="36">
        <f t="shared" ref="CX6:DF6" si="11">IF(CX7="",NA(),CX7)</f>
        <v>92.32</v>
      </c>
      <c r="CY6" s="36">
        <f t="shared" si="11"/>
        <v>90.56</v>
      </c>
      <c r="CZ6" s="36">
        <f t="shared" si="11"/>
        <v>91.36</v>
      </c>
      <c r="DA6" s="36">
        <f t="shared" si="11"/>
        <v>91.7</v>
      </c>
      <c r="DB6" s="36">
        <f t="shared" si="11"/>
        <v>87.65</v>
      </c>
      <c r="DC6" s="36">
        <f t="shared" si="11"/>
        <v>87.63</v>
      </c>
      <c r="DD6" s="36">
        <f t="shared" si="11"/>
        <v>87.6</v>
      </c>
      <c r="DE6" s="36">
        <f t="shared" si="11"/>
        <v>87.74</v>
      </c>
      <c r="DF6" s="36">
        <f t="shared" si="11"/>
        <v>87.91</v>
      </c>
      <c r="DG6" s="35" t="str">
        <f>IF(DG7="","",IF(DG7="-","【-】","【"&amp;SUBSTITUTE(TEXT(DG7,"#,##0.00"),"-","△")&amp;"】"))</f>
        <v>【90.22】</v>
      </c>
      <c r="DH6" s="36">
        <f>IF(DH7="",NA(),DH7)</f>
        <v>24.99</v>
      </c>
      <c r="DI6" s="36">
        <f t="shared" ref="DI6:DQ6" si="12">IF(DI7="",NA(),DI7)</f>
        <v>26.21</v>
      </c>
      <c r="DJ6" s="36">
        <f t="shared" si="12"/>
        <v>39.14</v>
      </c>
      <c r="DK6" s="36">
        <f t="shared" si="12"/>
        <v>40.700000000000003</v>
      </c>
      <c r="DL6" s="36">
        <f t="shared" si="12"/>
        <v>42.25</v>
      </c>
      <c r="DM6" s="36">
        <f t="shared" si="12"/>
        <v>38.69</v>
      </c>
      <c r="DN6" s="36">
        <f t="shared" si="12"/>
        <v>39.65</v>
      </c>
      <c r="DO6" s="36">
        <f t="shared" si="12"/>
        <v>45.25</v>
      </c>
      <c r="DP6" s="36">
        <f t="shared" si="12"/>
        <v>46.27</v>
      </c>
      <c r="DQ6" s="36">
        <f t="shared" si="12"/>
        <v>46.88</v>
      </c>
      <c r="DR6" s="35" t="str">
        <f>IF(DR7="","",IF(DR7="-","【-】","【"&amp;SUBSTITUTE(TEXT(DR7,"#,##0.00"),"-","△")&amp;"】"))</f>
        <v>【47.91】</v>
      </c>
      <c r="DS6" s="36">
        <f>IF(DS7="",NA(),DS7)</f>
        <v>13.95</v>
      </c>
      <c r="DT6" s="36">
        <f t="shared" ref="DT6:EB6" si="13">IF(DT7="",NA(),DT7)</f>
        <v>16.93</v>
      </c>
      <c r="DU6" s="36">
        <f t="shared" si="13"/>
        <v>20.059999999999999</v>
      </c>
      <c r="DV6" s="36">
        <f t="shared" si="13"/>
        <v>17.899999999999999</v>
      </c>
      <c r="DW6" s="36">
        <f t="shared" si="13"/>
        <v>18.07</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0.88</v>
      </c>
      <c r="EE6" s="36">
        <f t="shared" ref="EE6:EM6" si="14">IF(EE7="",NA(),EE7)</f>
        <v>1.03</v>
      </c>
      <c r="EF6" s="36">
        <f t="shared" si="14"/>
        <v>1</v>
      </c>
      <c r="EG6" s="36">
        <f t="shared" si="14"/>
        <v>1.04</v>
      </c>
      <c r="EH6" s="36">
        <f t="shared" si="14"/>
        <v>0.62</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122297</v>
      </c>
      <c r="D7" s="38">
        <v>46</v>
      </c>
      <c r="E7" s="38">
        <v>1</v>
      </c>
      <c r="F7" s="38">
        <v>0</v>
      </c>
      <c r="G7" s="38">
        <v>1</v>
      </c>
      <c r="H7" s="38" t="s">
        <v>105</v>
      </c>
      <c r="I7" s="38" t="s">
        <v>106</v>
      </c>
      <c r="J7" s="38" t="s">
        <v>107</v>
      </c>
      <c r="K7" s="38" t="s">
        <v>108</v>
      </c>
      <c r="L7" s="38" t="s">
        <v>109</v>
      </c>
      <c r="M7" s="38"/>
      <c r="N7" s="39" t="s">
        <v>110</v>
      </c>
      <c r="O7" s="39">
        <v>56.56</v>
      </c>
      <c r="P7" s="39">
        <v>98.13</v>
      </c>
      <c r="Q7" s="39">
        <v>3099</v>
      </c>
      <c r="R7" s="39">
        <v>62306</v>
      </c>
      <c r="S7" s="39">
        <v>94.93</v>
      </c>
      <c r="T7" s="39">
        <v>656.34</v>
      </c>
      <c r="U7" s="39">
        <v>60152</v>
      </c>
      <c r="V7" s="39">
        <v>94.93</v>
      </c>
      <c r="W7" s="39">
        <v>633.65</v>
      </c>
      <c r="X7" s="39">
        <v>100.34</v>
      </c>
      <c r="Y7" s="39">
        <v>99.63</v>
      </c>
      <c r="Z7" s="39">
        <v>98.36</v>
      </c>
      <c r="AA7" s="39">
        <v>99.46</v>
      </c>
      <c r="AB7" s="39">
        <v>102.43</v>
      </c>
      <c r="AC7" s="39">
        <v>108.24</v>
      </c>
      <c r="AD7" s="39">
        <v>107.8</v>
      </c>
      <c r="AE7" s="39">
        <v>111.96</v>
      </c>
      <c r="AF7" s="39">
        <v>112.69</v>
      </c>
      <c r="AG7" s="39">
        <v>113.16</v>
      </c>
      <c r="AH7" s="39">
        <v>114.35</v>
      </c>
      <c r="AI7" s="39">
        <v>0</v>
      </c>
      <c r="AJ7" s="39">
        <v>0.5</v>
      </c>
      <c r="AK7" s="39">
        <v>0</v>
      </c>
      <c r="AL7" s="39">
        <v>0.79</v>
      </c>
      <c r="AM7" s="39">
        <v>0</v>
      </c>
      <c r="AN7" s="39">
        <v>4.46</v>
      </c>
      <c r="AO7" s="39">
        <v>4.3899999999999997</v>
      </c>
      <c r="AP7" s="39">
        <v>0.41</v>
      </c>
      <c r="AQ7" s="39">
        <v>0.54</v>
      </c>
      <c r="AR7" s="39">
        <v>0.68</v>
      </c>
      <c r="AS7" s="39">
        <v>0.79</v>
      </c>
      <c r="AT7" s="39">
        <v>3090.95</v>
      </c>
      <c r="AU7" s="39">
        <v>2379.89</v>
      </c>
      <c r="AV7" s="39">
        <v>207.72</v>
      </c>
      <c r="AW7" s="39">
        <v>195.3</v>
      </c>
      <c r="AX7" s="39">
        <v>193.21</v>
      </c>
      <c r="AY7" s="39">
        <v>701</v>
      </c>
      <c r="AZ7" s="39">
        <v>739.59</v>
      </c>
      <c r="BA7" s="39">
        <v>335.95</v>
      </c>
      <c r="BB7" s="39">
        <v>346.59</v>
      </c>
      <c r="BC7" s="39">
        <v>357.82</v>
      </c>
      <c r="BD7" s="39">
        <v>262.87</v>
      </c>
      <c r="BE7" s="39">
        <v>520.34</v>
      </c>
      <c r="BF7" s="39">
        <v>514.95000000000005</v>
      </c>
      <c r="BG7" s="39">
        <v>528.29</v>
      </c>
      <c r="BH7" s="39">
        <v>527.53</v>
      </c>
      <c r="BI7" s="39">
        <v>518.30999999999995</v>
      </c>
      <c r="BJ7" s="39">
        <v>330.99</v>
      </c>
      <c r="BK7" s="39">
        <v>324.08999999999997</v>
      </c>
      <c r="BL7" s="39">
        <v>319.82</v>
      </c>
      <c r="BM7" s="39">
        <v>312.02999999999997</v>
      </c>
      <c r="BN7" s="39">
        <v>307.45999999999998</v>
      </c>
      <c r="BO7" s="39">
        <v>270.87</v>
      </c>
      <c r="BP7" s="39">
        <v>81.23</v>
      </c>
      <c r="BQ7" s="39">
        <v>81.5</v>
      </c>
      <c r="BR7" s="39">
        <v>80.67</v>
      </c>
      <c r="BS7" s="39">
        <v>80.92</v>
      </c>
      <c r="BT7" s="39">
        <v>81.98</v>
      </c>
      <c r="BU7" s="39">
        <v>100.27</v>
      </c>
      <c r="BV7" s="39">
        <v>99.46</v>
      </c>
      <c r="BW7" s="39">
        <v>105.21</v>
      </c>
      <c r="BX7" s="39">
        <v>105.71</v>
      </c>
      <c r="BY7" s="39">
        <v>106.01</v>
      </c>
      <c r="BZ7" s="39">
        <v>105.59</v>
      </c>
      <c r="CA7" s="39">
        <v>260.37</v>
      </c>
      <c r="CB7" s="39">
        <v>259.58999999999997</v>
      </c>
      <c r="CC7" s="39">
        <v>262.35000000000002</v>
      </c>
      <c r="CD7" s="39">
        <v>261.57</v>
      </c>
      <c r="CE7" s="39">
        <v>257.77999999999997</v>
      </c>
      <c r="CF7" s="39">
        <v>169.62</v>
      </c>
      <c r="CG7" s="39">
        <v>171.78</v>
      </c>
      <c r="CH7" s="39">
        <v>162.59</v>
      </c>
      <c r="CI7" s="39">
        <v>162.15</v>
      </c>
      <c r="CJ7" s="39">
        <v>162.24</v>
      </c>
      <c r="CK7" s="39">
        <v>163.27000000000001</v>
      </c>
      <c r="CL7" s="39">
        <v>57.24</v>
      </c>
      <c r="CM7" s="39">
        <v>56.64</v>
      </c>
      <c r="CN7" s="39">
        <v>56.78</v>
      </c>
      <c r="CO7" s="39">
        <v>58.53</v>
      </c>
      <c r="CP7" s="39">
        <v>58.32</v>
      </c>
      <c r="CQ7" s="39">
        <v>59.88</v>
      </c>
      <c r="CR7" s="39">
        <v>59.68</v>
      </c>
      <c r="CS7" s="39">
        <v>59.17</v>
      </c>
      <c r="CT7" s="39">
        <v>59.34</v>
      </c>
      <c r="CU7" s="39">
        <v>59.11</v>
      </c>
      <c r="CV7" s="39">
        <v>59.94</v>
      </c>
      <c r="CW7" s="39">
        <v>91.43</v>
      </c>
      <c r="CX7" s="39">
        <v>92.32</v>
      </c>
      <c r="CY7" s="39">
        <v>90.56</v>
      </c>
      <c r="CZ7" s="39">
        <v>91.36</v>
      </c>
      <c r="DA7" s="39">
        <v>91.7</v>
      </c>
      <c r="DB7" s="39">
        <v>87.65</v>
      </c>
      <c r="DC7" s="39">
        <v>87.63</v>
      </c>
      <c r="DD7" s="39">
        <v>87.6</v>
      </c>
      <c r="DE7" s="39">
        <v>87.74</v>
      </c>
      <c r="DF7" s="39">
        <v>87.91</v>
      </c>
      <c r="DG7" s="39">
        <v>90.22</v>
      </c>
      <c r="DH7" s="39">
        <v>24.99</v>
      </c>
      <c r="DI7" s="39">
        <v>26.21</v>
      </c>
      <c r="DJ7" s="39">
        <v>39.14</v>
      </c>
      <c r="DK7" s="39">
        <v>40.700000000000003</v>
      </c>
      <c r="DL7" s="39">
        <v>42.25</v>
      </c>
      <c r="DM7" s="39">
        <v>38.69</v>
      </c>
      <c r="DN7" s="39">
        <v>39.65</v>
      </c>
      <c r="DO7" s="39">
        <v>45.25</v>
      </c>
      <c r="DP7" s="39">
        <v>46.27</v>
      </c>
      <c r="DQ7" s="39">
        <v>46.88</v>
      </c>
      <c r="DR7" s="39">
        <v>47.91</v>
      </c>
      <c r="DS7" s="39">
        <v>13.95</v>
      </c>
      <c r="DT7" s="39">
        <v>16.93</v>
      </c>
      <c r="DU7" s="39">
        <v>20.059999999999999</v>
      </c>
      <c r="DV7" s="39">
        <v>17.899999999999999</v>
      </c>
      <c r="DW7" s="39">
        <v>18.07</v>
      </c>
      <c r="DX7" s="39">
        <v>8.4</v>
      </c>
      <c r="DY7" s="39">
        <v>9.7100000000000009</v>
      </c>
      <c r="DZ7" s="39">
        <v>10.71</v>
      </c>
      <c r="EA7" s="39">
        <v>10.93</v>
      </c>
      <c r="EB7" s="39">
        <v>13.39</v>
      </c>
      <c r="EC7" s="39">
        <v>15</v>
      </c>
      <c r="ED7" s="39">
        <v>0.88</v>
      </c>
      <c r="EE7" s="39">
        <v>1.03</v>
      </c>
      <c r="EF7" s="39">
        <v>1</v>
      </c>
      <c r="EG7" s="39">
        <v>1.04</v>
      </c>
      <c r="EH7" s="39">
        <v>0.62</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2018-02-07T00:06:13Z</cp:lastPrinted>
  <dcterms:created xsi:type="dcterms:W3CDTF">2017-12-25T01:25:50Z</dcterms:created>
  <dcterms:modified xsi:type="dcterms:W3CDTF">2018-02-09T05:03:34Z</dcterms:modified>
  <cp:category/>
</cp:coreProperties>
</file>