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117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AD10" i="4"/>
  <c r="P10" i="4"/>
  <c r="AT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<sst xmlns="http://schemas.openxmlformats.org/spreadsheetml/2006/main" count="245" uniqueCount="125">
  <si>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</si>
  <si>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</si>
  <si>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</si>
  <si>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</si>
  <si>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</si>
  <si>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</si>
  <si>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</si>
  <si>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</si>
  <si>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</si>
  <si>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</si>
  <si>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</si>
  <si>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</si>
  <si>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</si>
  <si>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</si>
  <si>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</si>
  <si>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</si>
  <si>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</si>
  <si>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</si>
  <si>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</si>
  <si>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</si>
  <si>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</si>
  <si>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</si>
  <si>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</si>
  <si>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</si>
  <si>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</si>
  <si>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</si>
  <si>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</si>
  <si>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</si>
  <si>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</si>
  <si>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</si>
  <si>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</si>
  <si>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</si>
  <si>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</si>
  <si>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</si>
  <si>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</si>
  <si>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</si>
  <si>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</si>
  <si>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</si>
  <si>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</si>
  <si>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</si>
  <si>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</si>
  <si>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</si>
  <si>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</si>
  <si>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</si>
  <si>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</si>
  <si>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</si>
  <si>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</si>
  <si>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</si>
  <si>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</si>
  <si>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</si>
  <si>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</si>
  <si>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</si>
  <si>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</si>
  <si>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</si>
  <si>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</si>
  <si>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</si>
  <si>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</si>
  <si>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</si>
  <si>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</si>
  <si>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</si>
  <si>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</si>
  <si>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</si>
  <si>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</si>
  <si>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</si>
  <si>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</si>
  <si>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</si>
  <si>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</si>
  <si>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</si>
  <si>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</si>
  <si>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</si>
  <si>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</si>
  <si>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</si>
  <si>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</si>
  <si>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</si>
  <si>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</si>
  <si>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</si>
  <si>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</si>
  <si>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</si>
  <si>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</si>
  <si>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</si>
  <si>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</si>
  <si>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</si>
  <si>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</si>
  <si>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</si>
  <si>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</si>
  <si>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</si>
  <si>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</si>
  <si>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</si>
  <si>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</si>
  <si>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</si>
  <si>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</si>
  <si>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</si>
  <si>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</si>
  <si>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</si>
  <si>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</si>
  <si>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</si>
  <si>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</si>
  <si>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</si>
  <si>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</si>
  <si>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</si>
  <si>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</si>
  <si>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</si>
  <si>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</si>
  <si>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</si>
  <si>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</si>
  <si>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</si>
  <si>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</si>
  <si>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</si>
  <si>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</si>
  <si>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八街市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</si>
  <si>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</si>
  <si>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</si>
  <si>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</si>
  <si>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</si>
  <si>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</si>
  <si>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</si>
  <si>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</si>
  <si>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</si>
  <si>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</si>
  <si>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</si>
  <si>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</si>
  <si>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収益的収支比率が100％を下回っており、総収入について、使用料以外の収入でも賄っているため、経費削減や使用料見直し等により、経営改善を図っていく必要がある。
八街市汚水適正処理構想の見直しにおいて、事業規模の適正化を図るため、全体計画を縮小しているところである。</t>
    <rPh sb="0" eb="2">
      <t>シュウエキ</t>
    </rPh>
    <rPh sb="2" eb="3">
      <t>テキ</t>
    </rPh>
    <rPh sb="3" eb="5">
      <t>シュウシ</t>
    </rPh>
    <rPh sb="5" eb="7">
      <t>ヒリツ</t>
    </rPh>
    <rPh sb="13" eb="15">
      <t>シタマワ</t>
    </rPh>
    <rPh sb="20" eb="23">
      <t>ソウシュウニュウ</t>
    </rPh>
    <rPh sb="28" eb="31">
      <t>シヨウリョウ</t>
    </rPh>
    <rPh sb="31" eb="33">
      <t>イガイ</t>
    </rPh>
    <rPh sb="34" eb="36">
      <t>シュウニュウ</t>
    </rPh>
    <rPh sb="38" eb="39">
      <t>マカナ</t>
    </rPh>
    <rPh sb="46" eb="48">
      <t>ケイヒ</t>
    </rPh>
    <rPh sb="48" eb="50">
      <t>サクゲン</t>
    </rPh>
    <rPh sb="51" eb="54">
      <t>シヨウリョウ</t>
    </rPh>
    <rPh sb="54" eb="56">
      <t>ミナオ</t>
    </rPh>
    <rPh sb="57" eb="58">
      <t>トウ</t>
    </rPh>
    <rPh sb="62" eb="64">
      <t>ケイエイ</t>
    </rPh>
    <rPh sb="64" eb="66">
      <t>カイゼン</t>
    </rPh>
    <rPh sb="67" eb="68">
      <t>ハカ</t>
    </rPh>
    <rPh sb="72" eb="74">
      <t>ヒツヨウ</t>
    </rPh>
    <rPh sb="79" eb="82">
      <t>ヤチマタシ</t>
    </rPh>
    <rPh sb="82" eb="84">
      <t>オスイ</t>
    </rPh>
    <phoneticPr fontId="4"/>
  </si>
  <si>
    <t>都市計画決定区域内の整備と併せて、収益に配慮した管渠の改築更新を進めている。管渠の状況などを把握し、計画的、効率的に長寿命化に取り組んでいるところである。マンホ－ル蓋についても、摩耗によるスリップ・転倒等の被害を未然に防ぐため、計画的に実施しているところである。今後、下水道施設ストックマネジメント計画を策定し、長期的な改築の需要見直しを定めていく。</t>
    <rPh sb="0" eb="2">
      <t>トシ</t>
    </rPh>
    <rPh sb="2" eb="4">
      <t>ケイカク</t>
    </rPh>
    <rPh sb="4" eb="6">
      <t>ケッテイ</t>
    </rPh>
    <rPh sb="6" eb="9">
      <t>クイキナイ</t>
    </rPh>
    <rPh sb="10" eb="12">
      <t>セイビ</t>
    </rPh>
    <rPh sb="13" eb="14">
      <t>アワ</t>
    </rPh>
    <rPh sb="17" eb="19">
      <t>シュウエキ</t>
    </rPh>
    <rPh sb="20" eb="22">
      <t>ハイリョ</t>
    </rPh>
    <rPh sb="24" eb="26">
      <t>カンキョ</t>
    </rPh>
    <rPh sb="27" eb="29">
      <t>カイチク</t>
    </rPh>
    <rPh sb="29" eb="31">
      <t>コウシン</t>
    </rPh>
    <rPh sb="32" eb="33">
      <t>スス</t>
    </rPh>
    <rPh sb="38" eb="40">
      <t>カンキョ</t>
    </rPh>
    <rPh sb="41" eb="43">
      <t>ジョウキョウ</t>
    </rPh>
    <rPh sb="46" eb="48">
      <t>ハアク</t>
    </rPh>
    <rPh sb="50" eb="52">
      <t>ケイカク</t>
    </rPh>
    <rPh sb="52" eb="53">
      <t>テキ</t>
    </rPh>
    <rPh sb="54" eb="57">
      <t>コウリツテキ</t>
    </rPh>
    <rPh sb="58" eb="61">
      <t>チョウジュミョウ</t>
    </rPh>
    <rPh sb="61" eb="62">
      <t>カ</t>
    </rPh>
    <rPh sb="63" eb="64">
      <t>ト</t>
    </rPh>
    <rPh sb="65" eb="66">
      <t>ク</t>
    </rPh>
    <rPh sb="82" eb="83">
      <t>フタ</t>
    </rPh>
    <rPh sb="89" eb="91">
      <t>マモウ</t>
    </rPh>
    <rPh sb="99" eb="101">
      <t>テントウ</t>
    </rPh>
    <rPh sb="101" eb="102">
      <t>トウ</t>
    </rPh>
    <rPh sb="103" eb="105">
      <t>ヒガイ</t>
    </rPh>
    <rPh sb="106" eb="108">
      <t>ミゼン</t>
    </rPh>
    <rPh sb="109" eb="110">
      <t>フセ</t>
    </rPh>
    <rPh sb="114" eb="116">
      <t>ケイカク</t>
    </rPh>
    <rPh sb="116" eb="117">
      <t>テキ</t>
    </rPh>
    <rPh sb="118" eb="120">
      <t>ジッシ</t>
    </rPh>
    <rPh sb="131" eb="133">
      <t>コンゴ</t>
    </rPh>
    <rPh sb="134" eb="137">
      <t>ゲスイドウ</t>
    </rPh>
    <rPh sb="137" eb="139">
      <t>シセツ</t>
    </rPh>
    <rPh sb="149" eb="151">
      <t>ケイカク</t>
    </rPh>
    <rPh sb="152" eb="154">
      <t>サクテイ</t>
    </rPh>
    <rPh sb="156" eb="158">
      <t>チョウキ</t>
    </rPh>
    <rPh sb="158" eb="159">
      <t>テキ</t>
    </rPh>
    <rPh sb="160" eb="162">
      <t>カイチク</t>
    </rPh>
    <rPh sb="163" eb="165">
      <t>ジュヨウ</t>
    </rPh>
    <rPh sb="165" eb="167">
      <t>ミナオ</t>
    </rPh>
    <rPh sb="169" eb="170">
      <t>サダ</t>
    </rPh>
    <phoneticPr fontId="4"/>
  </si>
  <si>
    <t>長期的に、施設の老朽化に伴う費用の増大が見込まれる中で、効率的な経営を行うため、企業会計への移行後、ストックマネジメント計画に基づく施設更新、使用料見直し検討等により、経営改善を図る必要がある。
起債償還については、減価償却年数との乖離を解消するために、今後も資本費平準化債により繰り延べを行っていく。また、整備された八街バイパス沿線の接続率向上に今後も努めていく。</t>
    <rPh sb="0" eb="2">
      <t>チョウキ</t>
    </rPh>
    <rPh sb="2" eb="3">
      <t>テキ</t>
    </rPh>
    <rPh sb="5" eb="7">
      <t>シセツ</t>
    </rPh>
    <rPh sb="8" eb="11">
      <t>ロウキュウカ</t>
    </rPh>
    <rPh sb="12" eb="13">
      <t>トモナ</t>
    </rPh>
    <rPh sb="14" eb="16">
      <t>ヒヨウ</t>
    </rPh>
    <rPh sb="17" eb="19">
      <t>ゾウダイ</t>
    </rPh>
    <rPh sb="20" eb="22">
      <t>ミコ</t>
    </rPh>
    <rPh sb="25" eb="26">
      <t>ナカ</t>
    </rPh>
    <rPh sb="28" eb="30">
      <t>コウリツ</t>
    </rPh>
    <rPh sb="30" eb="31">
      <t>テキ</t>
    </rPh>
    <rPh sb="32" eb="34">
      <t>ケイエイ</t>
    </rPh>
    <rPh sb="35" eb="36">
      <t>オコナ</t>
    </rPh>
    <rPh sb="40" eb="42">
      <t>キギョウ</t>
    </rPh>
    <rPh sb="42" eb="44">
      <t>カイケイ</t>
    </rPh>
    <rPh sb="46" eb="49">
      <t>イコウゴ</t>
    </rPh>
    <rPh sb="60" eb="62">
      <t>ケイカク</t>
    </rPh>
    <rPh sb="63" eb="65">
      <t>モトズ</t>
    </rPh>
    <rPh sb="66" eb="68">
      <t>シセツ</t>
    </rPh>
    <rPh sb="68" eb="70">
      <t>コウシン</t>
    </rPh>
    <rPh sb="71" eb="74">
      <t>シヨウリョウ</t>
    </rPh>
    <rPh sb="74" eb="76">
      <t>ミナオ</t>
    </rPh>
    <rPh sb="77" eb="79">
      <t>ケントウ</t>
    </rPh>
    <rPh sb="79" eb="80">
      <t>トウ</t>
    </rPh>
    <rPh sb="84" eb="86">
      <t>ケイエイ</t>
    </rPh>
    <rPh sb="86" eb="88">
      <t>カイゼン</t>
    </rPh>
    <rPh sb="89" eb="90">
      <t>ハカ</t>
    </rPh>
    <rPh sb="91" eb="93">
      <t>ヒツヨウ</t>
    </rPh>
    <rPh sb="98" eb="100">
      <t>キサイ</t>
    </rPh>
    <rPh sb="100" eb="102">
      <t>ショウカン</t>
    </rPh>
    <rPh sb="108" eb="110">
      <t>ゲンカ</t>
    </rPh>
    <rPh sb="110" eb="112">
      <t>ショウキャク</t>
    </rPh>
    <rPh sb="112" eb="114">
      <t>ネンスウ</t>
    </rPh>
    <rPh sb="116" eb="118">
      <t>カイリ</t>
    </rPh>
    <rPh sb="119" eb="121">
      <t>カイショウ</t>
    </rPh>
    <rPh sb="127" eb="129">
      <t>コンゴ</t>
    </rPh>
    <rPh sb="130" eb="133">
      <t>シホンヒ</t>
    </rPh>
    <rPh sb="133" eb="135">
      <t>ヘイジュン</t>
    </rPh>
    <rPh sb="135" eb="137">
      <t>カサイ</t>
    </rPh>
    <rPh sb="140" eb="141">
      <t>ク</t>
    </rPh>
    <rPh sb="142" eb="143">
      <t>ノ</t>
    </rPh>
    <rPh sb="145" eb="146">
      <t>オコナ</t>
    </rPh>
    <rPh sb="154" eb="156">
      <t>セイビ</t>
    </rPh>
    <rPh sb="159" eb="161">
      <t>ヤチマタ</t>
    </rPh>
    <rPh sb="165" eb="167">
      <t>エンセン</t>
    </rPh>
    <rPh sb="168" eb="170">
      <t>セツゾク</t>
    </rPh>
    <rPh sb="170" eb="171">
      <t>リツ</t>
    </rPh>
    <rPh sb="171" eb="173">
      <t>コウジョウ</t>
    </rPh>
    <rPh sb="174" eb="176">
      <t>コンゴ</t>
    </rPh>
    <rPh sb="177" eb="178">
      <t>ツト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</si>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</sst>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0.01</c:v>
                </c:pt>
                <c:pt idx="3">
                  <c:v>0</c:v>
                </c:pt>
                <c:pt idx="4" formatCode="#,##0.00;&quot;△&quot;#,##0.00;&quot;-&quot;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C-4101-9EAC-8C15671A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92664"/>
        <c:axId val="17929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0.11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C-4101-9EAC-8C15671A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2664"/>
        <c:axId val="179293048"/>
      </c:lineChart>
      <c:dateAx>
        <c:axId val="179292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293048"/>
        <c:crosses val="autoZero"/>
        <c:auto val="1"/>
        <c:lblOffset val="100"/>
        <c:baseTimeUnit val="years"/>
      </c:dateAx>
      <c:valAx>
        <c:axId val="17929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292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9-4A90-A6EB-DE5F1149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80168"/>
        <c:axId val="24898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55.41</c:v>
                </c:pt>
                <c:pt idx="1">
                  <c:v>55.81</c:v>
                </c:pt>
                <c:pt idx="2">
                  <c:v>54.44</c:v>
                </c:pt>
                <c:pt idx="3">
                  <c:v>54.67</c:v>
                </c:pt>
                <c:pt idx="4">
                  <c:v>53.51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9-4A90-A6EB-DE5F1149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80168"/>
        <c:axId val="248980560"/>
      </c:lineChart>
      <c:dateAx>
        <c:axId val="248980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980560"/>
        <c:crosses val="autoZero"/>
        <c:auto val="1"/>
        <c:lblOffset val="100"/>
        <c:baseTimeUnit val="years"/>
      </c:dateAx>
      <c:valAx>
        <c:axId val="24898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980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98.52</c:v>
                </c:pt>
                <c:pt idx="1">
                  <c:v>96.74</c:v>
                </c:pt>
                <c:pt idx="2">
                  <c:v>97.07</c:v>
                </c:pt>
                <c:pt idx="3">
                  <c:v>97</c:v>
                </c:pt>
                <c:pt idx="4">
                  <c:v>95.32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D10-98CA-014F7ABE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81736"/>
        <c:axId val="24898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84.12</c:v>
                </c:pt>
                <c:pt idx="1">
                  <c:v>84.41</c:v>
                </c:pt>
                <c:pt idx="2">
                  <c:v>84.2</c:v>
                </c:pt>
                <c:pt idx="3">
                  <c:v>83.8</c:v>
                </c:pt>
                <c:pt idx="4">
                  <c:v>83.91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6-4D10-98CA-014F7ABE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81736"/>
        <c:axId val="248982128"/>
      </c:lineChart>
      <c:dateAx>
        <c:axId val="248981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982128"/>
        <c:crosses val="autoZero"/>
        <c:auto val="1"/>
        <c:lblOffset val="100"/>
        <c:baseTimeUnit val="years"/>
      </c:dateAx>
      <c:valAx>
        <c:axId val="24898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981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45.29</c:v>
                </c:pt>
                <c:pt idx="1">
                  <c:v>54.91</c:v>
                </c:pt>
                <c:pt idx="2">
                  <c:v>57.13</c:v>
                </c:pt>
                <c:pt idx="3">
                  <c:v>58.99</c:v>
                </c:pt>
                <c:pt idx="4">
                  <c:v>58.76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C-4F71-A9D7-FD00425A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35864"/>
        <c:axId val="248840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F71-A9D7-FD00425A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35864"/>
        <c:axId val="248840344"/>
      </c:lineChart>
      <c:dateAx>
        <c:axId val="248835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840344"/>
        <c:crosses val="autoZero"/>
        <c:auto val="1"/>
        <c:lblOffset val="100"/>
        <c:baseTimeUnit val="years"/>
      </c:dateAx>
      <c:valAx>
        <c:axId val="248840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835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F-4271-8566-5382BAB2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05248"/>
        <c:axId val="248824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F-4271-8566-5382BAB2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05248"/>
        <c:axId val="248824888"/>
      </c:lineChart>
      <c:dateAx>
        <c:axId val="24890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824888"/>
        <c:crosses val="autoZero"/>
        <c:auto val="1"/>
        <c:lblOffset val="100"/>
        <c:baseTimeUnit val="years"/>
      </c:dateAx>
      <c:valAx>
        <c:axId val="248824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90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B-4AAB-92DB-708D7B44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93376"/>
        <c:axId val="24889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B-4AAB-92DB-708D7B44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93376"/>
        <c:axId val="248893760"/>
      </c:lineChart>
      <c:dateAx>
        <c:axId val="24889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893760"/>
        <c:crosses val="autoZero"/>
        <c:auto val="1"/>
        <c:lblOffset val="100"/>
        <c:baseTimeUnit val="years"/>
      </c:dateAx>
      <c:valAx>
        <c:axId val="24889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89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6-4DB7-B3A0-8EB39A2F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00128"/>
        <c:axId val="248600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6-4DB7-B3A0-8EB39A2F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0128"/>
        <c:axId val="248600520"/>
      </c:lineChart>
      <c:dateAx>
        <c:axId val="24860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600520"/>
        <c:crosses val="autoZero"/>
        <c:auto val="1"/>
        <c:lblOffset val="100"/>
        <c:baseTimeUnit val="years"/>
      </c:dateAx>
      <c:valAx>
        <c:axId val="248600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60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9-42F9-BFF7-9CCD1847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01696"/>
        <c:axId val="248602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2F9-BFF7-9CCD1847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1696"/>
        <c:axId val="248602088"/>
      </c:lineChart>
      <c:dateAx>
        <c:axId val="24860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602088"/>
        <c:crosses val="autoZero"/>
        <c:auto val="1"/>
        <c:lblOffset val="100"/>
        <c:baseTimeUnit val="years"/>
      </c:dateAx>
      <c:valAx>
        <c:axId val="248602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60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1186.25</c:v>
                </c:pt>
                <c:pt idx="1">
                  <c:v>1223.32</c:v>
                </c:pt>
                <c:pt idx="2">
                  <c:v>1236.5</c:v>
                </c:pt>
                <c:pt idx="3">
                  <c:v>1889.94</c:v>
                </c:pt>
                <c:pt idx="4">
                  <c:v>1107.1500000000001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1-43B4-A7D2-0C56DDC7A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03264"/>
        <c:axId val="248603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1273.52</c:v>
                </c:pt>
                <c:pt idx="1">
                  <c:v>1209.95</c:v>
                </c:pt>
                <c:pt idx="2">
                  <c:v>1136.5</c:v>
                </c:pt>
                <c:pt idx="3">
                  <c:v>1118.56</c:v>
                </c:pt>
                <c:pt idx="4">
                  <c:v>1111.31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3B4-A7D2-0C56DDC7A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3264"/>
        <c:axId val="248603656"/>
      </c:lineChart>
      <c:dateAx>
        <c:axId val="248603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603656"/>
        <c:crosses val="autoZero"/>
        <c:auto val="1"/>
        <c:lblOffset val="100"/>
        <c:baseTimeUnit val="years"/>
      </c:dateAx>
      <c:valAx>
        <c:axId val="248603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603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77.260000000000005</c:v>
                </c:pt>
                <c:pt idx="1">
                  <c:v>77.459999999999994</c:v>
                </c:pt>
                <c:pt idx="2">
                  <c:v>78.22</c:v>
                </c:pt>
                <c:pt idx="3">
                  <c:v>75.930000000000007</c:v>
                </c:pt>
                <c:pt idx="4">
                  <c:v>72.19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A-4DAC-9F1F-E522FBB6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04832"/>
        <c:axId val="248605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67.849999999999994</c:v>
                </c:pt>
                <c:pt idx="1">
                  <c:v>69.48</c:v>
                </c:pt>
                <c:pt idx="2">
                  <c:v>71.650000000000006</c:v>
                </c:pt>
                <c:pt idx="3">
                  <c:v>72.33</c:v>
                </c:pt>
                <c:pt idx="4">
                  <c:v>75.540000000000006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A-4DAC-9F1F-E522FBB6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4832"/>
        <c:axId val="248605224"/>
      </c:lineChart>
      <c:dateAx>
        <c:axId val="24860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605224"/>
        <c:crosses val="autoZero"/>
        <c:auto val="1"/>
        <c:lblOffset val="100"/>
        <c:baseTimeUnit val="years"/>
      </c:dateAx>
      <c:valAx>
        <c:axId val="248605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604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186.34</c:v>
                </c:pt>
                <c:pt idx="1">
                  <c:v>185.63</c:v>
                </c:pt>
                <c:pt idx="2">
                  <c:v>187.75</c:v>
                </c:pt>
                <c:pt idx="3">
                  <c:v>194.42</c:v>
                </c:pt>
                <c:pt idx="4">
                  <c:v>208.49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4D4-9D4C-43742D41F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06400"/>
        <c:axId val="248606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224.94</c:v>
                </c:pt>
                <c:pt idx="1">
                  <c:v>220.67</c:v>
                </c:pt>
                <c:pt idx="2">
                  <c:v>217.82</c:v>
                </c:pt>
                <c:pt idx="3">
                  <c:v>215.28</c:v>
                </c:pt>
                <c:pt idx="4">
                  <c:v>207.96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7-44D4-9D4C-43742D41F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06400"/>
        <c:axId val="248606792"/>
      </c:lineChart>
      <c:dateAx>
        <c:axId val="24860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606792"/>
        <c:crosses val="autoZero"/>
        <c:auto val="1"/>
        <c:lblOffset val="100"/>
        <c:baseTimeUnit val="years"/>
      </c:dateAx>
      <c:valAx>
        <c:axId val="248606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60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千葉県　八街市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72006</v>
      </c>
      <c r="AM8" s="67"/>
      <c r="AN8" s="67"/>
      <c r="AO8" s="67"/>
      <c r="AP8" s="67"/>
      <c r="AQ8" s="67"/>
      <c r="AR8" s="67"/>
      <c r="AS8" s="67"/>
      <c r="AT8" s="66">
        <f>データ!T6</f>
        <v>74.94</v>
      </c>
      <c r="AU8" s="66"/>
      <c r="AV8" s="66"/>
      <c r="AW8" s="66"/>
      <c r="AX8" s="66"/>
      <c r="AY8" s="66"/>
      <c r="AZ8" s="66"/>
      <c r="BA8" s="66"/>
      <c r="BB8" s="66">
        <f>データ!U6</f>
        <v>960.85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27.53</v>
      </c>
      <c r="Q10" s="66"/>
      <c r="R10" s="66"/>
      <c r="S10" s="66"/>
      <c r="T10" s="66"/>
      <c r="U10" s="66"/>
      <c r="V10" s="66"/>
      <c r="W10" s="66">
        <f>データ!Q6</f>
        <v>80.42</v>
      </c>
      <c r="X10" s="66"/>
      <c r="Y10" s="66"/>
      <c r="Z10" s="66"/>
      <c r="AA10" s="66"/>
      <c r="AB10" s="66"/>
      <c r="AC10" s="66"/>
      <c r="AD10" s="67">
        <f>データ!R6</f>
        <v>2700</v>
      </c>
      <c r="AE10" s="67"/>
      <c r="AF10" s="67"/>
      <c r="AG10" s="67"/>
      <c r="AH10" s="67"/>
      <c r="AI10" s="67"/>
      <c r="AJ10" s="67"/>
      <c r="AK10" s="2"/>
      <c r="AL10" s="67">
        <f>データ!V6</f>
        <v>19734</v>
      </c>
      <c r="AM10" s="67"/>
      <c r="AN10" s="67"/>
      <c r="AO10" s="67"/>
      <c r="AP10" s="67"/>
      <c r="AQ10" s="67"/>
      <c r="AR10" s="67"/>
      <c r="AS10" s="67"/>
      <c r="AT10" s="66">
        <f>データ!W6</f>
        <v>4.3899999999999997</v>
      </c>
      <c r="AU10" s="66"/>
      <c r="AV10" s="66"/>
      <c r="AW10" s="66"/>
      <c r="AX10" s="66"/>
      <c r="AY10" s="66"/>
      <c r="AZ10" s="66"/>
      <c r="BA10" s="66"/>
      <c r="BB10" s="66">
        <f>データ!X6</f>
        <v>4495.22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122301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千葉県　八街市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27.53</v>
      </c>
      <c r="Q6" s="34">
        <f t="shared" si="3"/>
        <v>80.42</v>
      </c>
      <c r="R6" s="34">
        <f t="shared" si="3"/>
        <v>2700</v>
      </c>
      <c r="S6" s="34">
        <f t="shared" si="3"/>
        <v>72006</v>
      </c>
      <c r="T6" s="34">
        <f t="shared" si="3"/>
        <v>74.94</v>
      </c>
      <c r="U6" s="34">
        <f t="shared" si="3"/>
        <v>960.85</v>
      </c>
      <c r="V6" s="34">
        <f t="shared" si="3"/>
        <v>19734</v>
      </c>
      <c r="W6" s="34">
        <f t="shared" si="3"/>
        <v>4.3899999999999997</v>
      </c>
      <c r="X6" s="34">
        <f t="shared" si="3"/>
        <v>4495.22</v>
      </c>
      <c r="Y6" s="35">
        <f>IF(Y7="",NA(),Y7)</f>
        <v>45.29</v>
      </c>
      <c r="Z6" s="35">
        <f t="shared" ref="Z6:AH6" si="4">IF(Z7="",NA(),Z7)</f>
        <v>54.91</v>
      </c>
      <c r="AA6" s="35">
        <f t="shared" si="4"/>
        <v>57.13</v>
      </c>
      <c r="AB6" s="35">
        <f t="shared" si="4"/>
        <v>58.99</v>
      </c>
      <c r="AC6" s="35">
        <f t="shared" si="4"/>
        <v>58.76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1186.25</v>
      </c>
      <c r="BG6" s="35">
        <f t="shared" ref="BG6:BO6" si="7">IF(BG7="",NA(),BG7)</f>
        <v>1223.32</v>
      </c>
      <c r="BH6" s="35">
        <f t="shared" si="7"/>
        <v>1236.5</v>
      </c>
      <c r="BI6" s="35">
        <f t="shared" si="7"/>
        <v>1889.94</v>
      </c>
      <c r="BJ6" s="35">
        <f t="shared" si="7"/>
        <v>1107.1500000000001</v>
      </c>
      <c r="BK6" s="35">
        <f t="shared" si="7"/>
        <v>1273.52</v>
      </c>
      <c r="BL6" s="35">
        <f t="shared" si="7"/>
        <v>1209.95</v>
      </c>
      <c r="BM6" s="35">
        <f t="shared" si="7"/>
        <v>1136.5</v>
      </c>
      <c r="BN6" s="35">
        <f t="shared" si="7"/>
        <v>1118.56</v>
      </c>
      <c r="BO6" s="35">
        <f t="shared" si="7"/>
        <v>1111.31</v>
      </c>
      <c r="BP6" s="34" t="str">
        <f>IF(BP7="","",IF(BP7="-","【-】","【"&amp;SUBSTITUTE(TEXT(BP7,"#,##0.00"),"-","△")&amp;"】"))</f>
        <v>【728.30】</v>
      </c>
      <c r="BQ6" s="35">
        <f>IF(BQ7="",NA(),BQ7)</f>
        <v>77.260000000000005</v>
      </c>
      <c r="BR6" s="35">
        <f t="shared" ref="BR6:BZ6" si="8">IF(BR7="",NA(),BR7)</f>
        <v>77.459999999999994</v>
      </c>
      <c r="BS6" s="35">
        <f t="shared" si="8"/>
        <v>78.22</v>
      </c>
      <c r="BT6" s="35">
        <f t="shared" si="8"/>
        <v>75.930000000000007</v>
      </c>
      <c r="BU6" s="35">
        <f t="shared" si="8"/>
        <v>72.19</v>
      </c>
      <c r="BV6" s="35">
        <f t="shared" si="8"/>
        <v>67.849999999999994</v>
      </c>
      <c r="BW6" s="35">
        <f t="shared" si="8"/>
        <v>69.48</v>
      </c>
      <c r="BX6" s="35">
        <f t="shared" si="8"/>
        <v>71.650000000000006</v>
      </c>
      <c r="BY6" s="35">
        <f t="shared" si="8"/>
        <v>72.33</v>
      </c>
      <c r="BZ6" s="35">
        <f t="shared" si="8"/>
        <v>75.540000000000006</v>
      </c>
      <c r="CA6" s="34" t="str">
        <f>IF(CA7="","",IF(CA7="-","【-】","【"&amp;SUBSTITUTE(TEXT(CA7,"#,##0.00"),"-","△")&amp;"】"))</f>
        <v>【100.04】</v>
      </c>
      <c r="CB6" s="35">
        <f>IF(CB7="",NA(),CB7)</f>
        <v>186.34</v>
      </c>
      <c r="CC6" s="35">
        <f t="shared" ref="CC6:CK6" si="9">IF(CC7="",NA(),CC7)</f>
        <v>185.63</v>
      </c>
      <c r="CD6" s="35">
        <f t="shared" si="9"/>
        <v>187.75</v>
      </c>
      <c r="CE6" s="35">
        <f t="shared" si="9"/>
        <v>194.42</v>
      </c>
      <c r="CF6" s="35">
        <f t="shared" si="9"/>
        <v>208.49</v>
      </c>
      <c r="CG6" s="35">
        <f t="shared" si="9"/>
        <v>224.94</v>
      </c>
      <c r="CH6" s="35">
        <f t="shared" si="9"/>
        <v>220.67</v>
      </c>
      <c r="CI6" s="35">
        <f t="shared" si="9"/>
        <v>217.82</v>
      </c>
      <c r="CJ6" s="35">
        <f t="shared" si="9"/>
        <v>215.28</v>
      </c>
      <c r="CK6" s="35">
        <f t="shared" si="9"/>
        <v>207.96</v>
      </c>
      <c r="CL6" s="34" t="str">
        <f>IF(CL7="","",IF(CL7="-","【-】","【"&amp;SUBSTITUTE(TEXT(CL7,"#,##0.00"),"-","△")&amp;"】"))</f>
        <v>【137.82】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55.41</v>
      </c>
      <c r="CS6" s="35">
        <f t="shared" si="10"/>
        <v>55.81</v>
      </c>
      <c r="CT6" s="35">
        <f t="shared" si="10"/>
        <v>54.44</v>
      </c>
      <c r="CU6" s="35">
        <f t="shared" si="10"/>
        <v>54.67</v>
      </c>
      <c r="CV6" s="35">
        <f t="shared" si="10"/>
        <v>53.51</v>
      </c>
      <c r="CW6" s="34" t="str">
        <f>IF(CW7="","",IF(CW7="-","【-】","【"&amp;SUBSTITUTE(TEXT(CW7,"#,##0.00"),"-","△")&amp;"】"))</f>
        <v>【60.09】</v>
      </c>
      <c r="CX6" s="35">
        <f>IF(CX7="",NA(),CX7)</f>
        <v>98.52</v>
      </c>
      <c r="CY6" s="35">
        <f t="shared" ref="CY6:DG6" si="11">IF(CY7="",NA(),CY7)</f>
        <v>96.74</v>
      </c>
      <c r="CZ6" s="35">
        <f t="shared" si="11"/>
        <v>97.07</v>
      </c>
      <c r="DA6" s="35">
        <f t="shared" si="11"/>
        <v>97</v>
      </c>
      <c r="DB6" s="35">
        <f t="shared" si="11"/>
        <v>95.32</v>
      </c>
      <c r="DC6" s="35">
        <f t="shared" si="11"/>
        <v>84.12</v>
      </c>
      <c r="DD6" s="35">
        <f t="shared" si="11"/>
        <v>84.41</v>
      </c>
      <c r="DE6" s="35">
        <f t="shared" si="11"/>
        <v>84.2</v>
      </c>
      <c r="DF6" s="35">
        <f t="shared" si="11"/>
        <v>83.8</v>
      </c>
      <c r="DG6" s="35">
        <f t="shared" si="11"/>
        <v>83.91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5">
        <f t="shared" si="14"/>
        <v>0.01</v>
      </c>
      <c r="EH6" s="34">
        <f t="shared" si="14"/>
        <v>0</v>
      </c>
      <c r="EI6" s="35">
        <f t="shared" si="14"/>
        <v>0.19</v>
      </c>
      <c r="EJ6" s="35">
        <f t="shared" si="14"/>
        <v>0.1</v>
      </c>
      <c r="EK6" s="35">
        <f t="shared" si="14"/>
        <v>7.0000000000000007E-2</v>
      </c>
      <c r="EL6" s="35">
        <f t="shared" si="14"/>
        <v>0.04</v>
      </c>
      <c r="EM6" s="35">
        <f t="shared" si="14"/>
        <v>0.11</v>
      </c>
      <c r="EN6" s="35">
        <f t="shared" si="14"/>
        <v>0.15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122301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27.53</v>
      </c>
      <c r="Q7" s="38">
        <v>80.42</v>
      </c>
      <c r="R7" s="38">
        <v>2700</v>
      </c>
      <c r="S7" s="38">
        <v>72006</v>
      </c>
      <c r="T7" s="38">
        <v>74.94</v>
      </c>
      <c r="U7" s="38">
        <v>960.85</v>
      </c>
      <c r="V7" s="38">
        <v>19734</v>
      </c>
      <c r="W7" s="38">
        <v>4.3899999999999997</v>
      </c>
      <c r="X7" s="38">
        <v>4495.22</v>
      </c>
      <c r="Y7" s="38">
        <v>45.29</v>
      </c>
      <c r="Z7" s="38">
        <v>54.91</v>
      </c>
      <c r="AA7" s="38">
        <v>57.13</v>
      </c>
      <c r="AB7" s="38">
        <v>58.99</v>
      </c>
      <c r="AC7" s="38">
        <v>58.76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1186.25</v>
      </c>
      <c r="BG7" s="38">
        <v>1223.32</v>
      </c>
      <c r="BH7" s="38">
        <v>1236.5</v>
      </c>
      <c r="BI7" s="38">
        <v>1889.94</v>
      </c>
      <c r="BJ7" s="38">
        <v>1107.1500000000001</v>
      </c>
      <c r="BK7" s="38">
        <v>1273.52</v>
      </c>
      <c r="BL7" s="38">
        <v>1209.95</v>
      </c>
      <c r="BM7" s="38">
        <v>1136.5</v>
      </c>
      <c r="BN7" s="38">
        <v>1118.56</v>
      </c>
      <c r="BO7" s="38">
        <v>1111.31</v>
      </c>
      <c r="BP7" s="38">
        <v>728.3</v>
      </c>
      <c r="BQ7" s="38">
        <v>77.260000000000005</v>
      </c>
      <c r="BR7" s="38">
        <v>77.459999999999994</v>
      </c>
      <c r="BS7" s="38">
        <v>78.22</v>
      </c>
      <c r="BT7" s="38">
        <v>75.930000000000007</v>
      </c>
      <c r="BU7" s="38">
        <v>72.19</v>
      </c>
      <c r="BV7" s="38">
        <v>67.849999999999994</v>
      </c>
      <c r="BW7" s="38">
        <v>69.48</v>
      </c>
      <c r="BX7" s="38">
        <v>71.650000000000006</v>
      </c>
      <c r="BY7" s="38">
        <v>72.33</v>
      </c>
      <c r="BZ7" s="38">
        <v>75.540000000000006</v>
      </c>
      <c r="CA7" s="38">
        <v>100.04</v>
      </c>
      <c r="CB7" s="38">
        <v>186.34</v>
      </c>
      <c r="CC7" s="38">
        <v>185.63</v>
      </c>
      <c r="CD7" s="38">
        <v>187.75</v>
      </c>
      <c r="CE7" s="38">
        <v>194.42</v>
      </c>
      <c r="CF7" s="38">
        <v>208.49</v>
      </c>
      <c r="CG7" s="38">
        <v>224.94</v>
      </c>
      <c r="CH7" s="38">
        <v>220.67</v>
      </c>
      <c r="CI7" s="38">
        <v>217.82</v>
      </c>
      <c r="CJ7" s="38">
        <v>215.28</v>
      </c>
      <c r="CK7" s="38">
        <v>207.96</v>
      </c>
      <c r="CL7" s="38">
        <v>137.82</v>
      </c>
      <c r="CM7" s="38" t="s">
        <v>114</v>
      </c>
      <c r="CN7" s="38" t="s">
        <v>114</v>
      </c>
      <c r="CO7" s="38" t="s">
        <v>114</v>
      </c>
      <c r="CP7" s="38" t="s">
        <v>114</v>
      </c>
      <c r="CQ7" s="38" t="s">
        <v>114</v>
      </c>
      <c r="CR7" s="38">
        <v>55.41</v>
      </c>
      <c r="CS7" s="38">
        <v>55.81</v>
      </c>
      <c r="CT7" s="38">
        <v>54.44</v>
      </c>
      <c r="CU7" s="38">
        <v>54.67</v>
      </c>
      <c r="CV7" s="38">
        <v>53.51</v>
      </c>
      <c r="CW7" s="38">
        <v>60.09</v>
      </c>
      <c r="CX7" s="38">
        <v>98.52</v>
      </c>
      <c r="CY7" s="38">
        <v>96.74</v>
      </c>
      <c r="CZ7" s="38">
        <v>97.07</v>
      </c>
      <c r="DA7" s="38">
        <v>97</v>
      </c>
      <c r="DB7" s="38">
        <v>95.32</v>
      </c>
      <c r="DC7" s="38">
        <v>84.12</v>
      </c>
      <c r="DD7" s="38">
        <v>84.41</v>
      </c>
      <c r="DE7" s="38">
        <v>84.2</v>
      </c>
      <c r="DF7" s="38">
        <v>83.8</v>
      </c>
      <c r="DG7" s="38">
        <v>83.91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0.01</v>
      </c>
      <c r="EH7" s="38">
        <v>0</v>
      </c>
      <c r="EI7" s="38">
        <v>0.19</v>
      </c>
      <c r="EJ7" s="38">
        <v>0.1</v>
      </c>
      <c r="EK7" s="38">
        <v>7.0000000000000007E-2</v>
      </c>
      <c r="EL7" s="38">
        <v>0.04</v>
      </c>
      <c r="EM7" s="38">
        <v>0.11</v>
      </c>
      <c r="EN7" s="38">
        <v>0.15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2017-12-25T02:05:59Z</dcterms:created>
  <dcterms:modified xsi:type="dcterms:W3CDTF">2018-02-20T07:49:46Z</dcterms:modified>
  <cp:category/>
</cp:coreProperties>
</file>