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２９年度\07公営企業\06経営比較分析表\20180125-経営比較分析表分析等依頼\03 団体→県\"/>
    </mc:Choice>
  </mc:AlternateContent>
  <workbookProtection workbookPassword="B319" lockStructure="1"/>
  <bookViews>
    <workbookView xWindow="1170" yWindow="60" windowWidth="14940" windowHeight="7875"/>
  </bookViews>
  <sheets>
    <sheet name="法非適用_下水道事業" sheetId="4" r:id="rId1"/>
    <sheet name="データ" sheetId="5" state="hidden" r:id="rId2"/>
  </sheets>
  <calcPr calcId="162913"/>
</workbook>
</file>

<file path=xl/calcChain.xml><?xml version="1.0" encoding="utf-8"?>
<calcChain xmlns="http://schemas.openxmlformats.org/spreadsheetml/2006/main">
  <c r="EO6" i="5" l="1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I86" i="4" s="1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E86" i="4" s="1"/>
  <c r="AH6" i="5"/>
  <c r="AG6" i="5"/>
  <c r="AF6" i="5"/>
  <c r="AE6" i="5"/>
  <c r="AD6" i="5"/>
  <c r="AC6" i="5"/>
  <c r="AB6" i="5"/>
  <c r="AA6" i="5"/>
  <c r="Z6" i="5"/>
  <c r="Y6" i="5"/>
  <c r="X6" i="5"/>
  <c r="BB10" i="4" s="1"/>
  <c r="W6" i="5"/>
  <c r="AT10" i="4" s="1"/>
  <c r="V6" i="5"/>
  <c r="AL10" i="4" s="1"/>
  <c r="U6" i="5"/>
  <c r="BB8" i="4" s="1"/>
  <c r="T6" i="5"/>
  <c r="S6" i="5"/>
  <c r="AL8" i="4" s="1"/>
  <c r="R6" i="5"/>
  <c r="Q6" i="5"/>
  <c r="W10" i="4" s="1"/>
  <c r="P6" i="5"/>
  <c r="O6" i="5"/>
  <c r="I10" i="4" s="1"/>
  <c r="N6" i="5"/>
  <c r="B10" i="4" s="1"/>
  <c r="M6" i="5"/>
  <c r="L6" i="5"/>
  <c r="K6" i="5"/>
  <c r="P8" i="4" s="1"/>
  <c r="J6" i="5"/>
  <c r="I8" i="4" s="1"/>
  <c r="I6" i="5"/>
  <c r="H6" i="5"/>
  <c r="G6" i="5"/>
  <c r="F6" i="5"/>
  <c r="E6" i="5"/>
  <c r="D6" i="5"/>
  <c r="C6" i="5"/>
  <c r="B6" i="5"/>
  <c r="F10" i="5" s="1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6" i="4"/>
  <c r="L86" i="4"/>
  <c r="K86" i="4"/>
  <c r="J86" i="4"/>
  <c r="H86" i="4"/>
  <c r="AD10" i="4"/>
  <c r="P10" i="4"/>
  <c r="AT8" i="4"/>
  <c r="W8" i="4"/>
  <c r="B8" i="4"/>
  <c r="B6" i="4"/>
  <c r="C10" i="5" l="1"/>
  <c r="D10" i="5"/>
  <c r="E10" i="5"/>
  <c r="B10" i="5"/>
</calcChain>
</file>

<file path=xl/sharedStrings.xml><?xml version="1.0" encoding="utf-8"?>
<sst xmlns="http://schemas.openxmlformats.org/spreadsheetml/2006/main" count="245" uniqueCount="125">
  <si>
    <t>経営比較分析表（平成28年度決算）</t>
    <phoneticPr fontId="7"/>
  </si>
  <si>
    <t>業務名</t>
    <rPh sb="2" eb="3">
      <t>メイ</t>
    </rPh>
    <phoneticPr fontId="7"/>
  </si>
  <si>
    <t>業種名</t>
    <rPh sb="2" eb="3">
      <t>メイ</t>
    </rPh>
    <phoneticPr fontId="7"/>
  </si>
  <si>
    <t>事業名</t>
    <phoneticPr fontId="7"/>
  </si>
  <si>
    <t>類似団体区分</t>
    <rPh sb="4" eb="6">
      <t>クブン</t>
    </rPh>
    <phoneticPr fontId="7"/>
  </si>
  <si>
    <t>管理者の情報</t>
    <rPh sb="0" eb="3">
      <t>カンリシャ</t>
    </rPh>
    <rPh sb="4" eb="6">
      <t>ジョウホウ</t>
    </rPh>
    <phoneticPr fontId="7"/>
  </si>
  <si>
    <t>人口（人）</t>
    <rPh sb="0" eb="2">
      <t>ジンコウ</t>
    </rPh>
    <rPh sb="3" eb="4">
      <t>ヒト</t>
    </rPh>
    <phoneticPr fontId="7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</si>
  <si>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</si>
  <si>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</si>
  <si>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t>グラフ凡例</t>
    <rPh sb="3" eb="5">
      <t>ハンレイ</t>
    </rPh>
    <phoneticPr fontId="7"/>
  </si>
  <si>
    <t>■</t>
    <phoneticPr fontId="7"/>
  </si>
  <si>
    <t>当該団体値（当該値）</t>
    <rPh sb="2" eb="4">
      <t>ダンタイ</t>
    </rPh>
    <phoneticPr fontId="7"/>
  </si>
  <si>
    <t>資金不足比率(％)</t>
    <phoneticPr fontId="7"/>
  </si>
  <si>
    <t>自己資本構成比率(％)</t>
    <phoneticPr fontId="7"/>
  </si>
  <si>
    <t>普及率(％)</t>
    <phoneticPr fontId="7"/>
  </si>
  <si>
    <t>有収率(％)</t>
    <rPh sb="0" eb="1">
      <t>ユウ</t>
    </rPh>
    <rPh sb="1" eb="3">
      <t>シュウリツ</t>
    </rPh>
    <phoneticPr fontId="7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</si>
  <si>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7"/>
  </si>
  <si>
    <t>処理区域内人口(人)</t>
    <rPh sb="0" eb="2">
      <t>ショリ</t>
    </rPh>
    <rPh sb="2" eb="5">
      <t>クイキナイ</t>
    </rPh>
    <phoneticPr fontId="7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</si>
  <si>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7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</si>
  <si>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7"/>
  </si>
  <si>
    <t>－</t>
    <phoneticPr fontId="7"/>
  </si>
  <si>
    <t>類似団体平均値（平均値）</t>
    <phoneticPr fontId="7"/>
  </si>
  <si>
    <t>【】</t>
    <phoneticPr fontId="7"/>
  </si>
  <si>
    <t>平成28年度全国平均</t>
    <phoneticPr fontId="7"/>
  </si>
  <si>
    <t>分析欄</t>
    <rPh sb="0" eb="2">
      <t>ブンセキ</t>
    </rPh>
    <rPh sb="2" eb="3">
      <t>ラン</t>
    </rPh>
    <phoneticPr fontId="7"/>
  </si>
  <si>
    <t>1. 経営の健全性・効率性</t>
    <phoneticPr fontId="7"/>
  </si>
  <si>
    <t>1. 経営の健全性・効率性について</t>
    <phoneticPr fontId="7"/>
  </si>
  <si>
    <t>「単年度の収支」</t>
    <phoneticPr fontId="7"/>
  </si>
  <si>
    <t>「累積欠損」</t>
    <rPh sb="1" eb="3">
      <t>ルイセキ</t>
    </rPh>
    <rPh sb="3" eb="5">
      <t>ケッソン</t>
    </rPh>
    <phoneticPr fontId="7"/>
  </si>
  <si>
    <t>「支払能力」</t>
    <phoneticPr fontId="7"/>
  </si>
  <si>
    <t>「債務残高」</t>
    <rPh sb="1" eb="3">
      <t>サイム</t>
    </rPh>
    <rPh sb="3" eb="5">
      <t>ザンダカ</t>
    </rPh>
    <phoneticPr fontId="7"/>
  </si>
  <si>
    <t>2. 老朽化の状況について</t>
    <phoneticPr fontId="7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</si>
  <si>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7"/>
  </si>
  <si>
    <t>「費用の効率性」</t>
    <rPh sb="1" eb="3">
      <t>ヒヨウ</t>
    </rPh>
    <rPh sb="4" eb="6">
      <t>コウリツ</t>
    </rPh>
    <rPh sb="6" eb="7">
      <t>セイ</t>
    </rPh>
    <phoneticPr fontId="7"/>
  </si>
  <si>
    <t>「施設の効率性」</t>
    <rPh sb="1" eb="3">
      <t>シセツ</t>
    </rPh>
    <rPh sb="4" eb="6">
      <t>コウリツ</t>
    </rPh>
    <rPh sb="6" eb="7">
      <t>セイ</t>
    </rPh>
    <phoneticPr fontId="7"/>
  </si>
  <si>
    <t>「使用料対象の捕捉」</t>
    <rPh sb="1" eb="4">
      <t>シヨウリョウ</t>
    </rPh>
    <rPh sb="4" eb="6">
      <t>タイショウ</t>
    </rPh>
    <rPh sb="7" eb="9">
      <t>ホソク</t>
    </rPh>
    <phoneticPr fontId="7"/>
  </si>
  <si>
    <t>2. 老朽化の状況</t>
    <phoneticPr fontId="7"/>
  </si>
  <si>
    <t>全体総括</t>
    <rPh sb="0" eb="2">
      <t>ゼンタイ</t>
    </rPh>
    <rPh sb="2" eb="4">
      <t>ソウカツ</t>
    </rPh>
    <phoneticPr fontId="7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</si>
  <si>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7"/>
  </si>
  <si>
    <t>「管渠の経年化の状況」</t>
    <rPh sb="4" eb="7">
      <t>ケイネンカ</t>
    </rPh>
    <rPh sb="8" eb="10">
      <t>ジョウキョウ</t>
    </rPh>
    <phoneticPr fontId="7"/>
  </si>
  <si>
    <t>「管渠の更新投資・老朽化対策の実施状況」</t>
    <rPh sb="4" eb="6">
      <t>コウシン</t>
    </rPh>
    <rPh sb="6" eb="8">
      <t>トウシ</t>
    </rPh>
    <rPh sb="9" eb="12">
      <t>ロウキュウカ</t>
    </rPh>
    <rPh sb="12" eb="14">
      <t>タイサク</t>
    </rPh>
    <rPh sb="15" eb="17">
      <t>ジッシ</t>
    </rPh>
    <rPh sb="17" eb="19">
      <t>ジョウキョウ</t>
    </rPh>
    <phoneticPr fontId="7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</si>
  <si>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7"/>
  </si>
  <si>
    <t>※　平成24年度から平成25年度における各指標の類似団体平均値は、当時の事業数を基に算出していますが、企業債残高対事業規模比率及び管渠改善率については、平成26年度の事業数を基に類似団体平均値を算出しています。</t>
  </si>
  <si>
    <t>全国平均</t>
    <rPh sb="0" eb="2">
      <t>ゼンコク</t>
    </rPh>
    <rPh sb="2" eb="4">
      <t>ヘイキン</t>
    </rPh>
    <phoneticPr fontId="7"/>
  </si>
  <si>
    <t>1①</t>
  </si>
  <si>
    <t>1②</t>
  </si>
  <si>
    <t>1③</t>
  </si>
  <si>
    <t>1④</t>
  </si>
  <si>
    <t>1⑤</t>
  </si>
  <si>
    <t>1⑥</t>
  </si>
  <si>
    <t>1⑦</t>
    <phoneticPr fontId="7"/>
  </si>
  <si>
    <t>1⑧</t>
    <phoneticPr fontId="7"/>
  </si>
  <si>
    <t>2①</t>
  </si>
  <si>
    <t>2②</t>
  </si>
  <si>
    <t>2③</t>
  </si>
  <si>
    <t>-</t>
    <phoneticPr fontId="7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</si>
  <si>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7"/>
  </si>
  <si>
    <t>項番</t>
    <rPh sb="0" eb="2">
      <t>コウバン</t>
    </rPh>
    <phoneticPr fontId="7"/>
  </si>
  <si>
    <t>大項目</t>
    <rPh sb="0" eb="3">
      <t>ダイコウモク</t>
    </rPh>
    <phoneticPr fontId="7"/>
  </si>
  <si>
    <t>年度</t>
    <rPh sb="0" eb="2">
      <t>ネンド</t>
    </rPh>
    <phoneticPr fontId="7"/>
  </si>
  <si>
    <t>団体CD</t>
    <rPh sb="0" eb="2">
      <t>ダンタイ</t>
    </rPh>
    <phoneticPr fontId="7"/>
  </si>
  <si>
    <t>業務CD</t>
    <rPh sb="0" eb="2">
      <t>ギョウム</t>
    </rPh>
    <phoneticPr fontId="7"/>
  </si>
  <si>
    <t>業種CD</t>
    <rPh sb="0" eb="2">
      <t>ギョウシュ</t>
    </rPh>
    <phoneticPr fontId="7"/>
  </si>
  <si>
    <t>事業CD</t>
    <rPh sb="0" eb="2">
      <t>ジギョウ</t>
    </rPh>
    <phoneticPr fontId="7"/>
  </si>
  <si>
    <t>施設CD</t>
    <rPh sb="0" eb="2">
      <t>シセツ</t>
    </rPh>
    <phoneticPr fontId="7"/>
  </si>
  <si>
    <t>基本情報</t>
    <rPh sb="0" eb="2">
      <t>キホン</t>
    </rPh>
    <rPh sb="2" eb="4">
      <t>ジョウホウ</t>
    </rPh>
    <phoneticPr fontId="7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</si>
  <si>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7"/>
  </si>
  <si>
    <t>2. 老朽化の状況</t>
    <phoneticPr fontId="7"/>
  </si>
  <si>
    <t>中項目</t>
    <rPh sb="0" eb="1">
      <t>チュウ</t>
    </rPh>
    <rPh sb="1" eb="3">
      <t>コウモク</t>
    </rPh>
    <phoneticPr fontId="7"/>
  </si>
  <si>
    <t>①収益的収支比率(％)</t>
    <rPh sb="1" eb="4">
      <t>シュウエキテキ</t>
    </rPh>
    <phoneticPr fontId="7"/>
  </si>
  <si>
    <t>②累積欠損金比率(％)</t>
    <phoneticPr fontId="7"/>
  </si>
  <si>
    <t>③流動比率(％)</t>
    <rPh sb="1" eb="3">
      <t>リュウドウ</t>
    </rPh>
    <rPh sb="3" eb="5">
      <t>ヒリツ</t>
    </rPh>
    <phoneticPr fontId="7"/>
  </si>
  <si>
    <t>④企業債残高対事業規模比率(％)</t>
    <phoneticPr fontId="7"/>
  </si>
  <si>
    <t>⑤経費回収率(％)</t>
    <phoneticPr fontId="7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</si>
  <si>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7"/>
  </si>
  <si>
    <t>⑦施設利用率(％)</t>
    <rPh sb="1" eb="3">
      <t>シセツ</t>
    </rPh>
    <rPh sb="3" eb="6">
      <t>リヨウリツ</t>
    </rPh>
    <phoneticPr fontId="7"/>
  </si>
  <si>
    <t>⑧水洗化率(％)</t>
    <phoneticPr fontId="7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</si>
  <si>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7"/>
  </si>
  <si>
    <t>②管渠老朽化率(％)</t>
    <phoneticPr fontId="7"/>
  </si>
  <si>
    <t>③管渠改善率(％)</t>
    <phoneticPr fontId="7"/>
  </si>
  <si>
    <t>小項目</t>
    <rPh sb="0" eb="3">
      <t>ショウコウモク</t>
    </rPh>
    <phoneticPr fontId="7"/>
  </si>
  <si>
    <t>都道府県名</t>
    <rPh sb="0" eb="4">
      <t>トドウフケン</t>
    </rPh>
    <rPh sb="4" eb="5">
      <t>メイ</t>
    </rPh>
    <phoneticPr fontId="7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</si>
  <si>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7"/>
  </si>
  <si>
    <t>業種名称</t>
    <rPh sb="0" eb="2">
      <t>ギョウシュ</t>
    </rPh>
    <rPh sb="2" eb="4">
      <t>メイショウ</t>
    </rPh>
    <phoneticPr fontId="7"/>
  </si>
  <si>
    <t>事業名称</t>
    <rPh sb="0" eb="2">
      <t>ジギョウ</t>
    </rPh>
    <rPh sb="2" eb="4">
      <t>メイショウ</t>
    </rPh>
    <phoneticPr fontId="7"/>
  </si>
  <si>
    <t>類似団体</t>
    <rPh sb="0" eb="2">
      <t>ルイジ</t>
    </rPh>
    <rPh sb="2" eb="4">
      <t>ダンタイ</t>
    </rPh>
    <phoneticPr fontId="7"/>
  </si>
  <si>
    <t>資金不足比率</t>
    <rPh sb="0" eb="2">
      <t>シキン</t>
    </rPh>
    <rPh sb="2" eb="4">
      <t>フソク</t>
    </rPh>
    <rPh sb="4" eb="6">
      <t>ヒリツ</t>
    </rPh>
    <phoneticPr fontId="7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</si>
  <si>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7"/>
  </si>
  <si>
    <t>普及率</t>
    <rPh sb="0" eb="2">
      <t>フキュウ</t>
    </rPh>
    <rPh sb="2" eb="3">
      <t>リツ</t>
    </rPh>
    <phoneticPr fontId="7"/>
  </si>
  <si>
    <t>有収率</t>
    <rPh sb="0" eb="1">
      <t>ユウ</t>
    </rPh>
    <rPh sb="1" eb="3">
      <t>シュウリツ</t>
    </rPh>
    <phoneticPr fontId="7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</si>
  <si>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7"/>
  </si>
  <si>
    <t>人口</t>
    <rPh sb="0" eb="2">
      <t>ジンコウ</t>
    </rPh>
    <phoneticPr fontId="7"/>
  </si>
  <si>
    <t>面積</t>
    <rPh sb="0" eb="2">
      <t>メンセキ</t>
    </rPh>
    <phoneticPr fontId="7"/>
  </si>
  <si>
    <t>人口密度</t>
    <rPh sb="0" eb="2">
      <t>ジンコウ</t>
    </rPh>
    <rPh sb="2" eb="4">
      <t>ミツド</t>
    </rPh>
    <phoneticPr fontId="7"/>
  </si>
  <si>
    <t>処理区域内人口</t>
  </si>
  <si>
    <t>処理区域面積</t>
  </si>
  <si>
    <t>処理区域内人口密度</t>
  </si>
  <si>
    <t>比率(N-4)</t>
    <rPh sb="0" eb="2">
      <t>ヒリツ</t>
    </rPh>
    <phoneticPr fontId="7"/>
  </si>
  <si>
    <t>比率(N-3)</t>
    <rPh sb="0" eb="2">
      <t>ヒリツ</t>
    </rPh>
    <phoneticPr fontId="7"/>
  </si>
  <si>
    <t>比率(N-2)</t>
    <rPh sb="0" eb="2">
      <t>ヒリツ</t>
    </rPh>
    <phoneticPr fontId="7"/>
  </si>
  <si>
    <t>比率(N-1)</t>
    <rPh sb="0" eb="2">
      <t>ヒリツ</t>
    </rPh>
    <phoneticPr fontId="7"/>
  </si>
  <si>
    <t>比率(N)</t>
    <rPh sb="0" eb="2">
      <t>ヒリツ</t>
    </rPh>
    <phoneticPr fontId="7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</si>
  <si>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</si>
  <si>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</si>
  <si>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</si>
  <si>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</si>
  <si>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</si>
  <si>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</si>
  <si>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7"/>
  </si>
  <si>
    <t>千葉県　八街市</t>
  </si>
  <si>
    <t>法非適用</t>
  </si>
  <si>
    <t>下水道事業</t>
  </si>
  <si>
    <t>公共下水道</t>
  </si>
  <si>
    <t>Cc2</t>
  </si>
  <si>
    <t>-</t>
  </si>
  <si>
    <t>該当数値なし</t>
  </si>
  <si>
    <t>Ｎ－４年度</t>
    <rPh sb="3" eb="5">
      <t>ネンド</t>
    </rPh>
    <phoneticPr fontId="7"/>
  </si>
  <si>
    <t>Ｎ－３年度</t>
    <rPh sb="3" eb="5">
      <t>ネンド</t>
    </rPh>
    <phoneticPr fontId="7"/>
  </si>
  <si>
    <t>Ｎ－２年度</t>
    <rPh sb="3" eb="5">
      <t>ネンド</t>
    </rPh>
    <phoneticPr fontId="7"/>
  </si>
  <si>
    <t>Ｎ－１年度</t>
    <rPh sb="3" eb="5">
      <t>ネンド</t>
    </rPh>
    <phoneticPr fontId="7"/>
  </si>
  <si>
    <t>Ｎ年度</t>
    <rPh sb="1" eb="3">
      <t>ネンド</t>
    </rPh>
    <phoneticPr fontId="7"/>
  </si>
  <si>
    <t>収益的収支比率が100％を下回っており、総収入について、使用料以外の収入でも賄っているため、経費削減や使用料見直し等により、経営改善を図っていく必要がある。
八街市汚水適正処理構想の見直しにおいて、事業規模の適正化を図るため、全体計画を縮小しているところである。</t>
    <rPh sb="0" eb="2">
      <t>シュウエキ</t>
    </rPh>
    <rPh sb="2" eb="3">
      <t>テキ</t>
    </rPh>
    <rPh sb="3" eb="5">
      <t>シュウシ</t>
    </rPh>
    <rPh sb="5" eb="7">
      <t>ヒリツ</t>
    </rPh>
    <rPh sb="13" eb="15">
      <t>シタマワ</t>
    </rPh>
    <rPh sb="20" eb="23">
      <t>ソウシュウニュウ</t>
    </rPh>
    <rPh sb="28" eb="31">
      <t>シヨウリョウ</t>
    </rPh>
    <rPh sb="31" eb="33">
      <t>イガイ</t>
    </rPh>
    <rPh sb="34" eb="36">
      <t>シュウニュウ</t>
    </rPh>
    <rPh sb="38" eb="39">
      <t>マカナ</t>
    </rPh>
    <rPh sb="46" eb="48">
      <t>ケイヒ</t>
    </rPh>
    <rPh sb="48" eb="50">
      <t>サクゲン</t>
    </rPh>
    <rPh sb="51" eb="54">
      <t>シヨウリョウ</t>
    </rPh>
    <rPh sb="54" eb="56">
      <t>ミナオ</t>
    </rPh>
    <rPh sb="57" eb="58">
      <t>トウ</t>
    </rPh>
    <rPh sb="62" eb="64">
      <t>ケイエイ</t>
    </rPh>
    <rPh sb="64" eb="66">
      <t>カイゼン</t>
    </rPh>
    <rPh sb="67" eb="68">
      <t>ハカ</t>
    </rPh>
    <rPh sb="72" eb="74">
      <t>ヒツヨウ</t>
    </rPh>
    <rPh sb="79" eb="82">
      <t>ヤチマタシ</t>
    </rPh>
    <rPh sb="82" eb="84">
      <t>オスイ</t>
    </rPh>
    <phoneticPr fontId="4"/>
  </si>
  <si>
    <t>都市計画決定区域内の整備と併せて、収益に配慮した管渠の改築更新を進めている。管渠の状況などを把握し、計画的、効率的に長寿命化に取り組んでいるところである。マンホ－ル蓋についても、摩耗によるスリップ・転倒等の被害を未然に防ぐため、計画的に実施しているところである。今後、下水道施設ストックマネジメント計画を策定し、長期的な改築の需要見直しを定めていく。</t>
    <rPh sb="0" eb="2">
      <t>トシ</t>
    </rPh>
    <rPh sb="2" eb="4">
      <t>ケイカク</t>
    </rPh>
    <rPh sb="4" eb="6">
      <t>ケッテイ</t>
    </rPh>
    <rPh sb="6" eb="9">
      <t>クイキナイ</t>
    </rPh>
    <rPh sb="10" eb="12">
      <t>セイビ</t>
    </rPh>
    <rPh sb="13" eb="14">
      <t>アワ</t>
    </rPh>
    <rPh sb="17" eb="19">
      <t>シュウエキ</t>
    </rPh>
    <rPh sb="20" eb="22">
      <t>ハイリョ</t>
    </rPh>
    <rPh sb="24" eb="26">
      <t>カンキョ</t>
    </rPh>
    <rPh sb="27" eb="29">
      <t>カイチク</t>
    </rPh>
    <rPh sb="29" eb="31">
      <t>コウシン</t>
    </rPh>
    <rPh sb="32" eb="33">
      <t>スス</t>
    </rPh>
    <rPh sb="38" eb="40">
      <t>カンキョ</t>
    </rPh>
    <rPh sb="41" eb="43">
      <t>ジョウキョウ</t>
    </rPh>
    <rPh sb="46" eb="48">
      <t>ハアク</t>
    </rPh>
    <rPh sb="50" eb="52">
      <t>ケイカク</t>
    </rPh>
    <rPh sb="52" eb="53">
      <t>テキ</t>
    </rPh>
    <rPh sb="54" eb="57">
      <t>コウリツテキ</t>
    </rPh>
    <rPh sb="58" eb="61">
      <t>チョウジュミョウ</t>
    </rPh>
    <rPh sb="61" eb="62">
      <t>カ</t>
    </rPh>
    <rPh sb="63" eb="64">
      <t>ト</t>
    </rPh>
    <rPh sb="65" eb="66">
      <t>ク</t>
    </rPh>
    <rPh sb="82" eb="83">
      <t>フタ</t>
    </rPh>
    <rPh sb="89" eb="91">
      <t>マモウ</t>
    </rPh>
    <rPh sb="99" eb="101">
      <t>テントウ</t>
    </rPh>
    <rPh sb="101" eb="102">
      <t>トウ</t>
    </rPh>
    <rPh sb="103" eb="105">
      <t>ヒガイ</t>
    </rPh>
    <rPh sb="106" eb="108">
      <t>ミゼン</t>
    </rPh>
    <rPh sb="109" eb="110">
      <t>フセ</t>
    </rPh>
    <rPh sb="114" eb="116">
      <t>ケイカク</t>
    </rPh>
    <rPh sb="116" eb="117">
      <t>テキ</t>
    </rPh>
    <rPh sb="118" eb="120">
      <t>ジッシ</t>
    </rPh>
    <rPh sb="131" eb="133">
      <t>コンゴ</t>
    </rPh>
    <rPh sb="134" eb="137">
      <t>ゲスイドウ</t>
    </rPh>
    <rPh sb="137" eb="139">
      <t>シセツ</t>
    </rPh>
    <rPh sb="149" eb="151">
      <t>ケイカク</t>
    </rPh>
    <rPh sb="152" eb="154">
      <t>サクテイ</t>
    </rPh>
    <rPh sb="156" eb="158">
      <t>チョウキ</t>
    </rPh>
    <rPh sb="158" eb="159">
      <t>テキ</t>
    </rPh>
    <rPh sb="160" eb="162">
      <t>カイチク</t>
    </rPh>
    <rPh sb="163" eb="165">
      <t>ジュヨウ</t>
    </rPh>
    <rPh sb="165" eb="167">
      <t>ミナオ</t>
    </rPh>
    <rPh sb="169" eb="170">
      <t>サダ</t>
    </rPh>
    <phoneticPr fontId="4"/>
  </si>
  <si>
    <t>長期的に、施設の老朽化に伴う費用の増大が見込まれる中で、効率的な経営を行うため、企業会計への移行後、ストックマネジメント計画に基づく施設更新、使用料見直し検討等により、経営改善を図る必要がある。
起債償還については、減価償却年数との乖離を解消するために、今後も資本費平準化債により繰り延べを行っていく。また、整備された八街バイパス沿線の接続率向上に今後も努めていく。</t>
    <rPh sb="0" eb="2">
      <t>チョウキ</t>
    </rPh>
    <rPh sb="2" eb="3">
      <t>テキ</t>
    </rPh>
    <rPh sb="5" eb="7">
      <t>シセツ</t>
    </rPh>
    <rPh sb="8" eb="11">
      <t>ロウキュウカ</t>
    </rPh>
    <rPh sb="12" eb="13">
      <t>トモナ</t>
    </rPh>
    <rPh sb="14" eb="16">
      <t>ヒヨウ</t>
    </rPh>
    <rPh sb="17" eb="19">
      <t>ゾウダイ</t>
    </rPh>
    <rPh sb="20" eb="22">
      <t>ミコ</t>
    </rPh>
    <rPh sb="25" eb="26">
      <t>ナカ</t>
    </rPh>
    <rPh sb="28" eb="30">
      <t>コウリツ</t>
    </rPh>
    <rPh sb="30" eb="31">
      <t>テキ</t>
    </rPh>
    <rPh sb="32" eb="34">
      <t>ケイエイ</t>
    </rPh>
    <rPh sb="35" eb="36">
      <t>オコナ</t>
    </rPh>
    <rPh sb="40" eb="42">
      <t>キギョウ</t>
    </rPh>
    <rPh sb="42" eb="44">
      <t>カイケイ</t>
    </rPh>
    <rPh sb="46" eb="49">
      <t>イコウゴ</t>
    </rPh>
    <rPh sb="60" eb="62">
      <t>ケイカク</t>
    </rPh>
    <rPh sb="63" eb="65">
      <t>モトズ</t>
    </rPh>
    <rPh sb="66" eb="68">
      <t>シセツ</t>
    </rPh>
    <rPh sb="68" eb="70">
      <t>コウシン</t>
    </rPh>
    <rPh sb="71" eb="74">
      <t>シヨウリョウ</t>
    </rPh>
    <rPh sb="74" eb="76">
      <t>ミナオ</t>
    </rPh>
    <rPh sb="77" eb="79">
      <t>ケントウ</t>
    </rPh>
    <rPh sb="79" eb="80">
      <t>トウ</t>
    </rPh>
    <rPh sb="84" eb="86">
      <t>ケイエイ</t>
    </rPh>
    <rPh sb="86" eb="88">
      <t>カイゼン</t>
    </rPh>
    <rPh sb="89" eb="90">
      <t>ハカ</t>
    </rPh>
    <rPh sb="91" eb="93">
      <t>ヒツヨウ</t>
    </rPh>
    <rPh sb="98" eb="100">
      <t>キサイ</t>
    </rPh>
    <rPh sb="100" eb="102">
      <t>ショウカン</t>
    </rPh>
    <rPh sb="108" eb="110">
      <t>ゲンカ</t>
    </rPh>
    <rPh sb="110" eb="112">
      <t>ショウキャク</t>
    </rPh>
    <rPh sb="112" eb="114">
      <t>ネンスウ</t>
    </rPh>
    <rPh sb="116" eb="118">
      <t>カイリ</t>
    </rPh>
    <rPh sb="119" eb="121">
      <t>カイショウ</t>
    </rPh>
    <rPh sb="127" eb="129">
      <t>コンゴ</t>
    </rPh>
    <rPh sb="130" eb="133">
      <t>シホンヒ</t>
    </rPh>
    <rPh sb="133" eb="135">
      <t>ヘイジュン</t>
    </rPh>
    <rPh sb="135" eb="137">
      <t>カサイ</t>
    </rPh>
    <rPh sb="140" eb="141">
      <t>ク</t>
    </rPh>
    <rPh sb="142" eb="143">
      <t>ノ</t>
    </rPh>
    <rPh sb="145" eb="146">
      <t>オコナ</t>
    </rPh>
    <rPh sb="154" eb="156">
      <t>セイビ</t>
    </rPh>
    <rPh sb="159" eb="161">
      <t>ヤチマタ</t>
    </rPh>
    <rPh sb="165" eb="167">
      <t>エンセン</t>
    </rPh>
    <rPh sb="168" eb="170">
      <t>セツゾク</t>
    </rPh>
    <rPh sb="170" eb="171">
      <t>リツ</t>
    </rPh>
    <rPh sb="171" eb="173">
      <t>コウジョウ</t>
    </rPh>
    <rPh sb="174" eb="176">
      <t>コンゴ</t>
    </rPh>
    <rPh sb="177" eb="178">
      <t>ツト</t>
    </rPh>
    <phoneticPr fontId="4"/>
  </si>
  <si>
    <t>非設置</t>
    <rPh sb="0" eb="1">
      <t>ヒ</t>
    </rPh>
    <rPh sb="1" eb="3">
      <t>セッチ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</si>
</sst>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ge"/>
  </numFmts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color theme="0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6" fontId="17" fillId="0" borderId="0" applyFont="0" applyFill="0" applyBorder="0" applyAlignment="0" applyProtection="0"/>
    <xf numFmtId="0" fontId="17" fillId="0" borderId="0"/>
    <xf numFmtId="0" fontId="1" fillId="0" borderId="0">
      <alignment vertical="center"/>
    </xf>
    <xf numFmtId="0" fontId="2" fillId="0" borderId="0">
      <alignment vertical="center"/>
    </xf>
    <xf numFmtId="0" fontId="17" fillId="0" borderId="0"/>
    <xf numFmtId="0" fontId="18" fillId="0" borderId="0"/>
    <xf numFmtId="0" fontId="19" fillId="0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17" fillId="0" borderId="0"/>
    <xf numFmtId="0" fontId="1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4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1" applyFont="1">
      <alignment vertical="center"/>
    </xf>
    <xf numFmtId="0" fontId="2" fillId="0" borderId="0" xfId="1">
      <alignment vertical="center"/>
    </xf>
    <xf numFmtId="0" fontId="6" fillId="0" borderId="0" xfId="1" applyFont="1" applyAlignment="1">
      <alignment horizontal="center" vertical="center"/>
    </xf>
    <xf numFmtId="0" fontId="9" fillId="0" borderId="3" xfId="1" applyFont="1" applyBorder="1" applyAlignment="1">
      <alignment vertical="center"/>
    </xf>
    <xf numFmtId="0" fontId="9" fillId="0" borderId="4" xfId="1" applyFont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vertical="center"/>
    </xf>
    <xf numFmtId="0" fontId="10" fillId="0" borderId="7" xfId="1" applyFont="1" applyBorder="1" applyAlignment="1">
      <alignment vertical="center"/>
    </xf>
    <xf numFmtId="0" fontId="12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vertical="center"/>
    </xf>
    <xf numFmtId="0" fontId="12" fillId="0" borderId="7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5" fillId="0" borderId="6" xfId="1" applyFont="1" applyBorder="1">
      <alignment vertical="center"/>
    </xf>
    <xf numFmtId="0" fontId="5" fillId="0" borderId="0" xfId="1" applyFont="1" applyBorder="1">
      <alignment vertical="center"/>
    </xf>
    <xf numFmtId="0" fontId="5" fillId="0" borderId="7" xfId="1" applyFont="1" applyBorder="1">
      <alignment vertical="center"/>
    </xf>
    <xf numFmtId="0" fontId="14" fillId="0" borderId="0" xfId="1" applyFont="1" applyBorder="1">
      <alignment vertical="center"/>
    </xf>
    <xf numFmtId="0" fontId="15" fillId="0" borderId="0" xfId="1" applyFont="1" applyBorder="1" applyAlignment="1">
      <alignment horizontal="center" vertical="center"/>
    </xf>
    <xf numFmtId="0" fontId="5" fillId="0" borderId="8" xfId="1" applyFont="1" applyBorder="1">
      <alignment vertical="center"/>
    </xf>
    <xf numFmtId="0" fontId="5" fillId="0" borderId="1" xfId="1" applyFont="1" applyBorder="1">
      <alignment vertical="center"/>
    </xf>
    <xf numFmtId="0" fontId="5" fillId="0" borderId="9" xfId="1" applyFont="1" applyBorder="1">
      <alignment vertical="center"/>
    </xf>
    <xf numFmtId="0" fontId="3" fillId="0" borderId="0" xfId="1" applyFont="1" applyBorder="1" applyAlignment="1">
      <alignment horizontal="center" vertical="center"/>
    </xf>
    <xf numFmtId="0" fontId="16" fillId="0" borderId="0" xfId="1" applyFont="1" applyProtection="1">
      <alignment vertical="center"/>
      <protection hidden="1"/>
    </xf>
    <xf numFmtId="0" fontId="16" fillId="0" borderId="0" xfId="1" applyFont="1">
      <alignment vertical="center"/>
    </xf>
    <xf numFmtId="0" fontId="2" fillId="3" borderId="2" xfId="1" applyFill="1" applyBorder="1">
      <alignment vertical="center"/>
    </xf>
    <xf numFmtId="0" fontId="2" fillId="3" borderId="10" xfId="1" applyFill="1" applyBorder="1">
      <alignment vertical="center"/>
    </xf>
    <xf numFmtId="0" fontId="2" fillId="3" borderId="11" xfId="1" applyFill="1" applyBorder="1">
      <alignment vertical="center"/>
    </xf>
    <xf numFmtId="0" fontId="2" fillId="3" borderId="12" xfId="1" applyFill="1" applyBorder="1">
      <alignment vertical="center"/>
    </xf>
    <xf numFmtId="0" fontId="2" fillId="3" borderId="2" xfId="1" applyFill="1" applyBorder="1" applyAlignment="1">
      <alignment vertical="center" shrinkToFit="1"/>
    </xf>
    <xf numFmtId="0" fontId="2" fillId="4" borderId="2" xfId="1" applyNumberFormat="1" applyFill="1" applyBorder="1" applyAlignment="1">
      <alignment vertical="center" shrinkToFit="1"/>
    </xf>
    <xf numFmtId="177" fontId="0" fillId="4" borderId="2" xfId="2" applyNumberFormat="1" applyFont="1" applyFill="1" applyBorder="1" applyAlignment="1">
      <alignment vertical="center" shrinkToFit="1"/>
    </xf>
    <xf numFmtId="178" fontId="0" fillId="4" borderId="2" xfId="2" applyNumberFormat="1" applyFont="1" applyFill="1" applyBorder="1" applyAlignment="1">
      <alignment vertical="center" shrinkToFit="1"/>
    </xf>
    <xf numFmtId="49" fontId="2" fillId="0" borderId="0" xfId="1" applyNumberFormat="1" applyAlignment="1">
      <alignment vertical="center" shrinkToFit="1"/>
    </xf>
    <xf numFmtId="0" fontId="2" fillId="0" borderId="2" xfId="1" applyNumberFormat="1" applyBorder="1" applyAlignment="1">
      <alignment vertical="center" shrinkToFit="1"/>
    </xf>
    <xf numFmtId="177" fontId="0" fillId="0" borderId="2" xfId="2" applyNumberFormat="1" applyFont="1" applyBorder="1" applyAlignment="1">
      <alignment vertical="center" shrinkToFit="1"/>
    </xf>
    <xf numFmtId="179" fontId="2" fillId="0" borderId="0" xfId="1" applyNumberFormat="1">
      <alignment vertical="center"/>
    </xf>
    <xf numFmtId="0" fontId="2" fillId="2" borderId="2" xfId="1" applyFill="1" applyBorder="1">
      <alignment vertical="center"/>
    </xf>
    <xf numFmtId="180" fontId="2" fillId="0" borderId="2" xfId="1" applyNumberFormat="1" applyBorder="1">
      <alignment vertical="center"/>
    </xf>
    <xf numFmtId="0" fontId="13" fillId="0" borderId="3" xfId="1" applyFont="1" applyBorder="1" applyAlignment="1">
      <alignment horizontal="left" vertical="center"/>
    </xf>
    <xf numFmtId="0" fontId="13" fillId="0" borderId="4" xfId="1" applyFont="1" applyBorder="1" applyAlignment="1">
      <alignment horizontal="left" vertical="center"/>
    </xf>
    <xf numFmtId="0" fontId="13" fillId="0" borderId="5" xfId="1" applyFont="1" applyBorder="1" applyAlignment="1">
      <alignment horizontal="left" vertical="center"/>
    </xf>
    <xf numFmtId="0" fontId="13" fillId="0" borderId="6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0" fontId="13" fillId="0" borderId="7" xfId="1" applyFont="1" applyBorder="1" applyAlignment="1">
      <alignment horizontal="left" vertical="center"/>
    </xf>
    <xf numFmtId="0" fontId="5" fillId="0" borderId="6" xfId="1" applyFont="1" applyBorder="1" applyAlignment="1" applyProtection="1">
      <alignment horizontal="left" vertical="top" wrapText="1"/>
      <protection locked="0"/>
    </xf>
    <xf numFmtId="0" fontId="5" fillId="0" borderId="0" xfId="1" applyFont="1" applyBorder="1" applyAlignment="1" applyProtection="1">
      <alignment horizontal="left" vertical="top" wrapText="1"/>
      <protection locked="0"/>
    </xf>
    <xf numFmtId="0" fontId="5" fillId="0" borderId="7" xfId="1" applyFont="1" applyBorder="1" applyAlignment="1" applyProtection="1">
      <alignment horizontal="left" vertical="top" wrapText="1"/>
      <protection locked="0"/>
    </xf>
    <xf numFmtId="0" fontId="5" fillId="0" borderId="8" xfId="1" applyFont="1" applyBorder="1" applyAlignment="1" applyProtection="1">
      <alignment horizontal="left" vertical="top" wrapText="1"/>
      <protection locked="0"/>
    </xf>
    <xf numFmtId="0" fontId="5" fillId="0" borderId="1" xfId="1" applyFont="1" applyBorder="1" applyAlignment="1" applyProtection="1">
      <alignment horizontal="left" vertical="top" wrapText="1"/>
      <protection locked="0"/>
    </xf>
    <xf numFmtId="0" fontId="5" fillId="0" borderId="9" xfId="1" applyFont="1" applyBorder="1" applyAlignment="1" applyProtection="1">
      <alignment horizontal="left" vertical="top" wrapText="1"/>
      <protection locked="0"/>
    </xf>
    <xf numFmtId="0" fontId="3" fillId="0" borderId="0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0" xfId="1" applyFont="1" applyBorder="1" applyAlignment="1">
      <alignment horizontal="left"/>
    </xf>
    <xf numFmtId="0" fontId="9" fillId="0" borderId="1" xfId="1" applyFont="1" applyBorder="1" applyAlignment="1">
      <alignment horizontal="left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shrinkToFit="1"/>
    </xf>
    <xf numFmtId="0" fontId="12" fillId="0" borderId="6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177" fontId="5" fillId="0" borderId="2" xfId="1" applyNumberFormat="1" applyFont="1" applyBorder="1" applyAlignment="1" applyProtection="1">
      <alignment horizontal="center" vertical="center"/>
      <protection hidden="1"/>
    </xf>
    <xf numFmtId="176" fontId="5" fillId="0" borderId="2" xfId="1" applyNumberFormat="1" applyFont="1" applyBorder="1" applyAlignment="1" applyProtection="1">
      <alignment horizontal="center" vertical="center"/>
      <protection hidden="1"/>
    </xf>
    <xf numFmtId="0" fontId="3" fillId="0" borderId="8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5" fillId="0" borderId="2" xfId="1" applyNumberFormat="1" applyFont="1" applyBorder="1" applyAlignment="1" applyProtection="1">
      <alignment horizontal="center" vertical="center"/>
      <protection hidden="1"/>
    </xf>
    <xf numFmtId="0" fontId="5" fillId="0" borderId="2" xfId="1" applyNumberFormat="1" applyFont="1" applyBorder="1" applyAlignment="1" applyProtection="1">
      <alignment horizontal="center" vertical="center"/>
      <protection locked="0"/>
    </xf>
    <xf numFmtId="0" fontId="6" fillId="0" borderId="0" xfId="1" applyFont="1" applyAlignment="1">
      <alignment horizontal="center" vertical="center"/>
    </xf>
    <xf numFmtId="49" fontId="3" fillId="0" borderId="1" xfId="1" applyNumberFormat="1" applyFont="1" applyBorder="1" applyAlignment="1" applyProtection="1">
      <alignment horizontal="left" vertical="center"/>
      <protection hidden="1"/>
    </xf>
    <xf numFmtId="0" fontId="2" fillId="3" borderId="2" xfId="1" applyFill="1" applyBorder="1" applyAlignment="1">
      <alignment horizontal="center" vertical="center"/>
    </xf>
    <xf numFmtId="0" fontId="2" fillId="3" borderId="3" xfId="1" applyFill="1" applyBorder="1" applyAlignment="1">
      <alignment horizontal="center" vertical="center"/>
    </xf>
    <xf numFmtId="0" fontId="2" fillId="3" borderId="4" xfId="1" applyFill="1" applyBorder="1" applyAlignment="1">
      <alignment horizontal="center" vertical="center"/>
    </xf>
    <xf numFmtId="0" fontId="2" fillId="3" borderId="5" xfId="1" applyFill="1" applyBorder="1" applyAlignment="1">
      <alignment horizontal="center" vertical="center"/>
    </xf>
    <xf numFmtId="0" fontId="2" fillId="3" borderId="8" xfId="1" applyFill="1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2" fillId="3" borderId="9" xfId="1" applyFill="1" applyBorder="1" applyAlignment="1">
      <alignment horizontal="center" vertical="center"/>
    </xf>
    <xf numFmtId="0" fontId="2" fillId="3" borderId="2" xfId="1" applyFill="1" applyBorder="1" applyAlignment="1">
      <alignment horizontal="center" vertical="center" wrapText="1"/>
    </xf>
  </cellXfs>
  <cellStyles count="19"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1"/>
    <cellStyle name="標準 2 2" xfId="6"/>
    <cellStyle name="標準 2 3" xfId="7"/>
    <cellStyle name="標準 2 3 2" xfId="8"/>
    <cellStyle name="標準 2 4" xfId="9"/>
    <cellStyle name="標準 2_【重要】（県）指数表_書式まとめ" xfId="10"/>
    <cellStyle name="標準 3" xfId="11"/>
    <cellStyle name="標準 3 2" xfId="12"/>
    <cellStyle name="標準 3 2 2" xfId="13"/>
    <cellStyle name="標準 3 3" xfId="14"/>
    <cellStyle name="標準 4" xfId="15"/>
    <cellStyle name="標準 5" xfId="16"/>
    <cellStyle name="標準 6" xfId="17"/>
    <cellStyle name="標準 7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データ!$EE$6:$EI$6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 formatCode="#,##0.00;&quot;△&quot;#,##0.00;&quot;-&quot;">
                  <c:v>0.01</c:v>
                </c:pt>
                <c:pt idx="3">
                  <c:v>0</c:v>
                </c:pt>
                <c:pt idx="4" formatCode="#,##0.00;&quot;△&quot;#,##0.00;&quot;-&quot;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8C-4101-9EAC-8C15671A02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292664"/>
        <c:axId val="1792930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データ!$EJ$6:$EN$6</c:f>
              <c:numCache>
                <c:formatCode>#,##0.00;"△"#,##0.00;"-"</c:formatCode>
                <c:ptCount val="5"/>
                <c:pt idx="0">
                  <c:v>0.1</c:v>
                </c:pt>
                <c:pt idx="1">
                  <c:v>7.0000000000000007E-2</c:v>
                </c:pt>
                <c:pt idx="2">
                  <c:v>0.04</c:v>
                </c:pt>
                <c:pt idx="3">
                  <c:v>0.11</c:v>
                </c:pt>
                <c:pt idx="4">
                  <c:v>0.15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F8C-4101-9EAC-8C15671A02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9292664"/>
        <c:axId val="179293048"/>
      </c:lineChart>
      <c:dateAx>
        <c:axId val="1792926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79293048"/>
        <c:crosses val="autoZero"/>
        <c:auto val="1"/>
        <c:lblOffset val="100"/>
        <c:baseTimeUnit val="years"/>
      </c:dateAx>
      <c:valAx>
        <c:axId val="1792930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792926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データ!$Y$6:$AC$6</c:f>
              <c:numCache>
                <c:formatCode>#,##0.00;"△"#,##0.00;"-"</c:formatCode>
                <c:ptCount val="5"/>
                <c:pt idx="0">
                  <c:v>45.29</c:v>
                </c:pt>
                <c:pt idx="1">
                  <c:v>54.91</c:v>
                </c:pt>
                <c:pt idx="2">
                  <c:v>57.13</c:v>
                </c:pt>
                <c:pt idx="3">
                  <c:v>58.99</c:v>
                </c:pt>
                <c:pt idx="4">
                  <c:v>58.76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9C-4F71-A9D7-FD00425AED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8835864"/>
        <c:axId val="2488403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9C-4F71-A9D7-FD00425AED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8835864"/>
        <c:axId val="248840344"/>
      </c:lineChart>
      <c:dateAx>
        <c:axId val="2488358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48840344"/>
        <c:crosses val="autoZero"/>
        <c:auto val="1"/>
        <c:lblOffset val="100"/>
        <c:baseTimeUnit val="years"/>
      </c:dateAx>
      <c:valAx>
        <c:axId val="2488403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488358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データ!$DI$6:$DM$6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4F-4271-8566-5382BAB20C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8905248"/>
        <c:axId val="24882488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データ!$DN$6:$DR$6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4F-4271-8566-5382BAB20C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8905248"/>
        <c:axId val="248824888"/>
      </c:lineChart>
      <c:dateAx>
        <c:axId val="24890524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48824888"/>
        <c:crosses val="autoZero"/>
        <c:auto val="1"/>
        <c:lblOffset val="100"/>
        <c:baseTimeUnit val="years"/>
      </c:dateAx>
      <c:valAx>
        <c:axId val="24882488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489052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データ!$DT$6:$DX$6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AB-4AAB-92DB-708D7B443E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8893376"/>
        <c:axId val="2488937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データ!$DY$6:$EC$6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AB-4AAB-92DB-708D7B443E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8893376"/>
        <c:axId val="248893760"/>
      </c:lineChart>
      <c:dateAx>
        <c:axId val="24889337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48893760"/>
        <c:crosses val="autoZero"/>
        <c:auto val="1"/>
        <c:lblOffset val="100"/>
        <c:baseTimeUnit val="years"/>
      </c:dateAx>
      <c:valAx>
        <c:axId val="2488937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4889337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データ!$AJ$6:$AN$6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26-4DB7-B3A0-8EB39A2FA3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8600128"/>
        <c:axId val="2486005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26-4DB7-B3A0-8EB39A2FA3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8600128"/>
        <c:axId val="248600520"/>
      </c:lineChart>
      <c:dateAx>
        <c:axId val="2486001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48600520"/>
        <c:crosses val="autoZero"/>
        <c:auto val="1"/>
        <c:lblOffset val="100"/>
        <c:baseTimeUnit val="years"/>
      </c:dateAx>
      <c:valAx>
        <c:axId val="2486005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486001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データ!$AU$6:$AY$6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59-42F9-BFF7-9CCD18470D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8601696"/>
        <c:axId val="24860208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59-42F9-BFF7-9CCD18470D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8601696"/>
        <c:axId val="248602088"/>
      </c:lineChart>
      <c:dateAx>
        <c:axId val="24860169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48602088"/>
        <c:crosses val="autoZero"/>
        <c:auto val="1"/>
        <c:lblOffset val="100"/>
        <c:baseTimeUnit val="years"/>
      </c:dateAx>
      <c:valAx>
        <c:axId val="24860208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4860169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データ!$BF$6:$BJ$6</c:f>
              <c:numCache>
                <c:formatCode>#,##0.00;"△"#,##0.00;"-"</c:formatCode>
                <c:ptCount val="5"/>
                <c:pt idx="0">
                  <c:v>1186.25</c:v>
                </c:pt>
                <c:pt idx="1">
                  <c:v>1223.32</c:v>
                </c:pt>
                <c:pt idx="2">
                  <c:v>1236.5</c:v>
                </c:pt>
                <c:pt idx="3">
                  <c:v>1889.94</c:v>
                </c:pt>
                <c:pt idx="4">
                  <c:v>1107.1500000000001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81-43B4-A7D2-0C56DDC7AA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8603264"/>
        <c:axId val="2486036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#,##0.00;"△"#,##0.00;"-"</c:formatCode>
                <c:ptCount val="5"/>
                <c:pt idx="0">
                  <c:v>1273.52</c:v>
                </c:pt>
                <c:pt idx="1">
                  <c:v>1209.95</c:v>
                </c:pt>
                <c:pt idx="2">
                  <c:v>1136.5</c:v>
                </c:pt>
                <c:pt idx="3">
                  <c:v>1118.56</c:v>
                </c:pt>
                <c:pt idx="4">
                  <c:v>1111.31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81-43B4-A7D2-0C56DDC7AA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8603264"/>
        <c:axId val="248603656"/>
      </c:lineChart>
      <c:dateAx>
        <c:axId val="2486032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48603656"/>
        <c:crosses val="autoZero"/>
        <c:auto val="1"/>
        <c:lblOffset val="100"/>
        <c:baseTimeUnit val="years"/>
      </c:dateAx>
      <c:valAx>
        <c:axId val="2486036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486032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データ!$BQ$6:$BU$6</c:f>
              <c:numCache>
                <c:formatCode>#,##0.00;"△"#,##0.00;"-"</c:formatCode>
                <c:ptCount val="5"/>
                <c:pt idx="0">
                  <c:v>77.260000000000005</c:v>
                </c:pt>
                <c:pt idx="1">
                  <c:v>77.459999999999994</c:v>
                </c:pt>
                <c:pt idx="2">
                  <c:v>78.22</c:v>
                </c:pt>
                <c:pt idx="3">
                  <c:v>75.930000000000007</c:v>
                </c:pt>
                <c:pt idx="4">
                  <c:v>72.19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0A-4DAC-9F1F-E522FBB606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8604832"/>
        <c:axId val="2486052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#,##0.00;"△"#,##0.00;"-"</c:formatCode>
                <c:ptCount val="5"/>
                <c:pt idx="0">
                  <c:v>67.849999999999994</c:v>
                </c:pt>
                <c:pt idx="1">
                  <c:v>69.48</c:v>
                </c:pt>
                <c:pt idx="2">
                  <c:v>71.650000000000006</c:v>
                </c:pt>
                <c:pt idx="3">
                  <c:v>72.33</c:v>
                </c:pt>
                <c:pt idx="4">
                  <c:v>75.540000000000006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0A-4DAC-9F1F-E522FBB606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8604832"/>
        <c:axId val="248605224"/>
      </c:lineChart>
      <c:dateAx>
        <c:axId val="2486048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48605224"/>
        <c:crosses val="autoZero"/>
        <c:auto val="1"/>
        <c:lblOffset val="100"/>
        <c:baseTimeUnit val="years"/>
      </c:dateAx>
      <c:valAx>
        <c:axId val="2486052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486048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データ!$CB$6:$CF$6</c:f>
              <c:numCache>
                <c:formatCode>#,##0.00;"△"#,##0.00;"-"</c:formatCode>
                <c:ptCount val="5"/>
                <c:pt idx="0">
                  <c:v>186.34</c:v>
                </c:pt>
                <c:pt idx="1">
                  <c:v>185.63</c:v>
                </c:pt>
                <c:pt idx="2">
                  <c:v>187.75</c:v>
                </c:pt>
                <c:pt idx="3">
                  <c:v>194.42</c:v>
                </c:pt>
                <c:pt idx="4">
                  <c:v>208.49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47-44D4-9D4C-43742D41FB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8606400"/>
        <c:axId val="2486067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#,##0.00;"△"#,##0.00;"-"</c:formatCode>
                <c:ptCount val="5"/>
                <c:pt idx="0">
                  <c:v>224.94</c:v>
                </c:pt>
                <c:pt idx="1">
                  <c:v>220.67</c:v>
                </c:pt>
                <c:pt idx="2">
                  <c:v>217.82</c:v>
                </c:pt>
                <c:pt idx="3">
                  <c:v>215.28</c:v>
                </c:pt>
                <c:pt idx="4">
                  <c:v>207.96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47-44D4-9D4C-43742D41FB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8606400"/>
        <c:axId val="248606792"/>
      </c:lineChart>
      <c:dateAx>
        <c:axId val="24860640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48606792"/>
        <c:crosses val="autoZero"/>
        <c:auto val="1"/>
        <c:lblOffset val="100"/>
        <c:baseTimeUnit val="years"/>
      </c:dateAx>
      <c:valAx>
        <c:axId val="2486067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4860640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データ!$CM$6:$CQ$6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D9-4A90-A6EB-DE5F11492E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8980168"/>
        <c:axId val="2489805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データ!$CR$6:$CV$6</c:f>
              <c:numCache>
                <c:formatCode>#,##0.00;"△"#,##0.00;"-"</c:formatCode>
                <c:ptCount val="5"/>
                <c:pt idx="0">
                  <c:v>55.41</c:v>
                </c:pt>
                <c:pt idx="1">
                  <c:v>55.81</c:v>
                </c:pt>
                <c:pt idx="2">
                  <c:v>54.44</c:v>
                </c:pt>
                <c:pt idx="3">
                  <c:v>54.67</c:v>
                </c:pt>
                <c:pt idx="4">
                  <c:v>53.51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D9-4A90-A6EB-DE5F11492E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8980168"/>
        <c:axId val="248980560"/>
      </c:lineChart>
      <c:dateAx>
        <c:axId val="24898016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48980560"/>
        <c:crosses val="autoZero"/>
        <c:auto val="1"/>
        <c:lblOffset val="100"/>
        <c:baseTimeUnit val="years"/>
      </c:dateAx>
      <c:valAx>
        <c:axId val="2489805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4898016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データ!$CX$6:$DB$6</c:f>
              <c:numCache>
                <c:formatCode>#,##0.00;"△"#,##0.00;"-"</c:formatCode>
                <c:ptCount val="5"/>
                <c:pt idx="0">
                  <c:v>98.52</c:v>
                </c:pt>
                <c:pt idx="1">
                  <c:v>96.74</c:v>
                </c:pt>
                <c:pt idx="2">
                  <c:v>97.07</c:v>
                </c:pt>
                <c:pt idx="3">
                  <c:v>97</c:v>
                </c:pt>
                <c:pt idx="4">
                  <c:v>95.32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46-4D10-98CA-014F7ABE73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8981736"/>
        <c:axId val="2489821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データ!$DC$6:$DG$6</c:f>
              <c:numCache>
                <c:formatCode>#,##0.00;"△"#,##0.00;"-"</c:formatCode>
                <c:ptCount val="5"/>
                <c:pt idx="0">
                  <c:v>84.12</c:v>
                </c:pt>
                <c:pt idx="1">
                  <c:v>84.41</c:v>
                </c:pt>
                <c:pt idx="2">
                  <c:v>84.2</c:v>
                </c:pt>
                <c:pt idx="3">
                  <c:v>83.8</c:v>
                </c:pt>
                <c:pt idx="4">
                  <c:v>83.91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46-4D10-98CA-014F7ABE73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8981736"/>
        <c:axId val="248982128"/>
      </c:lineChart>
      <c:dateAx>
        <c:axId val="2489817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48982128"/>
        <c:crosses val="autoZero"/>
        <c:auto val="1"/>
        <c:lblOffset val="100"/>
        <c:baseTimeUnit val="years"/>
      </c:dateAx>
      <c:valAx>
        <c:axId val="2489821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489817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B2B5CB1B-0636-44D9-A384-2AB47C8F2FF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T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E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6320F7C-427E-4DFB-8FAE-3E8F3B03D19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【728.30】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3628B65-B654-4FA0-942C-83531334EFA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【94.90】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$K$86">
      <xdr:nvSpPr>
        <xdr:cNvPr id="29" name="テキスト ボックス 28"/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9D02BE1-17EC-4389-BB10-4E95A821A5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【60.09】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FF1F086-12A8-4BCF-813C-9468FC144E7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【137.82】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2977FF5-EA62-4B0E-9086-F5E4F010C88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【100.04】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S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D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1C3EF1D-C888-43BD-9FE7-E84292FF009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【0.27】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6"/>
  <sheetViews>
    <sheetView showGridLines="0" tabSelected="1" zoomScale="85" zoomScaleNormal="85" workbookViewId="0"/>
  </sheetViews>
  <sheetFormatPr defaultColWidth="2.625" defaultRowHeight="13.5" x14ac:dyDescent="0.15"/>
  <cols>
    <col min="1" max="1" width="2.625" style="3" customWidth="1"/>
    <col min="2" max="62" width="3.75" style="3" customWidth="1"/>
    <col min="63" max="63" width="2.625" style="3"/>
    <col min="64" max="78" width="3.125" style="3" customWidth="1"/>
    <col min="79" max="79" width="4.5" style="3" bestFit="1" customWidth="1"/>
    <col min="80" max="80" width="2.625" style="3"/>
    <col min="81" max="82" width="4.5" style="3" bestFit="1" customWidth="1"/>
    <col min="83" max="16384" width="2.625" style="3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74" t="s">
        <v>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</row>
    <row r="3" spans="1:78" ht="9.75" customHeight="1" x14ac:dyDescent="0.15">
      <c r="A3" s="2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</row>
    <row r="4" spans="1:78" ht="9.75" customHeight="1" x14ac:dyDescent="0.15">
      <c r="A4" s="2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</row>
    <row r="5" spans="1:78" ht="9.75" customHeight="1" x14ac:dyDescent="0.15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</row>
    <row r="6" spans="1:78" ht="18.75" customHeight="1" x14ac:dyDescent="0.15">
      <c r="A6" s="2"/>
      <c r="B6" s="75" t="str">
        <f>データ!H6</f>
        <v>千葉県　八街市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</row>
    <row r="7" spans="1:78" ht="18.75" customHeight="1" x14ac:dyDescent="0.15">
      <c r="A7" s="2"/>
      <c r="B7" s="63" t="s">
        <v>1</v>
      </c>
      <c r="C7" s="63"/>
      <c r="D7" s="63"/>
      <c r="E7" s="63"/>
      <c r="F7" s="63"/>
      <c r="G7" s="63"/>
      <c r="H7" s="63"/>
      <c r="I7" s="63" t="s">
        <v>2</v>
      </c>
      <c r="J7" s="63"/>
      <c r="K7" s="63"/>
      <c r="L7" s="63"/>
      <c r="M7" s="63"/>
      <c r="N7" s="63"/>
      <c r="O7" s="63"/>
      <c r="P7" s="63" t="s">
        <v>3</v>
      </c>
      <c r="Q7" s="63"/>
      <c r="R7" s="63"/>
      <c r="S7" s="63"/>
      <c r="T7" s="63"/>
      <c r="U7" s="63"/>
      <c r="V7" s="63"/>
      <c r="W7" s="63" t="s">
        <v>4</v>
      </c>
      <c r="X7" s="63"/>
      <c r="Y7" s="63"/>
      <c r="Z7" s="63"/>
      <c r="AA7" s="63"/>
      <c r="AB7" s="63"/>
      <c r="AC7" s="63"/>
      <c r="AD7" s="63" t="s">
        <v>5</v>
      </c>
      <c r="AE7" s="63"/>
      <c r="AF7" s="63"/>
      <c r="AG7" s="63"/>
      <c r="AH7" s="63"/>
      <c r="AI7" s="63"/>
      <c r="AJ7" s="63"/>
      <c r="AK7" s="4"/>
      <c r="AL7" s="63" t="s">
        <v>6</v>
      </c>
      <c r="AM7" s="63"/>
      <c r="AN7" s="63"/>
      <c r="AO7" s="63"/>
      <c r="AP7" s="63"/>
      <c r="AQ7" s="63"/>
      <c r="AR7" s="63"/>
      <c r="AS7" s="63"/>
      <c r="AT7" s="63" t="s">
        <v>7</v>
      </c>
      <c r="AU7" s="63"/>
      <c r="AV7" s="63"/>
      <c r="AW7" s="63"/>
      <c r="AX7" s="63"/>
      <c r="AY7" s="63"/>
      <c r="AZ7" s="63"/>
      <c r="BA7" s="63"/>
      <c r="BB7" s="63" t="s">
        <v>8</v>
      </c>
      <c r="BC7" s="63"/>
      <c r="BD7" s="63"/>
      <c r="BE7" s="63"/>
      <c r="BF7" s="63"/>
      <c r="BG7" s="63"/>
      <c r="BH7" s="63"/>
      <c r="BI7" s="63"/>
      <c r="BJ7" s="4"/>
      <c r="BK7" s="4"/>
      <c r="BL7" s="5" t="s">
        <v>9</v>
      </c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7"/>
    </row>
    <row r="8" spans="1:78" ht="18.75" customHeight="1" x14ac:dyDescent="0.15">
      <c r="A8" s="2"/>
      <c r="B8" s="72" t="str">
        <f>データ!I6</f>
        <v>法非適用</v>
      </c>
      <c r="C8" s="72"/>
      <c r="D8" s="72"/>
      <c r="E8" s="72"/>
      <c r="F8" s="72"/>
      <c r="G8" s="72"/>
      <c r="H8" s="72"/>
      <c r="I8" s="72" t="str">
        <f>データ!J6</f>
        <v>下水道事業</v>
      </c>
      <c r="J8" s="72"/>
      <c r="K8" s="72"/>
      <c r="L8" s="72"/>
      <c r="M8" s="72"/>
      <c r="N8" s="72"/>
      <c r="O8" s="72"/>
      <c r="P8" s="72" t="str">
        <f>データ!K6</f>
        <v>公共下水道</v>
      </c>
      <c r="Q8" s="72"/>
      <c r="R8" s="72"/>
      <c r="S8" s="72"/>
      <c r="T8" s="72"/>
      <c r="U8" s="72"/>
      <c r="V8" s="72"/>
      <c r="W8" s="72" t="str">
        <f>データ!L6</f>
        <v>Cc2</v>
      </c>
      <c r="X8" s="72"/>
      <c r="Y8" s="72"/>
      <c r="Z8" s="72"/>
      <c r="AA8" s="72"/>
      <c r="AB8" s="72"/>
      <c r="AC8" s="72"/>
      <c r="AD8" s="73" t="s">
        <v>124</v>
      </c>
      <c r="AE8" s="73"/>
      <c r="AF8" s="73"/>
      <c r="AG8" s="73"/>
      <c r="AH8" s="73"/>
      <c r="AI8" s="73"/>
      <c r="AJ8" s="73"/>
      <c r="AK8" s="4"/>
      <c r="AL8" s="67">
        <f>データ!S6</f>
        <v>72006</v>
      </c>
      <c r="AM8" s="67"/>
      <c r="AN8" s="67"/>
      <c r="AO8" s="67"/>
      <c r="AP8" s="67"/>
      <c r="AQ8" s="67"/>
      <c r="AR8" s="67"/>
      <c r="AS8" s="67"/>
      <c r="AT8" s="66">
        <f>データ!T6</f>
        <v>74.94</v>
      </c>
      <c r="AU8" s="66"/>
      <c r="AV8" s="66"/>
      <c r="AW8" s="66"/>
      <c r="AX8" s="66"/>
      <c r="AY8" s="66"/>
      <c r="AZ8" s="66"/>
      <c r="BA8" s="66"/>
      <c r="BB8" s="66">
        <f>データ!U6</f>
        <v>960.85</v>
      </c>
      <c r="BC8" s="66"/>
      <c r="BD8" s="66"/>
      <c r="BE8" s="66"/>
      <c r="BF8" s="66"/>
      <c r="BG8" s="66"/>
      <c r="BH8" s="66"/>
      <c r="BI8" s="66"/>
      <c r="BJ8" s="4"/>
      <c r="BK8" s="4"/>
      <c r="BL8" s="70" t="s">
        <v>10</v>
      </c>
      <c r="BM8" s="71"/>
      <c r="BN8" s="8" t="s">
        <v>11</v>
      </c>
      <c r="BO8" s="9"/>
      <c r="BP8" s="9"/>
      <c r="BQ8" s="9"/>
      <c r="BR8" s="9"/>
      <c r="BS8" s="9"/>
      <c r="BT8" s="9"/>
      <c r="BU8" s="9"/>
      <c r="BV8" s="9"/>
      <c r="BW8" s="9"/>
      <c r="BX8" s="9"/>
      <c r="BY8" s="10"/>
    </row>
    <row r="9" spans="1:78" ht="18.75" customHeight="1" x14ac:dyDescent="0.15">
      <c r="A9" s="2"/>
      <c r="B9" s="63" t="s">
        <v>12</v>
      </c>
      <c r="C9" s="63"/>
      <c r="D9" s="63"/>
      <c r="E9" s="63"/>
      <c r="F9" s="63"/>
      <c r="G9" s="63"/>
      <c r="H9" s="63"/>
      <c r="I9" s="63" t="s">
        <v>13</v>
      </c>
      <c r="J9" s="63"/>
      <c r="K9" s="63"/>
      <c r="L9" s="63"/>
      <c r="M9" s="63"/>
      <c r="N9" s="63"/>
      <c r="O9" s="63"/>
      <c r="P9" s="63" t="s">
        <v>14</v>
      </c>
      <c r="Q9" s="63"/>
      <c r="R9" s="63"/>
      <c r="S9" s="63"/>
      <c r="T9" s="63"/>
      <c r="U9" s="63"/>
      <c r="V9" s="63"/>
      <c r="W9" s="63" t="s">
        <v>15</v>
      </c>
      <c r="X9" s="63"/>
      <c r="Y9" s="63"/>
      <c r="Z9" s="63"/>
      <c r="AA9" s="63"/>
      <c r="AB9" s="63"/>
      <c r="AC9" s="63"/>
      <c r="AD9" s="63" t="s">
        <v>16</v>
      </c>
      <c r="AE9" s="63"/>
      <c r="AF9" s="63"/>
      <c r="AG9" s="63"/>
      <c r="AH9" s="63"/>
      <c r="AI9" s="63"/>
      <c r="AJ9" s="63"/>
      <c r="AK9" s="4"/>
      <c r="AL9" s="63" t="s">
        <v>17</v>
      </c>
      <c r="AM9" s="63"/>
      <c r="AN9" s="63"/>
      <c r="AO9" s="63"/>
      <c r="AP9" s="63"/>
      <c r="AQ9" s="63"/>
      <c r="AR9" s="63"/>
      <c r="AS9" s="63"/>
      <c r="AT9" s="63" t="s">
        <v>18</v>
      </c>
      <c r="AU9" s="63"/>
      <c r="AV9" s="63"/>
      <c r="AW9" s="63"/>
      <c r="AX9" s="63"/>
      <c r="AY9" s="63"/>
      <c r="AZ9" s="63"/>
      <c r="BA9" s="63"/>
      <c r="BB9" s="63" t="s">
        <v>19</v>
      </c>
      <c r="BC9" s="63"/>
      <c r="BD9" s="63"/>
      <c r="BE9" s="63"/>
      <c r="BF9" s="63"/>
      <c r="BG9" s="63"/>
      <c r="BH9" s="63"/>
      <c r="BI9" s="63"/>
      <c r="BJ9" s="4"/>
      <c r="BK9" s="4"/>
      <c r="BL9" s="64" t="s">
        <v>20</v>
      </c>
      <c r="BM9" s="65"/>
      <c r="BN9" s="11" t="s">
        <v>21</v>
      </c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3"/>
    </row>
    <row r="10" spans="1:78" ht="18.75" customHeight="1" x14ac:dyDescent="0.15">
      <c r="A10" s="2"/>
      <c r="B10" s="66" t="str">
        <f>データ!N6</f>
        <v>-</v>
      </c>
      <c r="C10" s="66"/>
      <c r="D10" s="66"/>
      <c r="E10" s="66"/>
      <c r="F10" s="66"/>
      <c r="G10" s="66"/>
      <c r="H10" s="66"/>
      <c r="I10" s="66" t="str">
        <f>データ!O6</f>
        <v>該当数値なし</v>
      </c>
      <c r="J10" s="66"/>
      <c r="K10" s="66"/>
      <c r="L10" s="66"/>
      <c r="M10" s="66"/>
      <c r="N10" s="66"/>
      <c r="O10" s="66"/>
      <c r="P10" s="66">
        <f>データ!P6</f>
        <v>27.53</v>
      </c>
      <c r="Q10" s="66"/>
      <c r="R10" s="66"/>
      <c r="S10" s="66"/>
      <c r="T10" s="66"/>
      <c r="U10" s="66"/>
      <c r="V10" s="66"/>
      <c r="W10" s="66">
        <f>データ!Q6</f>
        <v>80.42</v>
      </c>
      <c r="X10" s="66"/>
      <c r="Y10" s="66"/>
      <c r="Z10" s="66"/>
      <c r="AA10" s="66"/>
      <c r="AB10" s="66"/>
      <c r="AC10" s="66"/>
      <c r="AD10" s="67">
        <f>データ!R6</f>
        <v>2700</v>
      </c>
      <c r="AE10" s="67"/>
      <c r="AF10" s="67"/>
      <c r="AG10" s="67"/>
      <c r="AH10" s="67"/>
      <c r="AI10" s="67"/>
      <c r="AJ10" s="67"/>
      <c r="AK10" s="2"/>
      <c r="AL10" s="67">
        <f>データ!V6</f>
        <v>19734</v>
      </c>
      <c r="AM10" s="67"/>
      <c r="AN10" s="67"/>
      <c r="AO10" s="67"/>
      <c r="AP10" s="67"/>
      <c r="AQ10" s="67"/>
      <c r="AR10" s="67"/>
      <c r="AS10" s="67"/>
      <c r="AT10" s="66">
        <f>データ!W6</f>
        <v>4.3899999999999997</v>
      </c>
      <c r="AU10" s="66"/>
      <c r="AV10" s="66"/>
      <c r="AW10" s="66"/>
      <c r="AX10" s="66"/>
      <c r="AY10" s="66"/>
      <c r="AZ10" s="66"/>
      <c r="BA10" s="66"/>
      <c r="BB10" s="66">
        <f>データ!X6</f>
        <v>4495.22</v>
      </c>
      <c r="BC10" s="66"/>
      <c r="BD10" s="66"/>
      <c r="BE10" s="66"/>
      <c r="BF10" s="66"/>
      <c r="BG10" s="66"/>
      <c r="BH10" s="66"/>
      <c r="BI10" s="66"/>
      <c r="BJ10" s="2"/>
      <c r="BK10" s="2"/>
      <c r="BL10" s="68" t="s">
        <v>22</v>
      </c>
      <c r="BM10" s="69"/>
      <c r="BN10" s="14" t="s">
        <v>23</v>
      </c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6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8" t="s">
        <v>24</v>
      </c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</row>
    <row r="14" spans="1:78" ht="13.5" customHeight="1" x14ac:dyDescent="0.15">
      <c r="A14" s="2"/>
      <c r="B14" s="60" t="s">
        <v>25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2"/>
      <c r="BK14" s="2"/>
      <c r="BL14" s="42" t="s">
        <v>26</v>
      </c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4"/>
    </row>
    <row r="15" spans="1:78" ht="13.5" customHeight="1" x14ac:dyDescent="0.15">
      <c r="A15" s="2"/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7"/>
      <c r="BK15" s="2"/>
      <c r="BL15" s="45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7"/>
    </row>
    <row r="16" spans="1:78" ht="13.5" customHeight="1" x14ac:dyDescent="0.15">
      <c r="A16" s="2"/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9"/>
      <c r="BK16" s="2"/>
      <c r="BL16" s="48" t="s">
        <v>121</v>
      </c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50"/>
    </row>
    <row r="17" spans="1:78" ht="13.5" customHeight="1" x14ac:dyDescent="0.15">
      <c r="A17" s="2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9"/>
      <c r="BK17" s="2"/>
      <c r="BL17" s="48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50"/>
    </row>
    <row r="18" spans="1:78" ht="13.5" customHeight="1" x14ac:dyDescent="0.15">
      <c r="A18" s="2"/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9"/>
      <c r="BK18" s="2"/>
      <c r="BL18" s="48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50"/>
    </row>
    <row r="19" spans="1:78" ht="13.5" customHeight="1" x14ac:dyDescent="0.15">
      <c r="A19" s="2"/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9"/>
      <c r="BK19" s="2"/>
      <c r="BL19" s="48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50"/>
    </row>
    <row r="20" spans="1:78" ht="13.5" customHeight="1" x14ac:dyDescent="0.15">
      <c r="A20" s="2"/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9"/>
      <c r="BK20" s="2"/>
      <c r="BL20" s="48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50"/>
    </row>
    <row r="21" spans="1:78" ht="13.5" customHeight="1" x14ac:dyDescent="0.15">
      <c r="A21" s="2"/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9"/>
      <c r="BK21" s="2"/>
      <c r="BL21" s="48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50"/>
    </row>
    <row r="22" spans="1:78" ht="13.5" customHeight="1" x14ac:dyDescent="0.15">
      <c r="A22" s="2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9"/>
      <c r="BK22" s="2"/>
      <c r="BL22" s="48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50"/>
    </row>
    <row r="23" spans="1:78" ht="13.5" customHeight="1" x14ac:dyDescent="0.15">
      <c r="A23" s="2"/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9"/>
      <c r="BK23" s="2"/>
      <c r="BL23" s="48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50"/>
    </row>
    <row r="24" spans="1:78" ht="13.5" customHeight="1" x14ac:dyDescent="0.15">
      <c r="A24" s="2"/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9"/>
      <c r="BK24" s="2"/>
      <c r="BL24" s="48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50"/>
    </row>
    <row r="25" spans="1:78" ht="13.5" customHeight="1" x14ac:dyDescent="0.15">
      <c r="A25" s="2"/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9"/>
      <c r="BK25" s="2"/>
      <c r="BL25" s="48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50"/>
    </row>
    <row r="26" spans="1:78" ht="13.5" customHeight="1" x14ac:dyDescent="0.15">
      <c r="A26" s="2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9"/>
      <c r="BK26" s="2"/>
      <c r="BL26" s="48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50"/>
    </row>
    <row r="27" spans="1:78" ht="13.5" customHeight="1" x14ac:dyDescent="0.15">
      <c r="A27" s="2"/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9"/>
      <c r="BK27" s="2"/>
      <c r="BL27" s="48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50"/>
    </row>
    <row r="28" spans="1:78" ht="13.5" customHeight="1" x14ac:dyDescent="0.15">
      <c r="A28" s="2"/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9"/>
      <c r="BK28" s="2"/>
      <c r="BL28" s="48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50"/>
    </row>
    <row r="29" spans="1:78" ht="13.5" customHeight="1" x14ac:dyDescent="0.15">
      <c r="A29" s="2"/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9"/>
      <c r="BK29" s="2"/>
      <c r="BL29" s="48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50"/>
    </row>
    <row r="30" spans="1:78" ht="13.5" customHeight="1" x14ac:dyDescent="0.15">
      <c r="A30" s="2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9"/>
      <c r="BK30" s="2"/>
      <c r="BL30" s="48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50"/>
    </row>
    <row r="31" spans="1:78" ht="13.5" customHeight="1" x14ac:dyDescent="0.15">
      <c r="A31" s="2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9"/>
      <c r="BK31" s="2"/>
      <c r="BL31" s="48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50"/>
    </row>
    <row r="32" spans="1:78" ht="13.5" customHeight="1" x14ac:dyDescent="0.15">
      <c r="A32" s="2"/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9"/>
      <c r="BK32" s="2"/>
      <c r="BL32" s="48"/>
      <c r="BM32" s="49"/>
      <c r="BN32" s="49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50"/>
    </row>
    <row r="33" spans="1:78" ht="13.5" customHeight="1" x14ac:dyDescent="0.15">
      <c r="A33" s="2"/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9"/>
      <c r="BK33" s="2"/>
      <c r="BL33" s="48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50"/>
    </row>
    <row r="34" spans="1:78" ht="13.5" customHeight="1" x14ac:dyDescent="0.15">
      <c r="A34" s="2"/>
      <c r="B34" s="17"/>
      <c r="C34" s="54" t="s">
        <v>27</v>
      </c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20"/>
      <c r="R34" s="54" t="s">
        <v>28</v>
      </c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20"/>
      <c r="AG34" s="54" t="s">
        <v>29</v>
      </c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20"/>
      <c r="AV34" s="54" t="s">
        <v>30</v>
      </c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19"/>
      <c r="BK34" s="2"/>
      <c r="BL34" s="48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50"/>
    </row>
    <row r="35" spans="1:78" ht="13.5" customHeight="1" x14ac:dyDescent="0.15">
      <c r="A35" s="2"/>
      <c r="B35" s="17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20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20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20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19"/>
      <c r="BK35" s="2"/>
      <c r="BL35" s="48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50"/>
    </row>
    <row r="36" spans="1:78" ht="13.5" customHeight="1" x14ac:dyDescent="0.15">
      <c r="A36" s="2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9"/>
      <c r="BK36" s="2"/>
      <c r="BL36" s="48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50"/>
    </row>
    <row r="37" spans="1:78" ht="13.5" customHeight="1" x14ac:dyDescent="0.15">
      <c r="A37" s="2"/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9"/>
      <c r="BK37" s="2"/>
      <c r="BL37" s="48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50"/>
    </row>
    <row r="38" spans="1:78" ht="13.5" customHeight="1" x14ac:dyDescent="0.15">
      <c r="A38" s="2"/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9"/>
      <c r="BK38" s="2"/>
      <c r="BL38" s="48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50"/>
    </row>
    <row r="39" spans="1:78" ht="13.5" customHeight="1" x14ac:dyDescent="0.15">
      <c r="A39" s="2"/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9"/>
      <c r="BK39" s="2"/>
      <c r="BL39" s="48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50"/>
    </row>
    <row r="40" spans="1:78" ht="13.5" customHeight="1" x14ac:dyDescent="0.15">
      <c r="A40" s="2"/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9"/>
      <c r="BK40" s="2"/>
      <c r="BL40" s="48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50"/>
    </row>
    <row r="41" spans="1:78" ht="13.5" customHeight="1" x14ac:dyDescent="0.15">
      <c r="A41" s="2"/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9"/>
      <c r="BK41" s="2"/>
      <c r="BL41" s="48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49"/>
      <c r="BY41" s="49"/>
      <c r="BZ41" s="50"/>
    </row>
    <row r="42" spans="1:78" ht="13.5" customHeight="1" x14ac:dyDescent="0.15">
      <c r="A42" s="2"/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9"/>
      <c r="BK42" s="2"/>
      <c r="BL42" s="48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49"/>
      <c r="BY42" s="49"/>
      <c r="BZ42" s="50"/>
    </row>
    <row r="43" spans="1:78" ht="13.5" customHeight="1" x14ac:dyDescent="0.15">
      <c r="A43" s="2"/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9"/>
      <c r="BK43" s="2"/>
      <c r="BL43" s="48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49"/>
      <c r="BY43" s="49"/>
      <c r="BZ43" s="50"/>
    </row>
    <row r="44" spans="1:78" ht="13.5" customHeight="1" x14ac:dyDescent="0.15">
      <c r="A44" s="2"/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9"/>
      <c r="BK44" s="2"/>
      <c r="BL44" s="51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3"/>
    </row>
    <row r="45" spans="1:78" ht="13.5" customHeight="1" x14ac:dyDescent="0.15">
      <c r="A45" s="2"/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9"/>
      <c r="BK45" s="2"/>
      <c r="BL45" s="42" t="s">
        <v>31</v>
      </c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4"/>
    </row>
    <row r="46" spans="1:78" ht="13.5" customHeight="1" x14ac:dyDescent="0.15">
      <c r="A46" s="2"/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9"/>
      <c r="BK46" s="2"/>
      <c r="BL46" s="45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7"/>
    </row>
    <row r="47" spans="1:78" ht="13.5" customHeight="1" x14ac:dyDescent="0.15">
      <c r="A47" s="2"/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9"/>
      <c r="BK47" s="2"/>
      <c r="BL47" s="48" t="s">
        <v>122</v>
      </c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50"/>
    </row>
    <row r="48" spans="1:78" ht="13.5" customHeight="1" x14ac:dyDescent="0.15">
      <c r="A48" s="2"/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9"/>
      <c r="BK48" s="2"/>
      <c r="BL48" s="48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50"/>
    </row>
    <row r="49" spans="1:78" ht="13.5" customHeight="1" x14ac:dyDescent="0.15">
      <c r="A49" s="2"/>
      <c r="B49" s="17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9"/>
      <c r="BK49" s="2"/>
      <c r="BL49" s="48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49"/>
      <c r="BY49" s="49"/>
      <c r="BZ49" s="50"/>
    </row>
    <row r="50" spans="1:78" ht="13.5" customHeight="1" x14ac:dyDescent="0.15">
      <c r="A50" s="2"/>
      <c r="B50" s="17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9"/>
      <c r="BK50" s="2"/>
      <c r="BL50" s="48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50"/>
    </row>
    <row r="51" spans="1:78" ht="13.5" customHeight="1" x14ac:dyDescent="0.15">
      <c r="A51" s="2"/>
      <c r="B51" s="17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9"/>
      <c r="BK51" s="2"/>
      <c r="BL51" s="48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  <c r="BY51" s="49"/>
      <c r="BZ51" s="50"/>
    </row>
    <row r="52" spans="1:78" ht="13.5" customHeight="1" x14ac:dyDescent="0.15">
      <c r="A52" s="2"/>
      <c r="B52" s="17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9"/>
      <c r="BK52" s="2"/>
      <c r="BL52" s="48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50"/>
    </row>
    <row r="53" spans="1:78" ht="13.5" customHeight="1" x14ac:dyDescent="0.15">
      <c r="A53" s="2"/>
      <c r="B53" s="17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9"/>
      <c r="BK53" s="2"/>
      <c r="BL53" s="48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49"/>
      <c r="BY53" s="49"/>
      <c r="BZ53" s="50"/>
    </row>
    <row r="54" spans="1:78" ht="13.5" customHeight="1" x14ac:dyDescent="0.15">
      <c r="A54" s="2"/>
      <c r="B54" s="17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9"/>
      <c r="BK54" s="2"/>
      <c r="BL54" s="48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50"/>
    </row>
    <row r="55" spans="1:78" ht="13.5" customHeight="1" x14ac:dyDescent="0.15">
      <c r="A55" s="2"/>
      <c r="B55" s="17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9"/>
      <c r="BK55" s="2"/>
      <c r="BL55" s="48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49"/>
      <c r="BY55" s="49"/>
      <c r="BZ55" s="50"/>
    </row>
    <row r="56" spans="1:78" ht="13.5" customHeight="1" x14ac:dyDescent="0.15">
      <c r="A56" s="2"/>
      <c r="B56" s="17"/>
      <c r="C56" s="54" t="s">
        <v>32</v>
      </c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20"/>
      <c r="R56" s="54" t="s">
        <v>33</v>
      </c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20"/>
      <c r="AG56" s="54" t="s">
        <v>34</v>
      </c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20"/>
      <c r="AV56" s="54" t="s">
        <v>35</v>
      </c>
      <c r="AW56" s="54"/>
      <c r="AX56" s="54"/>
      <c r="AY56" s="54"/>
      <c r="AZ56" s="54"/>
      <c r="BA56" s="54"/>
      <c r="BB56" s="54"/>
      <c r="BC56" s="54"/>
      <c r="BD56" s="54"/>
      <c r="BE56" s="54"/>
      <c r="BF56" s="54"/>
      <c r="BG56" s="54"/>
      <c r="BH56" s="54"/>
      <c r="BI56" s="54"/>
      <c r="BJ56" s="19"/>
      <c r="BK56" s="2"/>
      <c r="BL56" s="48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50"/>
    </row>
    <row r="57" spans="1:78" ht="13.5" customHeight="1" x14ac:dyDescent="0.15">
      <c r="A57" s="2"/>
      <c r="B57" s="17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20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20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20"/>
      <c r="AV57" s="54"/>
      <c r="AW57" s="54"/>
      <c r="AX57" s="54"/>
      <c r="AY57" s="54"/>
      <c r="AZ57" s="54"/>
      <c r="BA57" s="54"/>
      <c r="BB57" s="54"/>
      <c r="BC57" s="54"/>
      <c r="BD57" s="54"/>
      <c r="BE57" s="54"/>
      <c r="BF57" s="54"/>
      <c r="BG57" s="54"/>
      <c r="BH57" s="54"/>
      <c r="BI57" s="54"/>
      <c r="BJ57" s="19"/>
      <c r="BK57" s="2"/>
      <c r="BL57" s="48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49"/>
      <c r="BY57" s="49"/>
      <c r="BZ57" s="50"/>
    </row>
    <row r="58" spans="1:78" ht="13.5" customHeight="1" x14ac:dyDescent="0.15">
      <c r="A58" s="2"/>
      <c r="B58" s="1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9"/>
      <c r="BK58" s="2"/>
      <c r="BL58" s="48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49"/>
      <c r="BY58" s="49"/>
      <c r="BZ58" s="50"/>
    </row>
    <row r="59" spans="1:78" ht="13.5" customHeight="1" x14ac:dyDescent="0.15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48"/>
      <c r="BM59" s="49"/>
      <c r="BN59" s="49"/>
      <c r="BO59" s="49"/>
      <c r="BP59" s="49"/>
      <c r="BQ59" s="49"/>
      <c r="BR59" s="49"/>
      <c r="BS59" s="49"/>
      <c r="BT59" s="49"/>
      <c r="BU59" s="49"/>
      <c r="BV59" s="49"/>
      <c r="BW59" s="49"/>
      <c r="BX59" s="49"/>
      <c r="BY59" s="49"/>
      <c r="BZ59" s="50"/>
    </row>
    <row r="60" spans="1:78" ht="13.5" customHeight="1" x14ac:dyDescent="0.15">
      <c r="A60" s="2"/>
      <c r="B60" s="55" t="s">
        <v>36</v>
      </c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7"/>
      <c r="BK60" s="2"/>
      <c r="BL60" s="48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49"/>
      <c r="BY60" s="49"/>
      <c r="BZ60" s="50"/>
    </row>
    <row r="61" spans="1:78" ht="13.5" customHeight="1" x14ac:dyDescent="0.15">
      <c r="A61" s="2"/>
      <c r="B61" s="55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7"/>
      <c r="BK61" s="2"/>
      <c r="BL61" s="48"/>
      <c r="BM61" s="49"/>
      <c r="BN61" s="49"/>
      <c r="BO61" s="49"/>
      <c r="BP61" s="49"/>
      <c r="BQ61" s="49"/>
      <c r="BR61" s="49"/>
      <c r="BS61" s="49"/>
      <c r="BT61" s="49"/>
      <c r="BU61" s="49"/>
      <c r="BV61" s="49"/>
      <c r="BW61" s="49"/>
      <c r="BX61" s="49"/>
      <c r="BY61" s="49"/>
      <c r="BZ61" s="50"/>
    </row>
    <row r="62" spans="1:78" ht="13.5" customHeight="1" x14ac:dyDescent="0.15">
      <c r="A62" s="2"/>
      <c r="B62" s="17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9"/>
      <c r="BK62" s="2"/>
      <c r="BL62" s="48"/>
      <c r="BM62" s="49"/>
      <c r="BN62" s="49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50"/>
    </row>
    <row r="63" spans="1:78" ht="13.5" customHeight="1" x14ac:dyDescent="0.15">
      <c r="A63" s="2"/>
      <c r="B63" s="17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9"/>
      <c r="BK63" s="2"/>
      <c r="BL63" s="51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3"/>
    </row>
    <row r="64" spans="1:78" ht="13.5" customHeight="1" x14ac:dyDescent="0.15">
      <c r="A64" s="2"/>
      <c r="B64" s="17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9"/>
      <c r="BK64" s="2"/>
      <c r="BL64" s="42" t="s">
        <v>37</v>
      </c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4"/>
    </row>
    <row r="65" spans="1:78" ht="13.5" customHeight="1" x14ac:dyDescent="0.15">
      <c r="A65" s="2"/>
      <c r="B65" s="17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9"/>
      <c r="BK65" s="2"/>
      <c r="BL65" s="45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7"/>
    </row>
    <row r="66" spans="1:78" ht="13.5" customHeight="1" x14ac:dyDescent="0.15">
      <c r="A66" s="2"/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9"/>
      <c r="BK66" s="2"/>
      <c r="BL66" s="48" t="s">
        <v>123</v>
      </c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50"/>
    </row>
    <row r="67" spans="1:78" ht="13.5" customHeight="1" x14ac:dyDescent="0.15">
      <c r="A67" s="2"/>
      <c r="B67" s="17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9"/>
      <c r="BK67" s="2"/>
      <c r="BL67" s="48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50"/>
    </row>
    <row r="68" spans="1:78" ht="13.5" customHeight="1" x14ac:dyDescent="0.15">
      <c r="A68" s="2"/>
      <c r="B68" s="17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9"/>
      <c r="BK68" s="2"/>
      <c r="BL68" s="48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50"/>
    </row>
    <row r="69" spans="1:78" ht="13.5" customHeight="1" x14ac:dyDescent="0.15">
      <c r="A69" s="2"/>
      <c r="B69" s="17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9"/>
      <c r="BK69" s="2"/>
      <c r="BL69" s="48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50"/>
    </row>
    <row r="70" spans="1:78" ht="13.5" customHeight="1" x14ac:dyDescent="0.15">
      <c r="A70" s="2"/>
      <c r="B70" s="17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9"/>
      <c r="BK70" s="2"/>
      <c r="BL70" s="48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50"/>
    </row>
    <row r="71" spans="1:78" ht="13.5" customHeight="1" x14ac:dyDescent="0.15">
      <c r="A71" s="2"/>
      <c r="B71" s="17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9"/>
      <c r="BK71" s="2"/>
      <c r="BL71" s="48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50"/>
    </row>
    <row r="72" spans="1:78" ht="13.5" customHeight="1" x14ac:dyDescent="0.15">
      <c r="A72" s="2"/>
      <c r="B72" s="17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9"/>
      <c r="BK72" s="2"/>
      <c r="BL72" s="48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50"/>
    </row>
    <row r="73" spans="1:78" ht="13.5" customHeight="1" x14ac:dyDescent="0.15">
      <c r="A73" s="2"/>
      <c r="B73" s="17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9"/>
      <c r="BK73" s="2"/>
      <c r="BL73" s="48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50"/>
    </row>
    <row r="74" spans="1:78" ht="13.5" customHeight="1" x14ac:dyDescent="0.15">
      <c r="A74" s="2"/>
      <c r="B74" s="17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9"/>
      <c r="BK74" s="2"/>
      <c r="BL74" s="48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50"/>
    </row>
    <row r="75" spans="1:78" ht="13.5" customHeight="1" x14ac:dyDescent="0.15">
      <c r="A75" s="2"/>
      <c r="B75" s="17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9"/>
      <c r="BK75" s="2"/>
      <c r="BL75" s="48"/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50"/>
    </row>
    <row r="76" spans="1:78" ht="13.5" customHeight="1" x14ac:dyDescent="0.15">
      <c r="A76" s="2"/>
      <c r="B76" s="17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9"/>
      <c r="BK76" s="2"/>
      <c r="BL76" s="48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50"/>
    </row>
    <row r="77" spans="1:78" ht="13.5" customHeight="1" x14ac:dyDescent="0.15">
      <c r="A77" s="2"/>
      <c r="B77" s="17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9"/>
      <c r="BK77" s="2"/>
      <c r="BL77" s="48"/>
      <c r="BM77" s="49"/>
      <c r="BN77" s="49"/>
      <c r="BO77" s="49"/>
      <c r="BP77" s="49"/>
      <c r="BQ77" s="49"/>
      <c r="BR77" s="49"/>
      <c r="BS77" s="49"/>
      <c r="BT77" s="49"/>
      <c r="BU77" s="49"/>
      <c r="BV77" s="49"/>
      <c r="BW77" s="49"/>
      <c r="BX77" s="49"/>
      <c r="BY77" s="49"/>
      <c r="BZ77" s="50"/>
    </row>
    <row r="78" spans="1:78" ht="13.5" customHeight="1" x14ac:dyDescent="0.15">
      <c r="A78" s="2"/>
      <c r="B78" s="17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9"/>
      <c r="BK78" s="2"/>
      <c r="BL78" s="48"/>
      <c r="BM78" s="49"/>
      <c r="BN78" s="49"/>
      <c r="BO78" s="49"/>
      <c r="BP78" s="49"/>
      <c r="BQ78" s="49"/>
      <c r="BR78" s="49"/>
      <c r="BS78" s="49"/>
      <c r="BT78" s="49"/>
      <c r="BU78" s="49"/>
      <c r="BV78" s="49"/>
      <c r="BW78" s="49"/>
      <c r="BX78" s="49"/>
      <c r="BY78" s="49"/>
      <c r="BZ78" s="50"/>
    </row>
    <row r="79" spans="1:78" ht="13.5" customHeight="1" x14ac:dyDescent="0.15">
      <c r="A79" s="2"/>
      <c r="B79" s="17"/>
      <c r="C79" s="54" t="s">
        <v>38</v>
      </c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20"/>
      <c r="V79" s="20"/>
      <c r="W79" s="54" t="s">
        <v>39</v>
      </c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20"/>
      <c r="AP79" s="20"/>
      <c r="AQ79" s="54" t="s">
        <v>40</v>
      </c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18"/>
      <c r="BJ79" s="19"/>
      <c r="BK79" s="2"/>
      <c r="BL79" s="48"/>
      <c r="BM79" s="49"/>
      <c r="BN79" s="49"/>
      <c r="BO79" s="49"/>
      <c r="BP79" s="49"/>
      <c r="BQ79" s="49"/>
      <c r="BR79" s="49"/>
      <c r="BS79" s="49"/>
      <c r="BT79" s="49"/>
      <c r="BU79" s="49"/>
      <c r="BV79" s="49"/>
      <c r="BW79" s="49"/>
      <c r="BX79" s="49"/>
      <c r="BY79" s="49"/>
      <c r="BZ79" s="50"/>
    </row>
    <row r="80" spans="1:78" ht="13.5" customHeight="1" x14ac:dyDescent="0.15">
      <c r="A80" s="2"/>
      <c r="B80" s="17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20"/>
      <c r="V80" s="20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20"/>
      <c r="AP80" s="20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18"/>
      <c r="BJ80" s="19"/>
      <c r="BK80" s="2"/>
      <c r="BL80" s="48"/>
      <c r="BM80" s="49"/>
      <c r="BN80" s="49"/>
      <c r="BO80" s="49"/>
      <c r="BP80" s="49"/>
      <c r="BQ80" s="49"/>
      <c r="BR80" s="49"/>
      <c r="BS80" s="49"/>
      <c r="BT80" s="49"/>
      <c r="BU80" s="49"/>
      <c r="BV80" s="49"/>
      <c r="BW80" s="49"/>
      <c r="BX80" s="49"/>
      <c r="BY80" s="49"/>
      <c r="BZ80" s="50"/>
    </row>
    <row r="81" spans="1:78" ht="13.5" customHeight="1" x14ac:dyDescent="0.15">
      <c r="A81" s="2"/>
      <c r="B81" s="17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18"/>
      <c r="V81" s="18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18"/>
      <c r="AP81" s="18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18"/>
      <c r="BJ81" s="19"/>
      <c r="BK81" s="2"/>
      <c r="BL81" s="48"/>
      <c r="BM81" s="49"/>
      <c r="BN81" s="49"/>
      <c r="BO81" s="49"/>
      <c r="BP81" s="49"/>
      <c r="BQ81" s="49"/>
      <c r="BR81" s="49"/>
      <c r="BS81" s="49"/>
      <c r="BT81" s="49"/>
      <c r="BU81" s="49"/>
      <c r="BV81" s="49"/>
      <c r="BW81" s="49"/>
      <c r="BX81" s="49"/>
      <c r="BY81" s="49"/>
      <c r="BZ81" s="50"/>
    </row>
    <row r="82" spans="1:78" ht="13.5" customHeight="1" x14ac:dyDescent="0.15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51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3"/>
    </row>
    <row r="83" spans="1:78" x14ac:dyDescent="0.15">
      <c r="C83" s="2" t="s">
        <v>41</v>
      </c>
    </row>
    <row r="84" spans="1:78" x14ac:dyDescent="0.15">
      <c r="C84" s="2" t="s">
        <v>42</v>
      </c>
    </row>
    <row r="85" spans="1:78" hidden="1" x14ac:dyDescent="0.15">
      <c r="B85" s="26" t="s">
        <v>43</v>
      </c>
      <c r="C85" s="26"/>
      <c r="D85" s="26"/>
      <c r="E85" s="26" t="s">
        <v>44</v>
      </c>
      <c r="F85" s="26" t="s">
        <v>45</v>
      </c>
      <c r="G85" s="26" t="s">
        <v>46</v>
      </c>
      <c r="H85" s="26" t="s">
        <v>47</v>
      </c>
      <c r="I85" s="26" t="s">
        <v>48</v>
      </c>
      <c r="J85" s="26" t="s">
        <v>49</v>
      </c>
      <c r="K85" s="26" t="s">
        <v>50</v>
      </c>
      <c r="L85" s="26" t="s">
        <v>51</v>
      </c>
      <c r="M85" s="26" t="s">
        <v>52</v>
      </c>
      <c r="N85" s="26" t="s">
        <v>53</v>
      </c>
      <c r="O85" s="26" t="s">
        <v>54</v>
      </c>
    </row>
    <row r="86" spans="1:78" hidden="1" x14ac:dyDescent="0.15">
      <c r="B86" s="26"/>
      <c r="C86" s="26"/>
      <c r="D86" s="26"/>
      <c r="E86" s="26" t="str">
        <f>データ!AI6</f>
        <v/>
      </c>
      <c r="F86" s="26" t="s">
        <v>55</v>
      </c>
      <c r="G86" s="26" t="s">
        <v>55</v>
      </c>
      <c r="H86" s="26" t="str">
        <f>データ!BP6</f>
        <v>【728.30】</v>
      </c>
      <c r="I86" s="26" t="str">
        <f>データ!CA6</f>
        <v>【100.04】</v>
      </c>
      <c r="J86" s="26" t="str">
        <f>データ!CL6</f>
        <v>【137.82】</v>
      </c>
      <c r="K86" s="26" t="str">
        <f>データ!CW6</f>
        <v>【60.09】</v>
      </c>
      <c r="L86" s="26" t="str">
        <f>データ!DH6</f>
        <v>【94.90】</v>
      </c>
      <c r="M86" s="26" t="s">
        <v>55</v>
      </c>
      <c r="N86" s="26" t="s">
        <v>55</v>
      </c>
      <c r="O86" s="26" t="str">
        <f>データ!EO6</f>
        <v>【0.27】</v>
      </c>
    </row>
  </sheetData>
  <sheetProtection password="B319" sheet="1" objects="1" scenarios="1" formatCells="0" formatColumns="0" formatRows="0"/>
  <mergeCells count="57">
    <mergeCell ref="B2:BZ4"/>
    <mergeCell ref="B6:AC6"/>
    <mergeCell ref="B7:H7"/>
    <mergeCell ref="I7:O7"/>
    <mergeCell ref="P7:V7"/>
    <mergeCell ref="W7:AC7"/>
    <mergeCell ref="AD7:AJ7"/>
    <mergeCell ref="AL7:AS7"/>
    <mergeCell ref="AT7:BA7"/>
    <mergeCell ref="BB7:BI7"/>
    <mergeCell ref="AT8:BA8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8:H8"/>
    <mergeCell ref="I8:O8"/>
    <mergeCell ref="P8:V8"/>
    <mergeCell ref="W8:AC8"/>
    <mergeCell ref="AD8:AJ8"/>
    <mergeCell ref="AL8:AS8"/>
    <mergeCell ref="BB9:BI9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BL10:BM10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45:BZ46"/>
    <mergeCell ref="BL47:BZ63"/>
    <mergeCell ref="C56:P57"/>
    <mergeCell ref="R56:AE57"/>
    <mergeCell ref="AG56:AT57"/>
    <mergeCell ref="AV56:BI57"/>
    <mergeCell ref="B60:BJ61"/>
    <mergeCell ref="BL64:BZ65"/>
    <mergeCell ref="BL66:BZ82"/>
    <mergeCell ref="C79:T80"/>
    <mergeCell ref="W79:AN80"/>
    <mergeCell ref="AQ79:BH80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O10"/>
  <sheetViews>
    <sheetView showGridLines="0" workbookViewId="0"/>
  </sheetViews>
  <sheetFormatPr defaultRowHeight="13.5" x14ac:dyDescent="0.15"/>
  <cols>
    <col min="1" max="1" width="9" style="3"/>
    <col min="2" max="144" width="11.875" style="3" customWidth="1"/>
    <col min="145" max="16384" width="9" style="3"/>
  </cols>
  <sheetData>
    <row r="1" spans="1:145" x14ac:dyDescent="0.15">
      <c r="A1" s="3" t="s">
        <v>56</v>
      </c>
      <c r="Y1" s="27">
        <v>1</v>
      </c>
      <c r="Z1" s="27">
        <v>1</v>
      </c>
      <c r="AA1" s="27">
        <v>1</v>
      </c>
      <c r="AB1" s="27">
        <v>1</v>
      </c>
      <c r="AC1" s="27">
        <v>1</v>
      </c>
      <c r="AD1" s="27">
        <v>1</v>
      </c>
      <c r="AE1" s="27">
        <v>1</v>
      </c>
      <c r="AF1" s="27">
        <v>1</v>
      </c>
      <c r="AG1" s="27">
        <v>1</v>
      </c>
      <c r="AH1" s="27">
        <v>1</v>
      </c>
      <c r="AI1" s="27"/>
      <c r="AJ1" s="27">
        <v>1</v>
      </c>
      <c r="AK1" s="27">
        <v>1</v>
      </c>
      <c r="AL1" s="27">
        <v>1</v>
      </c>
      <c r="AM1" s="27">
        <v>1</v>
      </c>
      <c r="AN1" s="27">
        <v>1</v>
      </c>
      <c r="AO1" s="27">
        <v>1</v>
      </c>
      <c r="AP1" s="27">
        <v>1</v>
      </c>
      <c r="AQ1" s="27">
        <v>1</v>
      </c>
      <c r="AR1" s="27">
        <v>1</v>
      </c>
      <c r="AS1" s="27">
        <v>1</v>
      </c>
      <c r="AT1" s="27"/>
      <c r="AU1" s="27">
        <v>1</v>
      </c>
      <c r="AV1" s="27">
        <v>1</v>
      </c>
      <c r="AW1" s="27">
        <v>1</v>
      </c>
      <c r="AX1" s="27">
        <v>1</v>
      </c>
      <c r="AY1" s="27">
        <v>1</v>
      </c>
      <c r="AZ1" s="27">
        <v>1</v>
      </c>
      <c r="BA1" s="27">
        <v>1</v>
      </c>
      <c r="BB1" s="27">
        <v>1</v>
      </c>
      <c r="BC1" s="27">
        <v>1</v>
      </c>
      <c r="BD1" s="27">
        <v>1</v>
      </c>
      <c r="BE1" s="27"/>
      <c r="BF1" s="27">
        <v>1</v>
      </c>
      <c r="BG1" s="27">
        <v>1</v>
      </c>
      <c r="BH1" s="27">
        <v>1</v>
      </c>
      <c r="BI1" s="27">
        <v>1</v>
      </c>
      <c r="BJ1" s="27">
        <v>1</v>
      </c>
      <c r="BK1" s="27">
        <v>1</v>
      </c>
      <c r="BL1" s="27">
        <v>1</v>
      </c>
      <c r="BM1" s="27">
        <v>1</v>
      </c>
      <c r="BN1" s="27">
        <v>1</v>
      </c>
      <c r="BO1" s="27">
        <v>1</v>
      </c>
      <c r="BP1" s="27"/>
      <c r="BQ1" s="27">
        <v>1</v>
      </c>
      <c r="BR1" s="27">
        <v>1</v>
      </c>
      <c r="BS1" s="27">
        <v>1</v>
      </c>
      <c r="BT1" s="27">
        <v>1</v>
      </c>
      <c r="BU1" s="27">
        <v>1</v>
      </c>
      <c r="BV1" s="27">
        <v>1</v>
      </c>
      <c r="BW1" s="27">
        <v>1</v>
      </c>
      <c r="BX1" s="27">
        <v>1</v>
      </c>
      <c r="BY1" s="27">
        <v>1</v>
      </c>
      <c r="BZ1" s="27">
        <v>1</v>
      </c>
      <c r="CA1" s="27"/>
      <c r="CB1" s="27">
        <v>1</v>
      </c>
      <c r="CC1" s="27">
        <v>1</v>
      </c>
      <c r="CD1" s="27">
        <v>1</v>
      </c>
      <c r="CE1" s="27">
        <v>1</v>
      </c>
      <c r="CF1" s="27">
        <v>1</v>
      </c>
      <c r="CG1" s="27">
        <v>1</v>
      </c>
      <c r="CH1" s="27">
        <v>1</v>
      </c>
      <c r="CI1" s="27">
        <v>1</v>
      </c>
      <c r="CJ1" s="27">
        <v>1</v>
      </c>
      <c r="CK1" s="27">
        <v>1</v>
      </c>
      <c r="CL1" s="27"/>
      <c r="CM1" s="27">
        <v>1</v>
      </c>
      <c r="CN1" s="27">
        <v>1</v>
      </c>
      <c r="CO1" s="27">
        <v>1</v>
      </c>
      <c r="CP1" s="27">
        <v>1</v>
      </c>
      <c r="CQ1" s="27">
        <v>1</v>
      </c>
      <c r="CR1" s="27">
        <v>1</v>
      </c>
      <c r="CS1" s="27">
        <v>1</v>
      </c>
      <c r="CT1" s="27">
        <v>1</v>
      </c>
      <c r="CU1" s="27">
        <v>1</v>
      </c>
      <c r="CV1" s="27">
        <v>1</v>
      </c>
      <c r="CW1" s="27"/>
      <c r="CX1" s="27">
        <v>1</v>
      </c>
      <c r="CY1" s="27">
        <v>1</v>
      </c>
      <c r="CZ1" s="27">
        <v>1</v>
      </c>
      <c r="DA1" s="27">
        <v>1</v>
      </c>
      <c r="DB1" s="27">
        <v>1</v>
      </c>
      <c r="DC1" s="27">
        <v>1</v>
      </c>
      <c r="DD1" s="27">
        <v>1</v>
      </c>
      <c r="DE1" s="27">
        <v>1</v>
      </c>
      <c r="DF1" s="27">
        <v>1</v>
      </c>
      <c r="DG1" s="27">
        <v>1</v>
      </c>
      <c r="DH1" s="27"/>
      <c r="DI1" s="27">
        <v>1</v>
      </c>
      <c r="DJ1" s="27">
        <v>1</v>
      </c>
      <c r="DK1" s="27">
        <v>1</v>
      </c>
      <c r="DL1" s="27">
        <v>1</v>
      </c>
      <c r="DM1" s="27">
        <v>1</v>
      </c>
      <c r="DN1" s="27">
        <v>1</v>
      </c>
      <c r="DO1" s="27">
        <v>1</v>
      </c>
      <c r="DP1" s="27">
        <v>1</v>
      </c>
      <c r="DQ1" s="27">
        <v>1</v>
      </c>
      <c r="DR1" s="27">
        <v>1</v>
      </c>
      <c r="DS1" s="27"/>
      <c r="DT1" s="27">
        <v>1</v>
      </c>
      <c r="DU1" s="27">
        <v>1</v>
      </c>
      <c r="DV1" s="27">
        <v>1</v>
      </c>
      <c r="DW1" s="27">
        <v>1</v>
      </c>
      <c r="DX1" s="27">
        <v>1</v>
      </c>
      <c r="DY1" s="27">
        <v>1</v>
      </c>
      <c r="DZ1" s="27">
        <v>1</v>
      </c>
      <c r="EA1" s="27">
        <v>1</v>
      </c>
      <c r="EB1" s="27">
        <v>1</v>
      </c>
      <c r="EC1" s="27">
        <v>1</v>
      </c>
      <c r="ED1" s="27"/>
      <c r="EE1" s="27">
        <v>1</v>
      </c>
      <c r="EF1" s="27">
        <v>1</v>
      </c>
      <c r="EG1" s="27">
        <v>1</v>
      </c>
      <c r="EH1" s="27">
        <v>1</v>
      </c>
      <c r="EI1" s="27">
        <v>1</v>
      </c>
      <c r="EJ1" s="27">
        <v>1</v>
      </c>
      <c r="EK1" s="27">
        <v>1</v>
      </c>
      <c r="EL1" s="27">
        <v>1</v>
      </c>
      <c r="EM1" s="27">
        <v>1</v>
      </c>
      <c r="EN1" s="27">
        <v>1</v>
      </c>
      <c r="EO1" s="27"/>
    </row>
    <row r="2" spans="1:145" x14ac:dyDescent="0.15">
      <c r="A2" s="28" t="s">
        <v>57</v>
      </c>
      <c r="B2" s="28">
        <f>COLUMN()-1</f>
        <v>1</v>
      </c>
      <c r="C2" s="28">
        <f t="shared" ref="C2:BS2" si="0">COLUMN()-1</f>
        <v>2</v>
      </c>
      <c r="D2" s="28">
        <f t="shared" si="0"/>
        <v>3</v>
      </c>
      <c r="E2" s="28">
        <f t="shared" si="0"/>
        <v>4</v>
      </c>
      <c r="F2" s="28">
        <f t="shared" si="0"/>
        <v>5</v>
      </c>
      <c r="G2" s="28">
        <f t="shared" si="0"/>
        <v>6</v>
      </c>
      <c r="H2" s="28">
        <f t="shared" si="0"/>
        <v>7</v>
      </c>
      <c r="I2" s="28">
        <f t="shared" si="0"/>
        <v>8</v>
      </c>
      <c r="J2" s="28">
        <f t="shared" si="0"/>
        <v>9</v>
      </c>
      <c r="K2" s="28">
        <f t="shared" si="0"/>
        <v>10</v>
      </c>
      <c r="L2" s="28">
        <f t="shared" si="0"/>
        <v>11</v>
      </c>
      <c r="M2" s="28">
        <f t="shared" si="0"/>
        <v>12</v>
      </c>
      <c r="N2" s="28">
        <f t="shared" si="0"/>
        <v>13</v>
      </c>
      <c r="O2" s="28">
        <f t="shared" si="0"/>
        <v>14</v>
      </c>
      <c r="P2" s="28">
        <f t="shared" si="0"/>
        <v>15</v>
      </c>
      <c r="Q2" s="28">
        <f t="shared" si="0"/>
        <v>16</v>
      </c>
      <c r="R2" s="28">
        <f t="shared" si="0"/>
        <v>17</v>
      </c>
      <c r="S2" s="28">
        <f t="shared" si="0"/>
        <v>18</v>
      </c>
      <c r="T2" s="28">
        <f t="shared" si="0"/>
        <v>19</v>
      </c>
      <c r="U2" s="28">
        <f t="shared" si="0"/>
        <v>20</v>
      </c>
      <c r="V2" s="28">
        <f t="shared" si="0"/>
        <v>21</v>
      </c>
      <c r="W2" s="28">
        <f t="shared" si="0"/>
        <v>22</v>
      </c>
      <c r="X2" s="28">
        <f t="shared" si="0"/>
        <v>23</v>
      </c>
      <c r="Y2" s="28">
        <f t="shared" si="0"/>
        <v>24</v>
      </c>
      <c r="Z2" s="28">
        <f t="shared" si="0"/>
        <v>25</v>
      </c>
      <c r="AA2" s="28">
        <f t="shared" si="0"/>
        <v>26</v>
      </c>
      <c r="AB2" s="28">
        <f t="shared" si="0"/>
        <v>27</v>
      </c>
      <c r="AC2" s="28">
        <f t="shared" si="0"/>
        <v>28</v>
      </c>
      <c r="AD2" s="28">
        <f t="shared" si="0"/>
        <v>29</v>
      </c>
      <c r="AE2" s="28">
        <f t="shared" si="0"/>
        <v>30</v>
      </c>
      <c r="AF2" s="28">
        <f t="shared" si="0"/>
        <v>31</v>
      </c>
      <c r="AG2" s="28">
        <f t="shared" si="0"/>
        <v>32</v>
      </c>
      <c r="AH2" s="28">
        <f t="shared" si="0"/>
        <v>33</v>
      </c>
      <c r="AI2" s="28">
        <f t="shared" si="0"/>
        <v>34</v>
      </c>
      <c r="AJ2" s="28">
        <f t="shared" si="0"/>
        <v>35</v>
      </c>
      <c r="AK2" s="28">
        <f t="shared" si="0"/>
        <v>36</v>
      </c>
      <c r="AL2" s="28">
        <f t="shared" si="0"/>
        <v>37</v>
      </c>
      <c r="AM2" s="28">
        <f t="shared" si="0"/>
        <v>38</v>
      </c>
      <c r="AN2" s="28">
        <f t="shared" si="0"/>
        <v>39</v>
      </c>
      <c r="AO2" s="28">
        <f t="shared" si="0"/>
        <v>40</v>
      </c>
      <c r="AP2" s="28">
        <f t="shared" si="0"/>
        <v>41</v>
      </c>
      <c r="AQ2" s="28">
        <f t="shared" si="0"/>
        <v>42</v>
      </c>
      <c r="AR2" s="28">
        <f t="shared" si="0"/>
        <v>43</v>
      </c>
      <c r="AS2" s="28">
        <f t="shared" si="0"/>
        <v>44</v>
      </c>
      <c r="AT2" s="28">
        <f t="shared" si="0"/>
        <v>45</v>
      </c>
      <c r="AU2" s="28">
        <f t="shared" si="0"/>
        <v>46</v>
      </c>
      <c r="AV2" s="28">
        <f t="shared" si="0"/>
        <v>47</v>
      </c>
      <c r="AW2" s="28">
        <f t="shared" si="0"/>
        <v>48</v>
      </c>
      <c r="AX2" s="28">
        <f t="shared" si="0"/>
        <v>49</v>
      </c>
      <c r="AY2" s="28">
        <f t="shared" si="0"/>
        <v>50</v>
      </c>
      <c r="AZ2" s="28">
        <f t="shared" si="0"/>
        <v>51</v>
      </c>
      <c r="BA2" s="28">
        <f t="shared" si="0"/>
        <v>52</v>
      </c>
      <c r="BB2" s="28">
        <f t="shared" si="0"/>
        <v>53</v>
      </c>
      <c r="BC2" s="28">
        <f t="shared" si="0"/>
        <v>54</v>
      </c>
      <c r="BD2" s="28">
        <f t="shared" si="0"/>
        <v>55</v>
      </c>
      <c r="BE2" s="28">
        <f t="shared" si="0"/>
        <v>56</v>
      </c>
      <c r="BF2" s="28">
        <f t="shared" si="0"/>
        <v>57</v>
      </c>
      <c r="BG2" s="28">
        <f t="shared" si="0"/>
        <v>58</v>
      </c>
      <c r="BH2" s="28">
        <f t="shared" si="0"/>
        <v>59</v>
      </c>
      <c r="BI2" s="28">
        <f t="shared" si="0"/>
        <v>60</v>
      </c>
      <c r="BJ2" s="28">
        <f t="shared" si="0"/>
        <v>61</v>
      </c>
      <c r="BK2" s="28">
        <f t="shared" si="0"/>
        <v>62</v>
      </c>
      <c r="BL2" s="28">
        <f t="shared" si="0"/>
        <v>63</v>
      </c>
      <c r="BM2" s="28">
        <f t="shared" si="0"/>
        <v>64</v>
      </c>
      <c r="BN2" s="28">
        <f t="shared" si="0"/>
        <v>65</v>
      </c>
      <c r="BO2" s="28">
        <f t="shared" si="0"/>
        <v>66</v>
      </c>
      <c r="BP2" s="28">
        <f t="shared" si="0"/>
        <v>67</v>
      </c>
      <c r="BQ2" s="28">
        <f t="shared" si="0"/>
        <v>68</v>
      </c>
      <c r="BR2" s="28">
        <f t="shared" si="0"/>
        <v>69</v>
      </c>
      <c r="BS2" s="28">
        <f t="shared" si="0"/>
        <v>70</v>
      </c>
      <c r="BT2" s="28">
        <f t="shared" ref="BT2:EE2" si="1">COLUMN()-1</f>
        <v>71</v>
      </c>
      <c r="BU2" s="28">
        <f t="shared" si="1"/>
        <v>72</v>
      </c>
      <c r="BV2" s="28">
        <f t="shared" si="1"/>
        <v>73</v>
      </c>
      <c r="BW2" s="28">
        <f t="shared" si="1"/>
        <v>74</v>
      </c>
      <c r="BX2" s="28">
        <f t="shared" si="1"/>
        <v>75</v>
      </c>
      <c r="BY2" s="28">
        <f t="shared" si="1"/>
        <v>76</v>
      </c>
      <c r="BZ2" s="28">
        <f t="shared" si="1"/>
        <v>77</v>
      </c>
      <c r="CA2" s="28">
        <f t="shared" si="1"/>
        <v>78</v>
      </c>
      <c r="CB2" s="28">
        <f t="shared" si="1"/>
        <v>79</v>
      </c>
      <c r="CC2" s="28">
        <f t="shared" si="1"/>
        <v>80</v>
      </c>
      <c r="CD2" s="28">
        <f t="shared" si="1"/>
        <v>81</v>
      </c>
      <c r="CE2" s="28">
        <f t="shared" si="1"/>
        <v>82</v>
      </c>
      <c r="CF2" s="28">
        <f t="shared" si="1"/>
        <v>83</v>
      </c>
      <c r="CG2" s="28">
        <f t="shared" si="1"/>
        <v>84</v>
      </c>
      <c r="CH2" s="28">
        <f t="shared" si="1"/>
        <v>85</v>
      </c>
      <c r="CI2" s="28">
        <f t="shared" si="1"/>
        <v>86</v>
      </c>
      <c r="CJ2" s="28">
        <f t="shared" si="1"/>
        <v>87</v>
      </c>
      <c r="CK2" s="28">
        <f t="shared" si="1"/>
        <v>88</v>
      </c>
      <c r="CL2" s="28">
        <f t="shared" si="1"/>
        <v>89</v>
      </c>
      <c r="CM2" s="28">
        <f t="shared" si="1"/>
        <v>90</v>
      </c>
      <c r="CN2" s="28">
        <f t="shared" si="1"/>
        <v>91</v>
      </c>
      <c r="CO2" s="28">
        <f t="shared" si="1"/>
        <v>92</v>
      </c>
      <c r="CP2" s="28">
        <f t="shared" si="1"/>
        <v>93</v>
      </c>
      <c r="CQ2" s="28">
        <f t="shared" si="1"/>
        <v>94</v>
      </c>
      <c r="CR2" s="28">
        <f t="shared" si="1"/>
        <v>95</v>
      </c>
      <c r="CS2" s="28">
        <f t="shared" si="1"/>
        <v>96</v>
      </c>
      <c r="CT2" s="28">
        <f t="shared" si="1"/>
        <v>97</v>
      </c>
      <c r="CU2" s="28">
        <f t="shared" si="1"/>
        <v>98</v>
      </c>
      <c r="CV2" s="28">
        <f t="shared" si="1"/>
        <v>99</v>
      </c>
      <c r="CW2" s="28">
        <f t="shared" si="1"/>
        <v>100</v>
      </c>
      <c r="CX2" s="28">
        <f t="shared" si="1"/>
        <v>101</v>
      </c>
      <c r="CY2" s="28">
        <f t="shared" si="1"/>
        <v>102</v>
      </c>
      <c r="CZ2" s="28">
        <f t="shared" si="1"/>
        <v>103</v>
      </c>
      <c r="DA2" s="28">
        <f t="shared" si="1"/>
        <v>104</v>
      </c>
      <c r="DB2" s="28">
        <f t="shared" si="1"/>
        <v>105</v>
      </c>
      <c r="DC2" s="28">
        <f t="shared" si="1"/>
        <v>106</v>
      </c>
      <c r="DD2" s="28">
        <f t="shared" si="1"/>
        <v>107</v>
      </c>
      <c r="DE2" s="28">
        <f t="shared" si="1"/>
        <v>108</v>
      </c>
      <c r="DF2" s="28">
        <f t="shared" si="1"/>
        <v>109</v>
      </c>
      <c r="DG2" s="28">
        <f t="shared" si="1"/>
        <v>110</v>
      </c>
      <c r="DH2" s="28">
        <f t="shared" si="1"/>
        <v>111</v>
      </c>
      <c r="DI2" s="28">
        <f t="shared" si="1"/>
        <v>112</v>
      </c>
      <c r="DJ2" s="28">
        <f t="shared" si="1"/>
        <v>113</v>
      </c>
      <c r="DK2" s="28">
        <f t="shared" si="1"/>
        <v>114</v>
      </c>
      <c r="DL2" s="28">
        <f t="shared" si="1"/>
        <v>115</v>
      </c>
      <c r="DM2" s="28">
        <f t="shared" si="1"/>
        <v>116</v>
      </c>
      <c r="DN2" s="28">
        <f t="shared" si="1"/>
        <v>117</v>
      </c>
      <c r="DO2" s="28">
        <f t="shared" si="1"/>
        <v>118</v>
      </c>
      <c r="DP2" s="28">
        <f t="shared" si="1"/>
        <v>119</v>
      </c>
      <c r="DQ2" s="28">
        <f t="shared" si="1"/>
        <v>120</v>
      </c>
      <c r="DR2" s="28">
        <f t="shared" si="1"/>
        <v>121</v>
      </c>
      <c r="DS2" s="28">
        <f t="shared" si="1"/>
        <v>122</v>
      </c>
      <c r="DT2" s="28">
        <f t="shared" si="1"/>
        <v>123</v>
      </c>
      <c r="DU2" s="28">
        <f t="shared" si="1"/>
        <v>124</v>
      </c>
      <c r="DV2" s="28">
        <f t="shared" si="1"/>
        <v>125</v>
      </c>
      <c r="DW2" s="28">
        <f t="shared" si="1"/>
        <v>126</v>
      </c>
      <c r="DX2" s="28">
        <f t="shared" si="1"/>
        <v>127</v>
      </c>
      <c r="DY2" s="28">
        <f t="shared" si="1"/>
        <v>128</v>
      </c>
      <c r="DZ2" s="28">
        <f t="shared" si="1"/>
        <v>129</v>
      </c>
      <c r="EA2" s="28">
        <f t="shared" si="1"/>
        <v>130</v>
      </c>
      <c r="EB2" s="28">
        <f t="shared" si="1"/>
        <v>131</v>
      </c>
      <c r="EC2" s="28">
        <f t="shared" si="1"/>
        <v>132</v>
      </c>
      <c r="ED2" s="28">
        <f t="shared" si="1"/>
        <v>133</v>
      </c>
      <c r="EE2" s="28">
        <f t="shared" si="1"/>
        <v>134</v>
      </c>
      <c r="EF2" s="28">
        <f t="shared" ref="EF2:EO2" si="2">COLUMN()-1</f>
        <v>135</v>
      </c>
      <c r="EG2" s="28">
        <f t="shared" si="2"/>
        <v>136</v>
      </c>
      <c r="EH2" s="28">
        <f t="shared" si="2"/>
        <v>137</v>
      </c>
      <c r="EI2" s="28">
        <f t="shared" si="2"/>
        <v>138</v>
      </c>
      <c r="EJ2" s="28">
        <f t="shared" si="2"/>
        <v>139</v>
      </c>
      <c r="EK2" s="28">
        <f t="shared" si="2"/>
        <v>140</v>
      </c>
      <c r="EL2" s="28">
        <f t="shared" si="2"/>
        <v>141</v>
      </c>
      <c r="EM2" s="28">
        <f t="shared" si="2"/>
        <v>142</v>
      </c>
      <c r="EN2" s="28">
        <f t="shared" si="2"/>
        <v>143</v>
      </c>
      <c r="EO2" s="28">
        <f t="shared" si="2"/>
        <v>144</v>
      </c>
    </row>
    <row r="3" spans="1:145" x14ac:dyDescent="0.15">
      <c r="A3" s="28" t="s">
        <v>58</v>
      </c>
      <c r="B3" s="29" t="s">
        <v>59</v>
      </c>
      <c r="C3" s="29" t="s">
        <v>60</v>
      </c>
      <c r="D3" s="29" t="s">
        <v>61</v>
      </c>
      <c r="E3" s="29" t="s">
        <v>62</v>
      </c>
      <c r="F3" s="29" t="s">
        <v>63</v>
      </c>
      <c r="G3" s="29" t="s">
        <v>64</v>
      </c>
      <c r="H3" s="77" t="s">
        <v>65</v>
      </c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9"/>
      <c r="Y3" s="83" t="s">
        <v>66</v>
      </c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  <c r="CV3" s="76"/>
      <c r="CW3" s="76"/>
      <c r="CX3" s="76"/>
      <c r="CY3" s="76"/>
      <c r="CZ3" s="76"/>
      <c r="DA3" s="76"/>
      <c r="DB3" s="76"/>
      <c r="DC3" s="76"/>
      <c r="DD3" s="76"/>
      <c r="DE3" s="76"/>
      <c r="DF3" s="76"/>
      <c r="DG3" s="76"/>
      <c r="DH3" s="76"/>
      <c r="DI3" s="76" t="s">
        <v>67</v>
      </c>
      <c r="DJ3" s="76"/>
      <c r="DK3" s="76"/>
      <c r="DL3" s="76"/>
      <c r="DM3" s="76"/>
      <c r="DN3" s="76"/>
      <c r="DO3" s="76"/>
      <c r="DP3" s="76"/>
      <c r="DQ3" s="76"/>
      <c r="DR3" s="76"/>
      <c r="DS3" s="76"/>
      <c r="DT3" s="76"/>
      <c r="DU3" s="76"/>
      <c r="DV3" s="76"/>
      <c r="DW3" s="76"/>
      <c r="DX3" s="76"/>
      <c r="DY3" s="76"/>
      <c r="DZ3" s="76"/>
      <c r="EA3" s="76"/>
      <c r="EB3" s="76"/>
      <c r="EC3" s="76"/>
      <c r="ED3" s="76"/>
      <c r="EE3" s="76"/>
      <c r="EF3" s="76"/>
      <c r="EG3" s="76"/>
      <c r="EH3" s="76"/>
      <c r="EI3" s="76"/>
      <c r="EJ3" s="76"/>
      <c r="EK3" s="76"/>
      <c r="EL3" s="76"/>
      <c r="EM3" s="76"/>
      <c r="EN3" s="76"/>
      <c r="EO3" s="76"/>
    </row>
    <row r="4" spans="1:145" x14ac:dyDescent="0.15">
      <c r="A4" s="28" t="s">
        <v>68</v>
      </c>
      <c r="B4" s="30"/>
      <c r="C4" s="30"/>
      <c r="D4" s="30"/>
      <c r="E4" s="30"/>
      <c r="F4" s="30"/>
      <c r="G4" s="30"/>
      <c r="H4" s="80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2"/>
      <c r="Y4" s="76" t="s">
        <v>69</v>
      </c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 t="s">
        <v>70</v>
      </c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 t="s">
        <v>71</v>
      </c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 t="s">
        <v>72</v>
      </c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 t="s">
        <v>73</v>
      </c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 t="s">
        <v>74</v>
      </c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 t="s">
        <v>75</v>
      </c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 t="s">
        <v>76</v>
      </c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 t="s">
        <v>77</v>
      </c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 t="s">
        <v>78</v>
      </c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 t="s">
        <v>79</v>
      </c>
      <c r="EF4" s="76"/>
      <c r="EG4" s="76"/>
      <c r="EH4" s="76"/>
      <c r="EI4" s="76"/>
      <c r="EJ4" s="76"/>
      <c r="EK4" s="76"/>
      <c r="EL4" s="76"/>
      <c r="EM4" s="76"/>
      <c r="EN4" s="76"/>
      <c r="EO4" s="76"/>
    </row>
    <row r="5" spans="1:145" x14ac:dyDescent="0.15">
      <c r="A5" s="28" t="s">
        <v>80</v>
      </c>
      <c r="B5" s="31"/>
      <c r="C5" s="31"/>
      <c r="D5" s="31"/>
      <c r="E5" s="31"/>
      <c r="F5" s="31"/>
      <c r="G5" s="31"/>
      <c r="H5" s="32" t="s">
        <v>81</v>
      </c>
      <c r="I5" s="32" t="s">
        <v>82</v>
      </c>
      <c r="J5" s="32" t="s">
        <v>83</v>
      </c>
      <c r="K5" s="32" t="s">
        <v>84</v>
      </c>
      <c r="L5" s="32" t="s">
        <v>85</v>
      </c>
      <c r="M5" s="32" t="s">
        <v>5</v>
      </c>
      <c r="N5" s="32" t="s">
        <v>86</v>
      </c>
      <c r="O5" s="32" t="s">
        <v>87</v>
      </c>
      <c r="P5" s="32" t="s">
        <v>88</v>
      </c>
      <c r="Q5" s="32" t="s">
        <v>89</v>
      </c>
      <c r="R5" s="32" t="s">
        <v>90</v>
      </c>
      <c r="S5" s="32" t="s">
        <v>91</v>
      </c>
      <c r="T5" s="32" t="s">
        <v>92</v>
      </c>
      <c r="U5" s="32" t="s">
        <v>93</v>
      </c>
      <c r="V5" s="32" t="s">
        <v>94</v>
      </c>
      <c r="W5" s="32" t="s">
        <v>95</v>
      </c>
      <c r="X5" s="32" t="s">
        <v>96</v>
      </c>
      <c r="Y5" s="32" t="s">
        <v>97</v>
      </c>
      <c r="Z5" s="32" t="s">
        <v>98</v>
      </c>
      <c r="AA5" s="32" t="s">
        <v>99</v>
      </c>
      <c r="AB5" s="32" t="s">
        <v>100</v>
      </c>
      <c r="AC5" s="32" t="s">
        <v>101</v>
      </c>
      <c r="AD5" s="32" t="s">
        <v>102</v>
      </c>
      <c r="AE5" s="32" t="s">
        <v>103</v>
      </c>
      <c r="AF5" s="32" t="s">
        <v>104</v>
      </c>
      <c r="AG5" s="32" t="s">
        <v>105</v>
      </c>
      <c r="AH5" s="32" t="s">
        <v>106</v>
      </c>
      <c r="AI5" s="32" t="s">
        <v>43</v>
      </c>
      <c r="AJ5" s="32" t="s">
        <v>97</v>
      </c>
      <c r="AK5" s="32" t="s">
        <v>98</v>
      </c>
      <c r="AL5" s="32" t="s">
        <v>99</v>
      </c>
      <c r="AM5" s="32" t="s">
        <v>100</v>
      </c>
      <c r="AN5" s="32" t="s">
        <v>101</v>
      </c>
      <c r="AO5" s="32" t="s">
        <v>102</v>
      </c>
      <c r="AP5" s="32" t="s">
        <v>103</v>
      </c>
      <c r="AQ5" s="32" t="s">
        <v>104</v>
      </c>
      <c r="AR5" s="32" t="s">
        <v>105</v>
      </c>
      <c r="AS5" s="32" t="s">
        <v>106</v>
      </c>
      <c r="AT5" s="32" t="s">
        <v>107</v>
      </c>
      <c r="AU5" s="32" t="s">
        <v>97</v>
      </c>
      <c r="AV5" s="32" t="s">
        <v>98</v>
      </c>
      <c r="AW5" s="32" t="s">
        <v>99</v>
      </c>
      <c r="AX5" s="32" t="s">
        <v>100</v>
      </c>
      <c r="AY5" s="32" t="s">
        <v>101</v>
      </c>
      <c r="AZ5" s="32" t="s">
        <v>102</v>
      </c>
      <c r="BA5" s="32" t="s">
        <v>103</v>
      </c>
      <c r="BB5" s="32" t="s">
        <v>104</v>
      </c>
      <c r="BC5" s="32" t="s">
        <v>105</v>
      </c>
      <c r="BD5" s="32" t="s">
        <v>106</v>
      </c>
      <c r="BE5" s="32" t="s">
        <v>107</v>
      </c>
      <c r="BF5" s="32" t="s">
        <v>97</v>
      </c>
      <c r="BG5" s="32" t="s">
        <v>98</v>
      </c>
      <c r="BH5" s="32" t="s">
        <v>99</v>
      </c>
      <c r="BI5" s="32" t="s">
        <v>100</v>
      </c>
      <c r="BJ5" s="32" t="s">
        <v>101</v>
      </c>
      <c r="BK5" s="32" t="s">
        <v>102</v>
      </c>
      <c r="BL5" s="32" t="s">
        <v>103</v>
      </c>
      <c r="BM5" s="32" t="s">
        <v>104</v>
      </c>
      <c r="BN5" s="32" t="s">
        <v>105</v>
      </c>
      <c r="BO5" s="32" t="s">
        <v>106</v>
      </c>
      <c r="BP5" s="32" t="s">
        <v>107</v>
      </c>
      <c r="BQ5" s="32" t="s">
        <v>97</v>
      </c>
      <c r="BR5" s="32" t="s">
        <v>98</v>
      </c>
      <c r="BS5" s="32" t="s">
        <v>99</v>
      </c>
      <c r="BT5" s="32" t="s">
        <v>100</v>
      </c>
      <c r="BU5" s="32" t="s">
        <v>101</v>
      </c>
      <c r="BV5" s="32" t="s">
        <v>102</v>
      </c>
      <c r="BW5" s="32" t="s">
        <v>103</v>
      </c>
      <c r="BX5" s="32" t="s">
        <v>104</v>
      </c>
      <c r="BY5" s="32" t="s">
        <v>105</v>
      </c>
      <c r="BZ5" s="32" t="s">
        <v>106</v>
      </c>
      <c r="CA5" s="32" t="s">
        <v>107</v>
      </c>
      <c r="CB5" s="32" t="s">
        <v>97</v>
      </c>
      <c r="CC5" s="32" t="s">
        <v>98</v>
      </c>
      <c r="CD5" s="32" t="s">
        <v>99</v>
      </c>
      <c r="CE5" s="32" t="s">
        <v>100</v>
      </c>
      <c r="CF5" s="32" t="s">
        <v>101</v>
      </c>
      <c r="CG5" s="32" t="s">
        <v>102</v>
      </c>
      <c r="CH5" s="32" t="s">
        <v>103</v>
      </c>
      <c r="CI5" s="32" t="s">
        <v>104</v>
      </c>
      <c r="CJ5" s="32" t="s">
        <v>105</v>
      </c>
      <c r="CK5" s="32" t="s">
        <v>106</v>
      </c>
      <c r="CL5" s="32" t="s">
        <v>107</v>
      </c>
      <c r="CM5" s="32" t="s">
        <v>97</v>
      </c>
      <c r="CN5" s="32" t="s">
        <v>98</v>
      </c>
      <c r="CO5" s="32" t="s">
        <v>99</v>
      </c>
      <c r="CP5" s="32" t="s">
        <v>100</v>
      </c>
      <c r="CQ5" s="32" t="s">
        <v>101</v>
      </c>
      <c r="CR5" s="32" t="s">
        <v>102</v>
      </c>
      <c r="CS5" s="32" t="s">
        <v>103</v>
      </c>
      <c r="CT5" s="32" t="s">
        <v>104</v>
      </c>
      <c r="CU5" s="32" t="s">
        <v>105</v>
      </c>
      <c r="CV5" s="32" t="s">
        <v>106</v>
      </c>
      <c r="CW5" s="32" t="s">
        <v>107</v>
      </c>
      <c r="CX5" s="32" t="s">
        <v>97</v>
      </c>
      <c r="CY5" s="32" t="s">
        <v>98</v>
      </c>
      <c r="CZ5" s="32" t="s">
        <v>99</v>
      </c>
      <c r="DA5" s="32" t="s">
        <v>100</v>
      </c>
      <c r="DB5" s="32" t="s">
        <v>101</v>
      </c>
      <c r="DC5" s="32" t="s">
        <v>102</v>
      </c>
      <c r="DD5" s="32" t="s">
        <v>103</v>
      </c>
      <c r="DE5" s="32" t="s">
        <v>104</v>
      </c>
      <c r="DF5" s="32" t="s">
        <v>105</v>
      </c>
      <c r="DG5" s="32" t="s">
        <v>106</v>
      </c>
      <c r="DH5" s="32" t="s">
        <v>107</v>
      </c>
      <c r="DI5" s="32" t="s">
        <v>97</v>
      </c>
      <c r="DJ5" s="32" t="s">
        <v>98</v>
      </c>
      <c r="DK5" s="32" t="s">
        <v>99</v>
      </c>
      <c r="DL5" s="32" t="s">
        <v>100</v>
      </c>
      <c r="DM5" s="32" t="s">
        <v>101</v>
      </c>
      <c r="DN5" s="32" t="s">
        <v>102</v>
      </c>
      <c r="DO5" s="32" t="s">
        <v>103</v>
      </c>
      <c r="DP5" s="32" t="s">
        <v>104</v>
      </c>
      <c r="DQ5" s="32" t="s">
        <v>105</v>
      </c>
      <c r="DR5" s="32" t="s">
        <v>106</v>
      </c>
      <c r="DS5" s="32" t="s">
        <v>107</v>
      </c>
      <c r="DT5" s="32" t="s">
        <v>97</v>
      </c>
      <c r="DU5" s="32" t="s">
        <v>98</v>
      </c>
      <c r="DV5" s="32" t="s">
        <v>99</v>
      </c>
      <c r="DW5" s="32" t="s">
        <v>100</v>
      </c>
      <c r="DX5" s="32" t="s">
        <v>101</v>
      </c>
      <c r="DY5" s="32" t="s">
        <v>102</v>
      </c>
      <c r="DZ5" s="32" t="s">
        <v>103</v>
      </c>
      <c r="EA5" s="32" t="s">
        <v>104</v>
      </c>
      <c r="EB5" s="32" t="s">
        <v>105</v>
      </c>
      <c r="EC5" s="32" t="s">
        <v>106</v>
      </c>
      <c r="ED5" s="32" t="s">
        <v>107</v>
      </c>
      <c r="EE5" s="32" t="s">
        <v>97</v>
      </c>
      <c r="EF5" s="32" t="s">
        <v>98</v>
      </c>
      <c r="EG5" s="32" t="s">
        <v>99</v>
      </c>
      <c r="EH5" s="32" t="s">
        <v>100</v>
      </c>
      <c r="EI5" s="32" t="s">
        <v>101</v>
      </c>
      <c r="EJ5" s="32" t="s">
        <v>102</v>
      </c>
      <c r="EK5" s="32" t="s">
        <v>103</v>
      </c>
      <c r="EL5" s="32" t="s">
        <v>104</v>
      </c>
      <c r="EM5" s="32" t="s">
        <v>105</v>
      </c>
      <c r="EN5" s="32" t="s">
        <v>106</v>
      </c>
      <c r="EO5" s="32" t="s">
        <v>107</v>
      </c>
    </row>
    <row r="6" spans="1:145" s="36" customFormat="1" x14ac:dyDescent="0.15">
      <c r="A6" s="28" t="s">
        <v>108</v>
      </c>
      <c r="B6" s="33">
        <f>B7</f>
        <v>2016</v>
      </c>
      <c r="C6" s="33">
        <f t="shared" ref="C6:X6" si="3">C7</f>
        <v>122301</v>
      </c>
      <c r="D6" s="33">
        <f t="shared" si="3"/>
        <v>47</v>
      </c>
      <c r="E6" s="33">
        <f t="shared" si="3"/>
        <v>17</v>
      </c>
      <c r="F6" s="33">
        <f t="shared" si="3"/>
        <v>1</v>
      </c>
      <c r="G6" s="33">
        <f t="shared" si="3"/>
        <v>0</v>
      </c>
      <c r="H6" s="33" t="str">
        <f t="shared" si="3"/>
        <v>千葉県　八街市</v>
      </c>
      <c r="I6" s="33" t="str">
        <f t="shared" si="3"/>
        <v>法非適用</v>
      </c>
      <c r="J6" s="33" t="str">
        <f t="shared" si="3"/>
        <v>下水道事業</v>
      </c>
      <c r="K6" s="33" t="str">
        <f t="shared" si="3"/>
        <v>公共下水道</v>
      </c>
      <c r="L6" s="33" t="str">
        <f t="shared" si="3"/>
        <v>Cc2</v>
      </c>
      <c r="M6" s="33">
        <f t="shared" si="3"/>
        <v>0</v>
      </c>
      <c r="N6" s="34" t="str">
        <f t="shared" si="3"/>
        <v>-</v>
      </c>
      <c r="O6" s="34" t="str">
        <f t="shared" si="3"/>
        <v>該当数値なし</v>
      </c>
      <c r="P6" s="34">
        <f t="shared" si="3"/>
        <v>27.53</v>
      </c>
      <c r="Q6" s="34">
        <f t="shared" si="3"/>
        <v>80.42</v>
      </c>
      <c r="R6" s="34">
        <f t="shared" si="3"/>
        <v>2700</v>
      </c>
      <c r="S6" s="34">
        <f t="shared" si="3"/>
        <v>72006</v>
      </c>
      <c r="T6" s="34">
        <f t="shared" si="3"/>
        <v>74.94</v>
      </c>
      <c r="U6" s="34">
        <f t="shared" si="3"/>
        <v>960.85</v>
      </c>
      <c r="V6" s="34">
        <f t="shared" si="3"/>
        <v>19734</v>
      </c>
      <c r="W6" s="34">
        <f t="shared" si="3"/>
        <v>4.3899999999999997</v>
      </c>
      <c r="X6" s="34">
        <f t="shared" si="3"/>
        <v>4495.22</v>
      </c>
      <c r="Y6" s="35">
        <f>IF(Y7="",NA(),Y7)</f>
        <v>45.29</v>
      </c>
      <c r="Z6" s="35">
        <f t="shared" ref="Z6:AH6" si="4">IF(Z7="",NA(),Z7)</f>
        <v>54.91</v>
      </c>
      <c r="AA6" s="35">
        <f t="shared" si="4"/>
        <v>57.13</v>
      </c>
      <c r="AB6" s="35">
        <f t="shared" si="4"/>
        <v>58.99</v>
      </c>
      <c r="AC6" s="35">
        <f t="shared" si="4"/>
        <v>58.76</v>
      </c>
      <c r="AD6" s="34" t="e">
        <f t="shared" si="4"/>
        <v>#N/A</v>
      </c>
      <c r="AE6" s="34" t="e">
        <f t="shared" si="4"/>
        <v>#N/A</v>
      </c>
      <c r="AF6" s="34" t="e">
        <f t="shared" si="4"/>
        <v>#N/A</v>
      </c>
      <c r="AG6" s="34" t="e">
        <f t="shared" si="4"/>
        <v>#N/A</v>
      </c>
      <c r="AH6" s="34" t="e">
        <f t="shared" si="4"/>
        <v>#N/A</v>
      </c>
      <c r="AI6" s="34" t="str">
        <f>IF(AI7="","",IF(AI7="-","【-】","【"&amp;SUBSTITUTE(TEXT(AI7,"#,##0.00"),"-","△")&amp;"】"))</f>
        <v/>
      </c>
      <c r="AJ6" s="34" t="e">
        <f>IF(AJ7="",NA(),AJ7)</f>
        <v>#N/A</v>
      </c>
      <c r="AK6" s="34" t="e">
        <f t="shared" ref="AK6:AS6" si="5">IF(AK7="",NA(),AK7)</f>
        <v>#N/A</v>
      </c>
      <c r="AL6" s="34" t="e">
        <f t="shared" si="5"/>
        <v>#N/A</v>
      </c>
      <c r="AM6" s="34" t="e">
        <f t="shared" si="5"/>
        <v>#N/A</v>
      </c>
      <c r="AN6" s="34" t="e">
        <f t="shared" si="5"/>
        <v>#N/A</v>
      </c>
      <c r="AO6" s="34" t="e">
        <f t="shared" si="5"/>
        <v>#N/A</v>
      </c>
      <c r="AP6" s="34" t="e">
        <f t="shared" si="5"/>
        <v>#N/A</v>
      </c>
      <c r="AQ6" s="34" t="e">
        <f t="shared" si="5"/>
        <v>#N/A</v>
      </c>
      <c r="AR6" s="34" t="e">
        <f t="shared" si="5"/>
        <v>#N/A</v>
      </c>
      <c r="AS6" s="34" t="e">
        <f t="shared" si="5"/>
        <v>#N/A</v>
      </c>
      <c r="AT6" s="34" t="str">
        <f>IF(AT7="","",IF(AT7="-","【-】","【"&amp;SUBSTITUTE(TEXT(AT7,"#,##0.00"),"-","△")&amp;"】"))</f>
        <v/>
      </c>
      <c r="AU6" s="34" t="e">
        <f>IF(AU7="",NA(),AU7)</f>
        <v>#N/A</v>
      </c>
      <c r="AV6" s="34" t="e">
        <f t="shared" ref="AV6:BD6" si="6">IF(AV7="",NA(),AV7)</f>
        <v>#N/A</v>
      </c>
      <c r="AW6" s="34" t="e">
        <f t="shared" si="6"/>
        <v>#N/A</v>
      </c>
      <c r="AX6" s="34" t="e">
        <f t="shared" si="6"/>
        <v>#N/A</v>
      </c>
      <c r="AY6" s="34" t="e">
        <f t="shared" si="6"/>
        <v>#N/A</v>
      </c>
      <c r="AZ6" s="34" t="e">
        <f t="shared" si="6"/>
        <v>#N/A</v>
      </c>
      <c r="BA6" s="34" t="e">
        <f t="shared" si="6"/>
        <v>#N/A</v>
      </c>
      <c r="BB6" s="34" t="e">
        <f t="shared" si="6"/>
        <v>#N/A</v>
      </c>
      <c r="BC6" s="34" t="e">
        <f t="shared" si="6"/>
        <v>#N/A</v>
      </c>
      <c r="BD6" s="34" t="e">
        <f t="shared" si="6"/>
        <v>#N/A</v>
      </c>
      <c r="BE6" s="34" t="str">
        <f>IF(BE7="","",IF(BE7="-","【-】","【"&amp;SUBSTITUTE(TEXT(BE7,"#,##0.00"),"-","△")&amp;"】"))</f>
        <v/>
      </c>
      <c r="BF6" s="35">
        <f>IF(BF7="",NA(),BF7)</f>
        <v>1186.25</v>
      </c>
      <c r="BG6" s="35">
        <f t="shared" ref="BG6:BO6" si="7">IF(BG7="",NA(),BG7)</f>
        <v>1223.32</v>
      </c>
      <c r="BH6" s="35">
        <f t="shared" si="7"/>
        <v>1236.5</v>
      </c>
      <c r="BI6" s="35">
        <f t="shared" si="7"/>
        <v>1889.94</v>
      </c>
      <c r="BJ6" s="35">
        <f t="shared" si="7"/>
        <v>1107.1500000000001</v>
      </c>
      <c r="BK6" s="35">
        <f t="shared" si="7"/>
        <v>1273.52</v>
      </c>
      <c r="BL6" s="35">
        <f t="shared" si="7"/>
        <v>1209.95</v>
      </c>
      <c r="BM6" s="35">
        <f t="shared" si="7"/>
        <v>1136.5</v>
      </c>
      <c r="BN6" s="35">
        <f t="shared" si="7"/>
        <v>1118.56</v>
      </c>
      <c r="BO6" s="35">
        <f t="shared" si="7"/>
        <v>1111.31</v>
      </c>
      <c r="BP6" s="34" t="str">
        <f>IF(BP7="","",IF(BP7="-","【-】","【"&amp;SUBSTITUTE(TEXT(BP7,"#,##0.00"),"-","△")&amp;"】"))</f>
        <v>【728.30】</v>
      </c>
      <c r="BQ6" s="35">
        <f>IF(BQ7="",NA(),BQ7)</f>
        <v>77.260000000000005</v>
      </c>
      <c r="BR6" s="35">
        <f t="shared" ref="BR6:BZ6" si="8">IF(BR7="",NA(),BR7)</f>
        <v>77.459999999999994</v>
      </c>
      <c r="BS6" s="35">
        <f t="shared" si="8"/>
        <v>78.22</v>
      </c>
      <c r="BT6" s="35">
        <f t="shared" si="8"/>
        <v>75.930000000000007</v>
      </c>
      <c r="BU6" s="35">
        <f t="shared" si="8"/>
        <v>72.19</v>
      </c>
      <c r="BV6" s="35">
        <f t="shared" si="8"/>
        <v>67.849999999999994</v>
      </c>
      <c r="BW6" s="35">
        <f t="shared" si="8"/>
        <v>69.48</v>
      </c>
      <c r="BX6" s="35">
        <f t="shared" si="8"/>
        <v>71.650000000000006</v>
      </c>
      <c r="BY6" s="35">
        <f t="shared" si="8"/>
        <v>72.33</v>
      </c>
      <c r="BZ6" s="35">
        <f t="shared" si="8"/>
        <v>75.540000000000006</v>
      </c>
      <c r="CA6" s="34" t="str">
        <f>IF(CA7="","",IF(CA7="-","【-】","【"&amp;SUBSTITUTE(TEXT(CA7,"#,##0.00"),"-","△")&amp;"】"))</f>
        <v>【100.04】</v>
      </c>
      <c r="CB6" s="35">
        <f>IF(CB7="",NA(),CB7)</f>
        <v>186.34</v>
      </c>
      <c r="CC6" s="35">
        <f t="shared" ref="CC6:CK6" si="9">IF(CC7="",NA(),CC7)</f>
        <v>185.63</v>
      </c>
      <c r="CD6" s="35">
        <f t="shared" si="9"/>
        <v>187.75</v>
      </c>
      <c r="CE6" s="35">
        <f t="shared" si="9"/>
        <v>194.42</v>
      </c>
      <c r="CF6" s="35">
        <f t="shared" si="9"/>
        <v>208.49</v>
      </c>
      <c r="CG6" s="35">
        <f t="shared" si="9"/>
        <v>224.94</v>
      </c>
      <c r="CH6" s="35">
        <f t="shared" si="9"/>
        <v>220.67</v>
      </c>
      <c r="CI6" s="35">
        <f t="shared" si="9"/>
        <v>217.82</v>
      </c>
      <c r="CJ6" s="35">
        <f t="shared" si="9"/>
        <v>215.28</v>
      </c>
      <c r="CK6" s="35">
        <f t="shared" si="9"/>
        <v>207.96</v>
      </c>
      <c r="CL6" s="34" t="str">
        <f>IF(CL7="","",IF(CL7="-","【-】","【"&amp;SUBSTITUTE(TEXT(CL7,"#,##0.00"),"-","△")&amp;"】"))</f>
        <v>【137.82】</v>
      </c>
      <c r="CM6" s="35" t="str">
        <f>IF(CM7="",NA(),CM7)</f>
        <v>-</v>
      </c>
      <c r="CN6" s="35" t="str">
        <f t="shared" ref="CN6:CV6" si="10">IF(CN7="",NA(),CN7)</f>
        <v>-</v>
      </c>
      <c r="CO6" s="35" t="str">
        <f t="shared" si="10"/>
        <v>-</v>
      </c>
      <c r="CP6" s="35" t="str">
        <f t="shared" si="10"/>
        <v>-</v>
      </c>
      <c r="CQ6" s="35" t="str">
        <f t="shared" si="10"/>
        <v>-</v>
      </c>
      <c r="CR6" s="35">
        <f t="shared" si="10"/>
        <v>55.41</v>
      </c>
      <c r="CS6" s="35">
        <f t="shared" si="10"/>
        <v>55.81</v>
      </c>
      <c r="CT6" s="35">
        <f t="shared" si="10"/>
        <v>54.44</v>
      </c>
      <c r="CU6" s="35">
        <f t="shared" si="10"/>
        <v>54.67</v>
      </c>
      <c r="CV6" s="35">
        <f t="shared" si="10"/>
        <v>53.51</v>
      </c>
      <c r="CW6" s="34" t="str">
        <f>IF(CW7="","",IF(CW7="-","【-】","【"&amp;SUBSTITUTE(TEXT(CW7,"#,##0.00"),"-","△")&amp;"】"))</f>
        <v>【60.09】</v>
      </c>
      <c r="CX6" s="35">
        <f>IF(CX7="",NA(),CX7)</f>
        <v>98.52</v>
      </c>
      <c r="CY6" s="35">
        <f t="shared" ref="CY6:DG6" si="11">IF(CY7="",NA(),CY7)</f>
        <v>96.74</v>
      </c>
      <c r="CZ6" s="35">
        <f t="shared" si="11"/>
        <v>97.07</v>
      </c>
      <c r="DA6" s="35">
        <f t="shared" si="11"/>
        <v>97</v>
      </c>
      <c r="DB6" s="35">
        <f t="shared" si="11"/>
        <v>95.32</v>
      </c>
      <c r="DC6" s="35">
        <f t="shared" si="11"/>
        <v>84.12</v>
      </c>
      <c r="DD6" s="35">
        <f t="shared" si="11"/>
        <v>84.41</v>
      </c>
      <c r="DE6" s="35">
        <f t="shared" si="11"/>
        <v>84.2</v>
      </c>
      <c r="DF6" s="35">
        <f t="shared" si="11"/>
        <v>83.8</v>
      </c>
      <c r="DG6" s="35">
        <f t="shared" si="11"/>
        <v>83.91</v>
      </c>
      <c r="DH6" s="34" t="str">
        <f>IF(DH7="","",IF(DH7="-","【-】","【"&amp;SUBSTITUTE(TEXT(DH7,"#,##0.00"),"-","△")&amp;"】"))</f>
        <v>【94.90】</v>
      </c>
      <c r="DI6" s="34" t="e">
        <f>IF(DI7="",NA(),DI7)</f>
        <v>#N/A</v>
      </c>
      <c r="DJ6" s="34" t="e">
        <f t="shared" ref="DJ6:DR6" si="12">IF(DJ7="",NA(),DJ7)</f>
        <v>#N/A</v>
      </c>
      <c r="DK6" s="34" t="e">
        <f t="shared" si="12"/>
        <v>#N/A</v>
      </c>
      <c r="DL6" s="34" t="e">
        <f t="shared" si="12"/>
        <v>#N/A</v>
      </c>
      <c r="DM6" s="34" t="e">
        <f t="shared" si="12"/>
        <v>#N/A</v>
      </c>
      <c r="DN6" s="34" t="e">
        <f t="shared" si="12"/>
        <v>#N/A</v>
      </c>
      <c r="DO6" s="34" t="e">
        <f t="shared" si="12"/>
        <v>#N/A</v>
      </c>
      <c r="DP6" s="34" t="e">
        <f t="shared" si="12"/>
        <v>#N/A</v>
      </c>
      <c r="DQ6" s="34" t="e">
        <f t="shared" si="12"/>
        <v>#N/A</v>
      </c>
      <c r="DR6" s="34" t="e">
        <f t="shared" si="12"/>
        <v>#N/A</v>
      </c>
      <c r="DS6" s="34" t="str">
        <f>IF(DS7="","",IF(DS7="-","【-】","【"&amp;SUBSTITUTE(TEXT(DS7,"#,##0.00"),"-","△")&amp;"】"))</f>
        <v/>
      </c>
      <c r="DT6" s="34" t="e">
        <f>IF(DT7="",NA(),DT7)</f>
        <v>#N/A</v>
      </c>
      <c r="DU6" s="34" t="e">
        <f t="shared" ref="DU6:EC6" si="13">IF(DU7="",NA(),DU7)</f>
        <v>#N/A</v>
      </c>
      <c r="DV6" s="34" t="e">
        <f t="shared" si="13"/>
        <v>#N/A</v>
      </c>
      <c r="DW6" s="34" t="e">
        <f t="shared" si="13"/>
        <v>#N/A</v>
      </c>
      <c r="DX6" s="34" t="e">
        <f t="shared" si="13"/>
        <v>#N/A</v>
      </c>
      <c r="DY6" s="34" t="e">
        <f t="shared" si="13"/>
        <v>#N/A</v>
      </c>
      <c r="DZ6" s="34" t="e">
        <f t="shared" si="13"/>
        <v>#N/A</v>
      </c>
      <c r="EA6" s="34" t="e">
        <f t="shared" si="13"/>
        <v>#N/A</v>
      </c>
      <c r="EB6" s="34" t="e">
        <f t="shared" si="13"/>
        <v>#N/A</v>
      </c>
      <c r="EC6" s="34" t="e">
        <f t="shared" si="13"/>
        <v>#N/A</v>
      </c>
      <c r="ED6" s="34" t="str">
        <f>IF(ED7="","",IF(ED7="-","【-】","【"&amp;SUBSTITUTE(TEXT(ED7,"#,##0.00"),"-","△")&amp;"】"))</f>
        <v/>
      </c>
      <c r="EE6" s="34">
        <f>IF(EE7="",NA(),EE7)</f>
        <v>0</v>
      </c>
      <c r="EF6" s="34">
        <f t="shared" ref="EF6:EN6" si="14">IF(EF7="",NA(),EF7)</f>
        <v>0</v>
      </c>
      <c r="EG6" s="35">
        <f t="shared" si="14"/>
        <v>0.01</v>
      </c>
      <c r="EH6" s="34">
        <f t="shared" si="14"/>
        <v>0</v>
      </c>
      <c r="EI6" s="35">
        <f t="shared" si="14"/>
        <v>0.19</v>
      </c>
      <c r="EJ6" s="35">
        <f t="shared" si="14"/>
        <v>0.1</v>
      </c>
      <c r="EK6" s="35">
        <f t="shared" si="14"/>
        <v>7.0000000000000007E-2</v>
      </c>
      <c r="EL6" s="35">
        <f t="shared" si="14"/>
        <v>0.04</v>
      </c>
      <c r="EM6" s="35">
        <f t="shared" si="14"/>
        <v>0.11</v>
      </c>
      <c r="EN6" s="35">
        <f t="shared" si="14"/>
        <v>0.15</v>
      </c>
      <c r="EO6" s="34" t="str">
        <f>IF(EO7="","",IF(EO7="-","【-】","【"&amp;SUBSTITUTE(TEXT(EO7,"#,##0.00"),"-","△")&amp;"】"))</f>
        <v>【0.27】</v>
      </c>
    </row>
    <row r="7" spans="1:145" s="36" customFormat="1" x14ac:dyDescent="0.15">
      <c r="A7" s="28"/>
      <c r="B7" s="37">
        <v>2016</v>
      </c>
      <c r="C7" s="37">
        <v>122301</v>
      </c>
      <c r="D7" s="37">
        <v>47</v>
      </c>
      <c r="E7" s="37">
        <v>17</v>
      </c>
      <c r="F7" s="37">
        <v>1</v>
      </c>
      <c r="G7" s="37">
        <v>0</v>
      </c>
      <c r="H7" s="37" t="s">
        <v>109</v>
      </c>
      <c r="I7" s="37" t="s">
        <v>110</v>
      </c>
      <c r="J7" s="37" t="s">
        <v>111</v>
      </c>
      <c r="K7" s="37" t="s">
        <v>112</v>
      </c>
      <c r="L7" s="37" t="s">
        <v>113</v>
      </c>
      <c r="M7" s="37"/>
      <c r="N7" s="38" t="s">
        <v>114</v>
      </c>
      <c r="O7" s="38" t="s">
        <v>115</v>
      </c>
      <c r="P7" s="38">
        <v>27.53</v>
      </c>
      <c r="Q7" s="38">
        <v>80.42</v>
      </c>
      <c r="R7" s="38">
        <v>2700</v>
      </c>
      <c r="S7" s="38">
        <v>72006</v>
      </c>
      <c r="T7" s="38">
        <v>74.94</v>
      </c>
      <c r="U7" s="38">
        <v>960.85</v>
      </c>
      <c r="V7" s="38">
        <v>19734</v>
      </c>
      <c r="W7" s="38">
        <v>4.3899999999999997</v>
      </c>
      <c r="X7" s="38">
        <v>4495.22</v>
      </c>
      <c r="Y7" s="38">
        <v>45.29</v>
      </c>
      <c r="Z7" s="38">
        <v>54.91</v>
      </c>
      <c r="AA7" s="38">
        <v>57.13</v>
      </c>
      <c r="AB7" s="38">
        <v>58.99</v>
      </c>
      <c r="AC7" s="38">
        <v>58.76</v>
      </c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>
        <v>1186.25</v>
      </c>
      <c r="BG7" s="38">
        <v>1223.32</v>
      </c>
      <c r="BH7" s="38">
        <v>1236.5</v>
      </c>
      <c r="BI7" s="38">
        <v>1889.94</v>
      </c>
      <c r="BJ7" s="38">
        <v>1107.1500000000001</v>
      </c>
      <c r="BK7" s="38">
        <v>1273.52</v>
      </c>
      <c r="BL7" s="38">
        <v>1209.95</v>
      </c>
      <c r="BM7" s="38">
        <v>1136.5</v>
      </c>
      <c r="BN7" s="38">
        <v>1118.56</v>
      </c>
      <c r="BO7" s="38">
        <v>1111.31</v>
      </c>
      <c r="BP7" s="38">
        <v>728.3</v>
      </c>
      <c r="BQ7" s="38">
        <v>77.260000000000005</v>
      </c>
      <c r="BR7" s="38">
        <v>77.459999999999994</v>
      </c>
      <c r="BS7" s="38">
        <v>78.22</v>
      </c>
      <c r="BT7" s="38">
        <v>75.930000000000007</v>
      </c>
      <c r="BU7" s="38">
        <v>72.19</v>
      </c>
      <c r="BV7" s="38">
        <v>67.849999999999994</v>
      </c>
      <c r="BW7" s="38">
        <v>69.48</v>
      </c>
      <c r="BX7" s="38">
        <v>71.650000000000006</v>
      </c>
      <c r="BY7" s="38">
        <v>72.33</v>
      </c>
      <c r="BZ7" s="38">
        <v>75.540000000000006</v>
      </c>
      <c r="CA7" s="38">
        <v>100.04</v>
      </c>
      <c r="CB7" s="38">
        <v>186.34</v>
      </c>
      <c r="CC7" s="38">
        <v>185.63</v>
      </c>
      <c r="CD7" s="38">
        <v>187.75</v>
      </c>
      <c r="CE7" s="38">
        <v>194.42</v>
      </c>
      <c r="CF7" s="38">
        <v>208.49</v>
      </c>
      <c r="CG7" s="38">
        <v>224.94</v>
      </c>
      <c r="CH7" s="38">
        <v>220.67</v>
      </c>
      <c r="CI7" s="38">
        <v>217.82</v>
      </c>
      <c r="CJ7" s="38">
        <v>215.28</v>
      </c>
      <c r="CK7" s="38">
        <v>207.96</v>
      </c>
      <c r="CL7" s="38">
        <v>137.82</v>
      </c>
      <c r="CM7" s="38" t="s">
        <v>114</v>
      </c>
      <c r="CN7" s="38" t="s">
        <v>114</v>
      </c>
      <c r="CO7" s="38" t="s">
        <v>114</v>
      </c>
      <c r="CP7" s="38" t="s">
        <v>114</v>
      </c>
      <c r="CQ7" s="38" t="s">
        <v>114</v>
      </c>
      <c r="CR7" s="38">
        <v>55.41</v>
      </c>
      <c r="CS7" s="38">
        <v>55.81</v>
      </c>
      <c r="CT7" s="38">
        <v>54.44</v>
      </c>
      <c r="CU7" s="38">
        <v>54.67</v>
      </c>
      <c r="CV7" s="38">
        <v>53.51</v>
      </c>
      <c r="CW7" s="38">
        <v>60.09</v>
      </c>
      <c r="CX7" s="38">
        <v>98.52</v>
      </c>
      <c r="CY7" s="38">
        <v>96.74</v>
      </c>
      <c r="CZ7" s="38">
        <v>97.07</v>
      </c>
      <c r="DA7" s="38">
        <v>97</v>
      </c>
      <c r="DB7" s="38">
        <v>95.32</v>
      </c>
      <c r="DC7" s="38">
        <v>84.12</v>
      </c>
      <c r="DD7" s="38">
        <v>84.41</v>
      </c>
      <c r="DE7" s="38">
        <v>84.2</v>
      </c>
      <c r="DF7" s="38">
        <v>83.8</v>
      </c>
      <c r="DG7" s="38">
        <v>83.91</v>
      </c>
      <c r="DH7" s="38">
        <v>94.9</v>
      </c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>
        <v>0</v>
      </c>
      <c r="EF7" s="38">
        <v>0</v>
      </c>
      <c r="EG7" s="38">
        <v>0.01</v>
      </c>
      <c r="EH7" s="38">
        <v>0</v>
      </c>
      <c r="EI7" s="38">
        <v>0.19</v>
      </c>
      <c r="EJ7" s="38">
        <v>0.1</v>
      </c>
      <c r="EK7" s="38">
        <v>7.0000000000000007E-2</v>
      </c>
      <c r="EL7" s="38">
        <v>0.04</v>
      </c>
      <c r="EM7" s="38">
        <v>0.11</v>
      </c>
      <c r="EN7" s="38">
        <v>0.15</v>
      </c>
      <c r="EO7" s="38">
        <v>0.27</v>
      </c>
    </row>
    <row r="8" spans="1:145" x14ac:dyDescent="0.15"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</row>
    <row r="9" spans="1:145" x14ac:dyDescent="0.15">
      <c r="A9" s="40"/>
      <c r="B9" s="40" t="s">
        <v>116</v>
      </c>
      <c r="C9" s="40" t="s">
        <v>117</v>
      </c>
      <c r="D9" s="40" t="s">
        <v>118</v>
      </c>
      <c r="E9" s="40" t="s">
        <v>119</v>
      </c>
      <c r="F9" s="40" t="s">
        <v>120</v>
      </c>
      <c r="R9" s="39"/>
      <c r="Y9" s="39"/>
      <c r="Z9" s="39"/>
      <c r="AA9" s="39"/>
      <c r="AB9" s="39"/>
      <c r="AC9" s="39"/>
      <c r="AD9" s="39"/>
      <c r="AE9" s="39"/>
      <c r="AF9" s="39"/>
      <c r="AG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D9" s="39"/>
      <c r="EE9" s="39"/>
      <c r="EF9" s="39"/>
      <c r="EG9" s="39"/>
      <c r="EH9" s="39"/>
      <c r="EI9" s="39"/>
      <c r="EJ9" s="39"/>
      <c r="EK9" s="39"/>
      <c r="EL9" s="39"/>
      <c r="EM9" s="39"/>
    </row>
    <row r="10" spans="1:145" x14ac:dyDescent="0.15">
      <c r="A10" s="40" t="s">
        <v>59</v>
      </c>
      <c r="B10" s="41">
        <f>DATEVALUE($B$6-4&amp;"年1月1日")</f>
        <v>40909</v>
      </c>
      <c r="C10" s="41">
        <f>DATEVALUE($B$6-3&amp;"年1月1日")</f>
        <v>41275</v>
      </c>
      <c r="D10" s="41">
        <f>DATEVALUE($B$6-2&amp;"年1月1日")</f>
        <v>41640</v>
      </c>
      <c r="E10" s="41">
        <f>DATEVALUE($B$6-1&amp;"年1月1日")</f>
        <v>42005</v>
      </c>
      <c r="F10" s="41">
        <f>DATEVALUE($B$6&amp;"年1月1日")</f>
        <v>42370</v>
      </c>
    </row>
  </sheetData>
  <mergeCells count="14">
    <mergeCell ref="CX4:DH4"/>
    <mergeCell ref="DI4:DS4"/>
    <mergeCell ref="DT4:ED4"/>
    <mergeCell ref="EE4:EO4"/>
    <mergeCell ref="H3:X4"/>
    <mergeCell ref="Y3:DH3"/>
    <mergeCell ref="DI3:EO3"/>
    <mergeCell ref="Y4:AI4"/>
    <mergeCell ref="AJ4:AT4"/>
    <mergeCell ref="AU4:BE4"/>
    <mergeCell ref="BF4:BP4"/>
    <mergeCell ref="BQ4:CA4"/>
    <mergeCell ref="CB4:CL4"/>
    <mergeCell ref="CM4:CW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testserver</cp:lastModifiedBy>
  <dcterms:created xsi:type="dcterms:W3CDTF">2017-12-25T02:05:59Z</dcterms:created>
  <dcterms:modified xsi:type="dcterms:W3CDTF">2018-02-20T07:49:46Z</dcterms:modified>
  <cp:category/>
</cp:coreProperties>
</file>