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P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<sst xmlns="http://schemas.openxmlformats.org/spreadsheetml/2006/main" count="232" uniqueCount="120">
  <si>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</si>
  <si>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</si>
  <si>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</si>
  <si>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</si>
  <si>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</si>
  <si>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</si>
  <si>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</si>
  <si>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</si>
  <si>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</si>
  <si>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</si>
  <si>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</si>
  <si>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</si>
  <si>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</si>
  <si>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</si>
  <si>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</si>
  <si>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</si>
  <si>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</si>
  <si>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</si>
  <si>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</si>
  <si>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</si>
  <si>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</si>
  <si>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</si>
  <si>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</si>
  <si>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</si>
  <si>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</si>
  <si>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</si>
  <si>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</si>
  <si>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</si>
  <si>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</si>
  <si>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</si>
  <si>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</si>
  <si>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</si>
  <si>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</si>
  <si>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</si>
  <si>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</si>
  <si>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</si>
  <si>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</si>
  <si>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</si>
  <si>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</si>
  <si>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</si>
  <si>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</si>
  <si>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</si>
  <si>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</si>
  <si>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</si>
  <si>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</si>
  <si>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</si>
  <si>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</si>
  <si>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</si>
  <si>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</si>
  <si>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</si>
  <si>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</si>
  <si>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</si>
  <si>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</si>
  <si>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</si>
  <si>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</si>
  <si>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</si>
  <si>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</si>
  <si>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</si>
  <si>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</si>
  <si>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</si>
  <si>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</si>
  <si>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</si>
  <si>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</si>
  <si>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</si>
  <si>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</si>
  <si>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</si>
  <si>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</si>
  <si>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</si>
  <si>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</si>
  <si>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</si>
  <si>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</si>
  <si>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</si>
  <si>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</si>
  <si>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</si>
  <si>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</si>
  <si>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</si>
  <si>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</si>
  <si>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</si>
  <si>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</si>
  <si>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</si>
  <si>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</si>
  <si>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</si>
  <si>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</si>
  <si>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</si>
  <si>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</si>
  <si>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</si>
  <si>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</si>
  <si>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</si>
  <si>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</si>
  <si>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</si>
  <si>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</si>
  <si>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</si>
  <si>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</si>
  <si>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</si>
  <si>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</si>
  <si>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</si>
  <si>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</si>
  <si>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</si>
  <si>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</si>
  <si>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</si>
  <si>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</si>
  <si>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</si>
  <si>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</si>
  <si>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</si>
  <si>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</si>
  <si>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印西市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</si>
  <si>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</si>
  <si>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</si>
  <si>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</si>
  <si>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</si>
  <si>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</si>
  <si>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</si>
  <si>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</si>
  <si>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</si>
  <si>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</si>
  <si>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</si>
  <si>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</si>
  <si>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印西市水道事業は、印旛広域水道からの受水の割合が高く、高額なため受水費の経営に与える影響が非常に大きくなっており、給水原価が高くなっている。
　一方、印西市内には、当市営水道の他に県営水道、長門川水道企業団の２事業体があり、水道料金の差が大きくならないような単価としているため、供給単価は給水原価を大きく下回り、料金回収率が低い。
　これを埋めるため、市、県から高料金対策の補助金を受け、経常収支比率は１００％付近を保っている。
　企業債残高対給水収益比率は、新たな企業債の借入がなく、また償還も進んでいることから、類似団体と比較し、低い数値で推移している。</t>
    <rPh sb="217" eb="220">
      <t>キギョウサイ</t>
    </rPh>
    <rPh sb="220" eb="222">
      <t>ザンダカ</t>
    </rPh>
    <rPh sb="222" eb="223">
      <t>タイ</t>
    </rPh>
    <rPh sb="223" eb="225">
      <t>キュウスイ</t>
    </rPh>
    <rPh sb="225" eb="227">
      <t>シュウエキ</t>
    </rPh>
    <rPh sb="227" eb="229">
      <t>ヒリツ</t>
    </rPh>
    <rPh sb="231" eb="232">
      <t>アラ</t>
    </rPh>
    <rPh sb="234" eb="236">
      <t>キギョウ</t>
    </rPh>
    <rPh sb="236" eb="237">
      <t>サイ</t>
    </rPh>
    <rPh sb="238" eb="240">
      <t>カリイレ</t>
    </rPh>
    <rPh sb="246" eb="248">
      <t>ショウカン</t>
    </rPh>
    <rPh sb="249" eb="250">
      <t>スス</t>
    </rPh>
    <rPh sb="259" eb="261">
      <t>ルイジ</t>
    </rPh>
    <rPh sb="261" eb="263">
      <t>ダンタイ</t>
    </rPh>
    <rPh sb="264" eb="266">
      <t>ヒカク</t>
    </rPh>
    <rPh sb="268" eb="269">
      <t>ヒク</t>
    </rPh>
    <rPh sb="270" eb="272">
      <t>スウチ</t>
    </rPh>
    <rPh sb="273" eb="275">
      <t>スイイ</t>
    </rPh>
    <phoneticPr fontId="7"/>
  </si>
  <si>
    <t>　印西市内には、当市営水道の他に２事業体があり、水道料金の差が大きくならないような料金単価としているため、類似団体と比較して料金回収率が低い。
　また、水道の大口需要者が、水道と井水を併用している状況が続く限り、給水収益の改善は難しいので、今後とも経営の効率化に努める必要がある。
　現在は、管路の更新需要は高くないが、今後の更新について実状に合った計画を作り進めていきたい。</t>
    <rPh sb="8" eb="9">
      <t>トウ</t>
    </rPh>
    <rPh sb="9" eb="11">
      <t>シエイ</t>
    </rPh>
    <rPh sb="11" eb="13">
      <t>スイドウ</t>
    </rPh>
    <rPh sb="14" eb="15">
      <t>ホカ</t>
    </rPh>
    <rPh sb="41" eb="43">
      <t>リョウキン</t>
    </rPh>
    <rPh sb="53" eb="55">
      <t>ルイジ</t>
    </rPh>
    <rPh sb="55" eb="57">
      <t>ダンタイ</t>
    </rPh>
    <rPh sb="58" eb="60">
      <t>ヒカク</t>
    </rPh>
    <rPh sb="76" eb="78">
      <t>スイドウ</t>
    </rPh>
    <rPh sb="79" eb="81">
      <t>オオグチ</t>
    </rPh>
    <rPh sb="81" eb="83">
      <t>ジュヨウ</t>
    </rPh>
    <rPh sb="83" eb="84">
      <t>シャ</t>
    </rPh>
    <rPh sb="86" eb="88">
      <t>スイドウ</t>
    </rPh>
    <rPh sb="89" eb="90">
      <t>イ</t>
    </rPh>
    <rPh sb="90" eb="91">
      <t>スイ</t>
    </rPh>
    <rPh sb="92" eb="94">
      <t>ヘイヨウ</t>
    </rPh>
    <rPh sb="98" eb="100">
      <t>ジョウキョウ</t>
    </rPh>
    <rPh sb="101" eb="102">
      <t>ツヅ</t>
    </rPh>
    <rPh sb="103" eb="104">
      <t>カギ</t>
    </rPh>
    <rPh sb="106" eb="108">
      <t>キュウスイ</t>
    </rPh>
    <rPh sb="108" eb="110">
      <t>シュウエキ</t>
    </rPh>
    <rPh sb="111" eb="113">
      <t>カイゼン</t>
    </rPh>
    <rPh sb="114" eb="115">
      <t>ムズカ</t>
    </rPh>
    <rPh sb="120" eb="122">
      <t>コンゴ</t>
    </rPh>
    <rPh sb="124" eb="126">
      <t>ケイエイ</t>
    </rPh>
    <rPh sb="127" eb="130">
      <t>コウリツカ</t>
    </rPh>
    <rPh sb="131" eb="132">
      <t>ツト</t>
    </rPh>
    <rPh sb="134" eb="136">
      <t>ヒツヨウ</t>
    </rPh>
    <phoneticPr fontId="7"/>
  </si>
  <si>
    <t>　水道事業としては、供用開始が昭和５７年と比較的に後発であるため、全体的には老朽化は深刻ではない。なお、有形固定資産減価償却率が平成２６年度から数値が大きく増加したのは、公営企業会計制度の見直しがあり、みなし償却制度が廃止されたため受贈財産の減価償却が行われたことによるもの。
　最近、一部の地区の有収率が極端に低下しているので、随時の漏水調査、漏水修繕に加え、平成２８年度から３箇年かけて布設替えを計画し、施工しているところである。</t>
    <rPh sb="10" eb="12">
      <t>キョウヨウ</t>
    </rPh>
    <rPh sb="12" eb="14">
      <t>カイシ</t>
    </rPh>
    <rPh sb="15" eb="17">
      <t>ショウワ</t>
    </rPh>
    <rPh sb="19" eb="20">
      <t>ネン</t>
    </rPh>
    <rPh sb="52" eb="54">
      <t>ユウケイ</t>
    </rPh>
    <rPh sb="54" eb="56">
      <t>コテイ</t>
    </rPh>
    <rPh sb="56" eb="58">
      <t>シサン</t>
    </rPh>
    <rPh sb="58" eb="60">
      <t>ゲンカ</t>
    </rPh>
    <rPh sb="60" eb="62">
      <t>ショウキャク</t>
    </rPh>
    <rPh sb="62" eb="63">
      <t>リツ</t>
    </rPh>
    <rPh sb="64" eb="66">
      <t>ヘイセイ</t>
    </rPh>
    <rPh sb="68" eb="70">
      <t>ネンド</t>
    </rPh>
    <rPh sb="72" eb="74">
      <t>スウチ</t>
    </rPh>
    <rPh sb="75" eb="76">
      <t>オオ</t>
    </rPh>
    <rPh sb="78" eb="80">
      <t>ゾウカ</t>
    </rPh>
    <rPh sb="85" eb="87">
      <t>コウエイ</t>
    </rPh>
    <rPh sb="87" eb="89">
      <t>キギョウ</t>
    </rPh>
    <rPh sb="89" eb="91">
      <t>カイケイ</t>
    </rPh>
    <rPh sb="91" eb="93">
      <t>セイド</t>
    </rPh>
    <rPh sb="94" eb="96">
      <t>ミナオ</t>
    </rPh>
    <rPh sb="104" eb="106">
      <t>ショウキャク</t>
    </rPh>
    <rPh sb="106" eb="108">
      <t>セイド</t>
    </rPh>
    <rPh sb="109" eb="111">
      <t>ハイシ</t>
    </rPh>
    <rPh sb="116" eb="118">
      <t>ジュゾウ</t>
    </rPh>
    <rPh sb="118" eb="120">
      <t>ザイサン</t>
    </rPh>
    <rPh sb="121" eb="123">
      <t>ゲンカ</t>
    </rPh>
    <rPh sb="123" eb="125">
      <t>ショウキャク</t>
    </rPh>
    <rPh sb="126" eb="127">
      <t>オコナ</t>
    </rPh>
    <rPh sb="181" eb="183">
      <t>ヘイセイ</t>
    </rPh>
    <rPh sb="185" eb="187">
      <t>ネンド</t>
    </rPh>
    <rPh sb="190" eb="192">
      <t>カネン</t>
    </rPh>
    <rPh sb="204" eb="206">
      <t>セコウ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</si>
</sst>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quot;-&quot;">
                  <c:v>0.05</c:v>
                </c:pt>
                <c:pt idx="1">
                  <c:v>0</c:v>
                </c:pt>
                <c:pt idx="2">
                  <c:v>0</c:v>
                </c:pt>
                <c:pt idx="3" formatCode="#,##0.00;&quot;△&quot;#,##0.00;&quot;-&quot;">
                  <c:v>0.22</c:v>
                </c:pt>
                <c:pt idx="4" formatCode="#,##0.00;&quot;△&quot;#,##0.00;&quot;-&quot;">
                  <c:v>0.28999999999999998</c:v>
                </c:pt>
              </c:numCache>
            </c:numRef>
          </c:val>
          <c:extLst>
            <c:ext xmlns:c16="http://schemas.microsoft.com/office/drawing/2014/chart" uri="{C3380CC4-5D6E-409C-BE32-E72D297353CC}">
              <c16:uniqueId val="{00000000-9A47-44EC-84CC-D5C0CAFFE46B}"/>
            </c:ext>
          </c:extLst>
        </c:ser>
        <c:dLbls>
          <c:showLegendKey val="0"/>
          <c:showVal val="0"/>
          <c:showCatName val="0"/>
          <c:showSerName val="0"/>
          <c:showPercent val="0"/>
          <c:showBubbleSize val="0"/>
        </c:dLbls>
        <c:gapWidth val="150"/>
        <c:axId val="100100352"/>
        <c:axId val="10012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extLst>
            <c:ext xmlns:c16="http://schemas.microsoft.com/office/drawing/2014/chart" uri="{C3380CC4-5D6E-409C-BE32-E72D297353CC}">
              <c16:uniqueId val="{00000001-9A47-44EC-84CC-D5C0CAFFE46B}"/>
            </c:ext>
          </c:extLst>
        </c:ser>
        <c:dLbls>
          <c:showLegendKey val="0"/>
          <c:showVal val="0"/>
          <c:showCatName val="0"/>
          <c:showSerName val="0"/>
          <c:showPercent val="0"/>
          <c:showBubbleSize val="0"/>
        </c:dLbls>
        <c:marker val="1"/>
        <c:smooth val="0"/>
        <c:axId val="100100352"/>
        <c:axId val="100123008"/>
      </c:lineChart>
      <c:dateAx>
        <c:axId val="100100352"/>
        <c:scaling>
          <c:orientation val="minMax"/>
        </c:scaling>
        <c:delete val="1"/>
        <c:axPos val="b"/>
        <c:numFmt formatCode="ge" sourceLinked="1"/>
        <c:majorTickMark val="none"/>
        <c:minorTickMark val="none"/>
        <c:tickLblPos val="none"/>
        <c:crossAx val="100123008"/>
        <c:crosses val="autoZero"/>
        <c:auto val="1"/>
        <c:lblOffset val="100"/>
        <c:baseTimeUnit val="years"/>
      </c:dateAx>
      <c:valAx>
        <c:axId val="10012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0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61.12</c:v>
                </c:pt>
                <c:pt idx="1">
                  <c:v>61.62</c:v>
                </c:pt>
                <c:pt idx="2">
                  <c:v>60.83</c:v>
                </c:pt>
                <c:pt idx="3">
                  <c:v>63.26</c:v>
                </c:pt>
                <c:pt idx="4">
                  <c:v>62.49</c:v>
                </c:pt>
              </c:numCache>
            </c:numRef>
          </c:val>
          <c:extLst>
            <c:ext xmlns:c16="http://schemas.microsoft.com/office/drawing/2014/chart" uri="{C3380CC4-5D6E-409C-BE32-E72D297353CC}">
              <c16:uniqueId val="{00000000-723B-4415-8328-A8895423EF7E}"/>
            </c:ext>
          </c:extLst>
        </c:ser>
        <c:dLbls>
          <c:showLegendKey val="0"/>
          <c:showVal val="0"/>
          <c:showCatName val="0"/>
          <c:showSerName val="0"/>
          <c:showPercent val="0"/>
          <c:showBubbleSize val="0"/>
        </c:dLbls>
        <c:gapWidth val="150"/>
        <c:axId val="146431360"/>
        <c:axId val="14845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extLst>
            <c:ext xmlns:c16="http://schemas.microsoft.com/office/drawing/2014/chart" uri="{C3380CC4-5D6E-409C-BE32-E72D297353CC}">
              <c16:uniqueId val="{00000001-723B-4415-8328-A8895423EF7E}"/>
            </c:ext>
          </c:extLst>
        </c:ser>
        <c:dLbls>
          <c:showLegendKey val="0"/>
          <c:showVal val="0"/>
          <c:showCatName val="0"/>
          <c:showSerName val="0"/>
          <c:showPercent val="0"/>
          <c:showBubbleSize val="0"/>
        </c:dLbls>
        <c:marker val="1"/>
        <c:smooth val="0"/>
        <c:axId val="146431360"/>
        <c:axId val="148452864"/>
      </c:lineChart>
      <c:dateAx>
        <c:axId val="146431360"/>
        <c:scaling>
          <c:orientation val="minMax"/>
        </c:scaling>
        <c:delete val="1"/>
        <c:axPos val="b"/>
        <c:numFmt formatCode="ge" sourceLinked="1"/>
        <c:majorTickMark val="none"/>
        <c:minorTickMark val="none"/>
        <c:tickLblPos val="none"/>
        <c:crossAx val="148452864"/>
        <c:crosses val="autoZero"/>
        <c:auto val="1"/>
        <c:lblOffset val="100"/>
        <c:baseTimeUnit val="years"/>
      </c:dateAx>
      <c:valAx>
        <c:axId val="14845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3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95.97</c:v>
                </c:pt>
                <c:pt idx="1">
                  <c:v>93.95</c:v>
                </c:pt>
                <c:pt idx="2">
                  <c:v>93.05</c:v>
                </c:pt>
                <c:pt idx="3">
                  <c:v>93.52</c:v>
                </c:pt>
                <c:pt idx="4">
                  <c:v>93.72</c:v>
                </c:pt>
              </c:numCache>
            </c:numRef>
          </c:val>
          <c:extLst>
            <c:ext xmlns:c16="http://schemas.microsoft.com/office/drawing/2014/chart" uri="{C3380CC4-5D6E-409C-BE32-E72D297353CC}">
              <c16:uniqueId val="{00000000-A4FB-478F-B302-B5511BB2F421}"/>
            </c:ext>
          </c:extLst>
        </c:ser>
        <c:dLbls>
          <c:showLegendKey val="0"/>
          <c:showVal val="0"/>
          <c:showCatName val="0"/>
          <c:showSerName val="0"/>
          <c:showPercent val="0"/>
          <c:showBubbleSize val="0"/>
        </c:dLbls>
        <c:gapWidth val="150"/>
        <c:axId val="148474880"/>
        <c:axId val="14848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extLst>
            <c:ext xmlns:c16="http://schemas.microsoft.com/office/drawing/2014/chart" uri="{C3380CC4-5D6E-409C-BE32-E72D297353CC}">
              <c16:uniqueId val="{00000001-A4FB-478F-B302-B5511BB2F421}"/>
            </c:ext>
          </c:extLst>
        </c:ser>
        <c:dLbls>
          <c:showLegendKey val="0"/>
          <c:showVal val="0"/>
          <c:showCatName val="0"/>
          <c:showSerName val="0"/>
          <c:showPercent val="0"/>
          <c:showBubbleSize val="0"/>
        </c:dLbls>
        <c:marker val="1"/>
        <c:smooth val="0"/>
        <c:axId val="148474880"/>
        <c:axId val="148489344"/>
      </c:lineChart>
      <c:dateAx>
        <c:axId val="148474880"/>
        <c:scaling>
          <c:orientation val="minMax"/>
        </c:scaling>
        <c:delete val="1"/>
        <c:axPos val="b"/>
        <c:numFmt formatCode="ge" sourceLinked="1"/>
        <c:majorTickMark val="none"/>
        <c:minorTickMark val="none"/>
        <c:tickLblPos val="none"/>
        <c:crossAx val="148489344"/>
        <c:crosses val="autoZero"/>
        <c:auto val="1"/>
        <c:lblOffset val="100"/>
        <c:baseTimeUnit val="years"/>
      </c:dateAx>
      <c:valAx>
        <c:axId val="14848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7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104.28</c:v>
                </c:pt>
                <c:pt idx="1">
                  <c:v>98.36</c:v>
                </c:pt>
                <c:pt idx="2">
                  <c:v>114.08</c:v>
                </c:pt>
                <c:pt idx="3">
                  <c:v>106.88</c:v>
                </c:pt>
                <c:pt idx="4">
                  <c:v>116.26</c:v>
                </c:pt>
              </c:numCache>
            </c:numRef>
          </c:val>
          <c:extLst>
            <c:ext xmlns:c16="http://schemas.microsoft.com/office/drawing/2014/chart" uri="{C3380CC4-5D6E-409C-BE32-E72D297353CC}">
              <c16:uniqueId val="{00000000-8703-4673-A5FB-35D9F8D7C33A}"/>
            </c:ext>
          </c:extLst>
        </c:ser>
        <c:dLbls>
          <c:showLegendKey val="0"/>
          <c:showVal val="0"/>
          <c:showCatName val="0"/>
          <c:showSerName val="0"/>
          <c:showPercent val="0"/>
          <c:showBubbleSize val="0"/>
        </c:dLbls>
        <c:gapWidth val="150"/>
        <c:axId val="100145024"/>
        <c:axId val="10015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extLst>
            <c:ext xmlns:c16="http://schemas.microsoft.com/office/drawing/2014/chart" uri="{C3380CC4-5D6E-409C-BE32-E72D297353CC}">
              <c16:uniqueId val="{00000001-8703-4673-A5FB-35D9F8D7C33A}"/>
            </c:ext>
          </c:extLst>
        </c:ser>
        <c:dLbls>
          <c:showLegendKey val="0"/>
          <c:showVal val="0"/>
          <c:showCatName val="0"/>
          <c:showSerName val="0"/>
          <c:showPercent val="0"/>
          <c:showBubbleSize val="0"/>
        </c:dLbls>
        <c:marker val="1"/>
        <c:smooth val="0"/>
        <c:axId val="100145024"/>
        <c:axId val="100155392"/>
      </c:lineChart>
      <c:dateAx>
        <c:axId val="100145024"/>
        <c:scaling>
          <c:orientation val="minMax"/>
        </c:scaling>
        <c:delete val="1"/>
        <c:axPos val="b"/>
        <c:numFmt formatCode="ge" sourceLinked="1"/>
        <c:majorTickMark val="none"/>
        <c:minorTickMark val="none"/>
        <c:tickLblPos val="none"/>
        <c:crossAx val="100155392"/>
        <c:crosses val="autoZero"/>
        <c:auto val="1"/>
        <c:lblOffset val="100"/>
        <c:baseTimeUnit val="years"/>
      </c:dateAx>
      <c:valAx>
        <c:axId val="100155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14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39.39</c:v>
                </c:pt>
                <c:pt idx="1">
                  <c:v>41.08</c:v>
                </c:pt>
                <c:pt idx="2">
                  <c:v>54.49</c:v>
                </c:pt>
                <c:pt idx="3">
                  <c:v>55.66</c:v>
                </c:pt>
                <c:pt idx="4">
                  <c:v>57</c:v>
                </c:pt>
              </c:numCache>
            </c:numRef>
          </c:val>
          <c:extLst>
            <c:ext xmlns:c16="http://schemas.microsoft.com/office/drawing/2014/chart" uri="{C3380CC4-5D6E-409C-BE32-E72D297353CC}">
              <c16:uniqueId val="{00000000-3A57-4BE3-9C65-72B76FC6488F}"/>
            </c:ext>
          </c:extLst>
        </c:ser>
        <c:dLbls>
          <c:showLegendKey val="0"/>
          <c:showVal val="0"/>
          <c:showCatName val="0"/>
          <c:showSerName val="0"/>
          <c:showPercent val="0"/>
          <c:showBubbleSize val="0"/>
        </c:dLbls>
        <c:gapWidth val="150"/>
        <c:axId val="100218368"/>
        <c:axId val="10022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extLst>
            <c:ext xmlns:c16="http://schemas.microsoft.com/office/drawing/2014/chart" uri="{C3380CC4-5D6E-409C-BE32-E72D297353CC}">
              <c16:uniqueId val="{00000001-3A57-4BE3-9C65-72B76FC6488F}"/>
            </c:ext>
          </c:extLst>
        </c:ser>
        <c:dLbls>
          <c:showLegendKey val="0"/>
          <c:showVal val="0"/>
          <c:showCatName val="0"/>
          <c:showSerName val="0"/>
          <c:showPercent val="0"/>
          <c:showBubbleSize val="0"/>
        </c:dLbls>
        <c:marker val="1"/>
        <c:smooth val="0"/>
        <c:axId val="100218368"/>
        <c:axId val="100220288"/>
      </c:lineChart>
      <c:dateAx>
        <c:axId val="100218368"/>
        <c:scaling>
          <c:orientation val="minMax"/>
        </c:scaling>
        <c:delete val="1"/>
        <c:axPos val="b"/>
        <c:numFmt formatCode="ge" sourceLinked="1"/>
        <c:majorTickMark val="none"/>
        <c:minorTickMark val="none"/>
        <c:tickLblPos val="none"/>
        <c:crossAx val="100220288"/>
        <c:crosses val="autoZero"/>
        <c:auto val="1"/>
        <c:lblOffset val="100"/>
        <c:baseTimeUnit val="years"/>
      </c:dateAx>
      <c:valAx>
        <c:axId val="10022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1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91-40A9-BFCA-48DA3118631B}"/>
            </c:ext>
          </c:extLst>
        </c:ser>
        <c:dLbls>
          <c:showLegendKey val="0"/>
          <c:showVal val="0"/>
          <c:showCatName val="0"/>
          <c:showSerName val="0"/>
          <c:showPercent val="0"/>
          <c:showBubbleSize val="0"/>
        </c:dLbls>
        <c:gapWidth val="150"/>
        <c:axId val="100234368"/>
        <c:axId val="10023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extLst>
            <c:ext xmlns:c16="http://schemas.microsoft.com/office/drawing/2014/chart" uri="{C3380CC4-5D6E-409C-BE32-E72D297353CC}">
              <c16:uniqueId val="{00000001-F591-40A9-BFCA-48DA3118631B}"/>
            </c:ext>
          </c:extLst>
        </c:ser>
        <c:dLbls>
          <c:showLegendKey val="0"/>
          <c:showVal val="0"/>
          <c:showCatName val="0"/>
          <c:showSerName val="0"/>
          <c:showPercent val="0"/>
          <c:showBubbleSize val="0"/>
        </c:dLbls>
        <c:marker val="1"/>
        <c:smooth val="0"/>
        <c:axId val="100234368"/>
        <c:axId val="100236288"/>
      </c:lineChart>
      <c:dateAx>
        <c:axId val="100234368"/>
        <c:scaling>
          <c:orientation val="minMax"/>
        </c:scaling>
        <c:delete val="1"/>
        <c:axPos val="b"/>
        <c:numFmt formatCode="ge" sourceLinked="1"/>
        <c:majorTickMark val="none"/>
        <c:minorTickMark val="none"/>
        <c:tickLblPos val="none"/>
        <c:crossAx val="100236288"/>
        <c:crosses val="autoZero"/>
        <c:auto val="1"/>
        <c:lblOffset val="100"/>
        <c:baseTimeUnit val="years"/>
      </c:dateAx>
      <c:valAx>
        <c:axId val="10023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3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formatCode="#,##0.00;&quot;△&quot;#,##0.00">
                  <c:v>0</c:v>
                </c:pt>
                <c:pt idx="1">
                  <c:v>2.6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562-4D9E-85DC-4404A42D5281}"/>
            </c:ext>
          </c:extLst>
        </c:ser>
        <c:dLbls>
          <c:showLegendKey val="0"/>
          <c:showVal val="0"/>
          <c:showCatName val="0"/>
          <c:showSerName val="0"/>
          <c:showPercent val="0"/>
          <c:showBubbleSize val="0"/>
        </c:dLbls>
        <c:gapWidth val="150"/>
        <c:axId val="100304000"/>
        <c:axId val="10030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extLst>
            <c:ext xmlns:c16="http://schemas.microsoft.com/office/drawing/2014/chart" uri="{C3380CC4-5D6E-409C-BE32-E72D297353CC}">
              <c16:uniqueId val="{00000001-4562-4D9E-85DC-4404A42D5281}"/>
            </c:ext>
          </c:extLst>
        </c:ser>
        <c:dLbls>
          <c:showLegendKey val="0"/>
          <c:showVal val="0"/>
          <c:showCatName val="0"/>
          <c:showSerName val="0"/>
          <c:showPercent val="0"/>
          <c:showBubbleSize val="0"/>
        </c:dLbls>
        <c:marker val="1"/>
        <c:smooth val="0"/>
        <c:axId val="100304000"/>
        <c:axId val="100305920"/>
      </c:lineChart>
      <c:dateAx>
        <c:axId val="100304000"/>
        <c:scaling>
          <c:orientation val="minMax"/>
        </c:scaling>
        <c:delete val="1"/>
        <c:axPos val="b"/>
        <c:numFmt formatCode="ge" sourceLinked="1"/>
        <c:majorTickMark val="none"/>
        <c:minorTickMark val="none"/>
        <c:tickLblPos val="none"/>
        <c:crossAx val="100305920"/>
        <c:crosses val="autoZero"/>
        <c:auto val="1"/>
        <c:lblOffset val="100"/>
        <c:baseTimeUnit val="years"/>
      </c:dateAx>
      <c:valAx>
        <c:axId val="100305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30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1915.12</c:v>
                </c:pt>
                <c:pt idx="1">
                  <c:v>1915.91</c:v>
                </c:pt>
                <c:pt idx="2">
                  <c:v>1421.83</c:v>
                </c:pt>
                <c:pt idx="3">
                  <c:v>1521.26</c:v>
                </c:pt>
                <c:pt idx="4">
                  <c:v>1556.12</c:v>
                </c:pt>
              </c:numCache>
            </c:numRef>
          </c:val>
          <c:extLst>
            <c:ext xmlns:c16="http://schemas.microsoft.com/office/drawing/2014/chart" uri="{C3380CC4-5D6E-409C-BE32-E72D297353CC}">
              <c16:uniqueId val="{00000000-C784-4D64-A19A-C6D5D791E0F5}"/>
            </c:ext>
          </c:extLst>
        </c:ser>
        <c:dLbls>
          <c:showLegendKey val="0"/>
          <c:showVal val="0"/>
          <c:showCatName val="0"/>
          <c:showSerName val="0"/>
          <c:showPercent val="0"/>
          <c:showBubbleSize val="0"/>
        </c:dLbls>
        <c:gapWidth val="150"/>
        <c:axId val="100188928"/>
        <c:axId val="10019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extLst>
            <c:ext xmlns:c16="http://schemas.microsoft.com/office/drawing/2014/chart" uri="{C3380CC4-5D6E-409C-BE32-E72D297353CC}">
              <c16:uniqueId val="{00000001-C784-4D64-A19A-C6D5D791E0F5}"/>
            </c:ext>
          </c:extLst>
        </c:ser>
        <c:dLbls>
          <c:showLegendKey val="0"/>
          <c:showVal val="0"/>
          <c:showCatName val="0"/>
          <c:showSerName val="0"/>
          <c:showPercent val="0"/>
          <c:showBubbleSize val="0"/>
        </c:dLbls>
        <c:marker val="1"/>
        <c:smooth val="0"/>
        <c:axId val="100188928"/>
        <c:axId val="100190848"/>
      </c:lineChart>
      <c:dateAx>
        <c:axId val="100188928"/>
        <c:scaling>
          <c:orientation val="minMax"/>
        </c:scaling>
        <c:delete val="1"/>
        <c:axPos val="b"/>
        <c:numFmt formatCode="ge" sourceLinked="1"/>
        <c:majorTickMark val="none"/>
        <c:minorTickMark val="none"/>
        <c:tickLblPos val="none"/>
        <c:crossAx val="100190848"/>
        <c:crosses val="autoZero"/>
        <c:auto val="1"/>
        <c:lblOffset val="100"/>
        <c:baseTimeUnit val="years"/>
      </c:dateAx>
      <c:valAx>
        <c:axId val="100190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18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97.08</c:v>
                </c:pt>
                <c:pt idx="1">
                  <c:v>91.47</c:v>
                </c:pt>
                <c:pt idx="2">
                  <c:v>83.25</c:v>
                </c:pt>
                <c:pt idx="3">
                  <c:v>71.98</c:v>
                </c:pt>
                <c:pt idx="4">
                  <c:v>67.739999999999995</c:v>
                </c:pt>
              </c:numCache>
            </c:numRef>
          </c:val>
          <c:extLst>
            <c:ext xmlns:c16="http://schemas.microsoft.com/office/drawing/2014/chart" uri="{C3380CC4-5D6E-409C-BE32-E72D297353CC}">
              <c16:uniqueId val="{00000000-A2F6-49DB-A66D-D11B0A5C1AE7}"/>
            </c:ext>
          </c:extLst>
        </c:ser>
        <c:dLbls>
          <c:showLegendKey val="0"/>
          <c:showVal val="0"/>
          <c:showCatName val="0"/>
          <c:showSerName val="0"/>
          <c:showPercent val="0"/>
          <c:showBubbleSize val="0"/>
        </c:dLbls>
        <c:gapWidth val="150"/>
        <c:axId val="100331904"/>
        <c:axId val="10033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extLst>
            <c:ext xmlns:c16="http://schemas.microsoft.com/office/drawing/2014/chart" uri="{C3380CC4-5D6E-409C-BE32-E72D297353CC}">
              <c16:uniqueId val="{00000001-A2F6-49DB-A66D-D11B0A5C1AE7}"/>
            </c:ext>
          </c:extLst>
        </c:ser>
        <c:dLbls>
          <c:showLegendKey val="0"/>
          <c:showVal val="0"/>
          <c:showCatName val="0"/>
          <c:showSerName val="0"/>
          <c:showPercent val="0"/>
          <c:showBubbleSize val="0"/>
        </c:dLbls>
        <c:marker val="1"/>
        <c:smooth val="0"/>
        <c:axId val="100331904"/>
        <c:axId val="100333824"/>
      </c:lineChart>
      <c:dateAx>
        <c:axId val="100331904"/>
        <c:scaling>
          <c:orientation val="minMax"/>
        </c:scaling>
        <c:delete val="1"/>
        <c:axPos val="b"/>
        <c:numFmt formatCode="ge" sourceLinked="1"/>
        <c:majorTickMark val="none"/>
        <c:minorTickMark val="none"/>
        <c:tickLblPos val="none"/>
        <c:crossAx val="100333824"/>
        <c:crosses val="autoZero"/>
        <c:auto val="1"/>
        <c:lblOffset val="100"/>
        <c:baseTimeUnit val="years"/>
      </c:dateAx>
      <c:valAx>
        <c:axId val="100333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33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73.319999999999993</c:v>
                </c:pt>
                <c:pt idx="1">
                  <c:v>70.400000000000006</c:v>
                </c:pt>
                <c:pt idx="2">
                  <c:v>76.52</c:v>
                </c:pt>
                <c:pt idx="3">
                  <c:v>76.95</c:v>
                </c:pt>
                <c:pt idx="4">
                  <c:v>76.3</c:v>
                </c:pt>
              </c:numCache>
            </c:numRef>
          </c:val>
          <c:extLst>
            <c:ext xmlns:c16="http://schemas.microsoft.com/office/drawing/2014/chart" uri="{C3380CC4-5D6E-409C-BE32-E72D297353CC}">
              <c16:uniqueId val="{00000000-0B11-49FE-99C1-CEEF5992682A}"/>
            </c:ext>
          </c:extLst>
        </c:ser>
        <c:dLbls>
          <c:showLegendKey val="0"/>
          <c:showVal val="0"/>
          <c:showCatName val="0"/>
          <c:showSerName val="0"/>
          <c:showPercent val="0"/>
          <c:showBubbleSize val="0"/>
        </c:dLbls>
        <c:gapWidth val="150"/>
        <c:axId val="119267328"/>
        <c:axId val="11926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extLst>
            <c:ext xmlns:c16="http://schemas.microsoft.com/office/drawing/2014/chart" uri="{C3380CC4-5D6E-409C-BE32-E72D297353CC}">
              <c16:uniqueId val="{00000001-0B11-49FE-99C1-CEEF5992682A}"/>
            </c:ext>
          </c:extLst>
        </c:ser>
        <c:dLbls>
          <c:showLegendKey val="0"/>
          <c:showVal val="0"/>
          <c:showCatName val="0"/>
          <c:showSerName val="0"/>
          <c:showPercent val="0"/>
          <c:showBubbleSize val="0"/>
        </c:dLbls>
        <c:marker val="1"/>
        <c:smooth val="0"/>
        <c:axId val="119267328"/>
        <c:axId val="119269248"/>
      </c:lineChart>
      <c:dateAx>
        <c:axId val="119267328"/>
        <c:scaling>
          <c:orientation val="minMax"/>
        </c:scaling>
        <c:delete val="1"/>
        <c:axPos val="b"/>
        <c:numFmt formatCode="ge" sourceLinked="1"/>
        <c:majorTickMark val="none"/>
        <c:minorTickMark val="none"/>
        <c:tickLblPos val="none"/>
        <c:crossAx val="119269248"/>
        <c:crosses val="autoZero"/>
        <c:auto val="1"/>
        <c:lblOffset val="100"/>
        <c:baseTimeUnit val="years"/>
      </c:dateAx>
      <c:valAx>
        <c:axId val="11926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6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337.81</c:v>
                </c:pt>
                <c:pt idx="1">
                  <c:v>347.64</c:v>
                </c:pt>
                <c:pt idx="2">
                  <c:v>326.45</c:v>
                </c:pt>
                <c:pt idx="3">
                  <c:v>326.35000000000002</c:v>
                </c:pt>
                <c:pt idx="4">
                  <c:v>326.64</c:v>
                </c:pt>
              </c:numCache>
            </c:numRef>
          </c:val>
          <c:extLst>
            <c:ext xmlns:c16="http://schemas.microsoft.com/office/drawing/2014/chart" uri="{C3380CC4-5D6E-409C-BE32-E72D297353CC}">
              <c16:uniqueId val="{00000000-A126-4AF1-AAFF-17AB177DF0FA}"/>
            </c:ext>
          </c:extLst>
        </c:ser>
        <c:dLbls>
          <c:showLegendKey val="0"/>
          <c:showVal val="0"/>
          <c:showCatName val="0"/>
          <c:showSerName val="0"/>
          <c:showPercent val="0"/>
          <c:showBubbleSize val="0"/>
        </c:dLbls>
        <c:gapWidth val="150"/>
        <c:axId val="132046208"/>
        <c:axId val="14020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extLst>
            <c:ext xmlns:c16="http://schemas.microsoft.com/office/drawing/2014/chart" uri="{C3380CC4-5D6E-409C-BE32-E72D297353CC}">
              <c16:uniqueId val="{00000001-A126-4AF1-AAFF-17AB177DF0FA}"/>
            </c:ext>
          </c:extLst>
        </c:ser>
        <c:dLbls>
          <c:showLegendKey val="0"/>
          <c:showVal val="0"/>
          <c:showCatName val="0"/>
          <c:showSerName val="0"/>
          <c:showPercent val="0"/>
          <c:showBubbleSize val="0"/>
        </c:dLbls>
        <c:marker val="1"/>
        <c:smooth val="0"/>
        <c:axId val="132046208"/>
        <c:axId val="140207616"/>
      </c:lineChart>
      <c:dateAx>
        <c:axId val="132046208"/>
        <c:scaling>
          <c:orientation val="minMax"/>
        </c:scaling>
        <c:delete val="1"/>
        <c:axPos val="b"/>
        <c:numFmt formatCode="ge" sourceLinked="1"/>
        <c:majorTickMark val="none"/>
        <c:minorTickMark val="none"/>
        <c:tickLblPos val="none"/>
        <c:crossAx val="140207616"/>
        <c:crosses val="autoZero"/>
        <c:auto val="1"/>
        <c:lblOffset val="100"/>
        <c:baseTimeUnit val="years"/>
      </c:dateAx>
      <c:valAx>
        <c:axId val="14020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4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千葉県　印西市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60" t="s">
        <v>116</v>
      </c>
      <c r="AE8" s="60"/>
      <c r="AF8" s="60"/>
      <c r="AG8" s="60"/>
      <c r="AH8" s="60"/>
      <c r="AI8" s="60"/>
      <c r="AJ8" s="60"/>
      <c r="AK8" s="5"/>
      <c r="AL8" s="61">
        <f>データ!$R$6</f>
        <v>97263</v>
      </c>
      <c r="AM8" s="61"/>
      <c r="AN8" s="61"/>
      <c r="AO8" s="61"/>
      <c r="AP8" s="61"/>
      <c r="AQ8" s="61"/>
      <c r="AR8" s="61"/>
      <c r="AS8" s="61"/>
      <c r="AT8" s="51">
        <f>データ!$S$6</f>
        <v>123.79</v>
      </c>
      <c r="AU8" s="52"/>
      <c r="AV8" s="52"/>
      <c r="AW8" s="52"/>
      <c r="AX8" s="52"/>
      <c r="AY8" s="52"/>
      <c r="AZ8" s="52"/>
      <c r="BA8" s="52"/>
      <c r="BB8" s="53">
        <f>データ!$T$6</f>
        <v>785.71</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89.76</v>
      </c>
      <c r="J10" s="52"/>
      <c r="K10" s="52"/>
      <c r="L10" s="52"/>
      <c r="M10" s="52"/>
      <c r="N10" s="52"/>
      <c r="O10" s="64"/>
      <c r="P10" s="53">
        <f>データ!$P$6</f>
        <v>18.77</v>
      </c>
      <c r="Q10" s="53"/>
      <c r="R10" s="53"/>
      <c r="S10" s="53"/>
      <c r="T10" s="53"/>
      <c r="U10" s="53"/>
      <c r="V10" s="53"/>
      <c r="W10" s="61">
        <f>データ!$Q$6</f>
        <v>3888</v>
      </c>
      <c r="X10" s="61"/>
      <c r="Y10" s="61"/>
      <c r="Z10" s="61"/>
      <c r="AA10" s="61"/>
      <c r="AB10" s="61"/>
      <c r="AC10" s="61"/>
      <c r="AD10" s="2"/>
      <c r="AE10" s="2"/>
      <c r="AF10" s="2"/>
      <c r="AG10" s="2"/>
      <c r="AH10" s="5"/>
      <c r="AI10" s="5"/>
      <c r="AJ10" s="5"/>
      <c r="AK10" s="5"/>
      <c r="AL10" s="61">
        <f>データ!$U$6</f>
        <v>17868</v>
      </c>
      <c r="AM10" s="61"/>
      <c r="AN10" s="61"/>
      <c r="AO10" s="61"/>
      <c r="AP10" s="61"/>
      <c r="AQ10" s="61"/>
      <c r="AR10" s="61"/>
      <c r="AS10" s="61"/>
      <c r="AT10" s="51">
        <f>データ!$V$6</f>
        <v>11.17</v>
      </c>
      <c r="AU10" s="52"/>
      <c r="AV10" s="52"/>
      <c r="AW10" s="52"/>
      <c r="AX10" s="52"/>
      <c r="AY10" s="52"/>
      <c r="AZ10" s="52"/>
      <c r="BA10" s="52"/>
      <c r="BB10" s="53">
        <f>データ!$W$6</f>
        <v>1599.64</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119</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122319</v>
      </c>
      <c r="D6" s="34">
        <f t="shared" si="3"/>
        <v>46</v>
      </c>
      <c r="E6" s="34">
        <f t="shared" si="3"/>
        <v>1</v>
      </c>
      <c r="F6" s="34">
        <f t="shared" si="3"/>
        <v>0</v>
      </c>
      <c r="G6" s="34">
        <f t="shared" si="3"/>
        <v>1</v>
      </c>
      <c r="H6" s="34" t="str">
        <f t="shared" si="3"/>
        <v>千葉県　印西市</v>
      </c>
      <c r="I6" s="34" t="str">
        <f t="shared" si="3"/>
        <v>法適用</v>
      </c>
      <c r="J6" s="34" t="str">
        <f t="shared" si="3"/>
        <v>水道事業</v>
      </c>
      <c r="K6" s="34" t="str">
        <f t="shared" si="3"/>
        <v>末端給水事業</v>
      </c>
      <c r="L6" s="34" t="str">
        <f t="shared" si="3"/>
        <v>A6</v>
      </c>
      <c r="M6" s="34">
        <f t="shared" si="3"/>
        <v>0</v>
      </c>
      <c r="N6" s="35" t="str">
        <f t="shared" si="3"/>
        <v>-</v>
      </c>
      <c r="O6" s="35">
        <f t="shared" si="3"/>
        <v>89.76</v>
      </c>
      <c r="P6" s="35">
        <f t="shared" si="3"/>
        <v>18.77</v>
      </c>
      <c r="Q6" s="35">
        <f t="shared" si="3"/>
        <v>3888</v>
      </c>
      <c r="R6" s="35">
        <f t="shared" si="3"/>
        <v>97263</v>
      </c>
      <c r="S6" s="35">
        <f t="shared" si="3"/>
        <v>123.79</v>
      </c>
      <c r="T6" s="35">
        <f t="shared" si="3"/>
        <v>785.71</v>
      </c>
      <c r="U6" s="35">
        <f t="shared" si="3"/>
        <v>17868</v>
      </c>
      <c r="V6" s="35">
        <f t="shared" si="3"/>
        <v>11.17</v>
      </c>
      <c r="W6" s="35">
        <f t="shared" si="3"/>
        <v>1599.64</v>
      </c>
      <c r="X6" s="36">
        <f>IF(X7="",NA(),X7)</f>
        <v>104.28</v>
      </c>
      <c r="Y6" s="36">
        <f t="shared" ref="Y6:AG6" si="4">IF(Y7="",NA(),Y7)</f>
        <v>98.36</v>
      </c>
      <c r="Z6" s="36">
        <f t="shared" si="4"/>
        <v>114.08</v>
      </c>
      <c r="AA6" s="36">
        <f t="shared" si="4"/>
        <v>106.88</v>
      </c>
      <c r="AB6" s="36">
        <f t="shared" si="4"/>
        <v>116.26</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6">
        <f t="shared" ref="AJ6:AR6" si="5">IF(AJ7="",NA(),AJ7)</f>
        <v>2.6</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1915.12</v>
      </c>
      <c r="AU6" s="36">
        <f t="shared" ref="AU6:BC6" si="6">IF(AU7="",NA(),AU7)</f>
        <v>1915.91</v>
      </c>
      <c r="AV6" s="36">
        <f t="shared" si="6"/>
        <v>1421.83</v>
      </c>
      <c r="AW6" s="36">
        <f t="shared" si="6"/>
        <v>1521.26</v>
      </c>
      <c r="AX6" s="36">
        <f t="shared" si="6"/>
        <v>1556.12</v>
      </c>
      <c r="AY6" s="36">
        <f t="shared" si="6"/>
        <v>915.5</v>
      </c>
      <c r="AZ6" s="36">
        <f t="shared" si="6"/>
        <v>963.24</v>
      </c>
      <c r="BA6" s="36">
        <f t="shared" si="6"/>
        <v>381.53</v>
      </c>
      <c r="BB6" s="36">
        <f t="shared" si="6"/>
        <v>391.54</v>
      </c>
      <c r="BC6" s="36">
        <f t="shared" si="6"/>
        <v>384.34</v>
      </c>
      <c r="BD6" s="35" t="str">
        <f>IF(BD7="","",IF(BD7="-","【-】","【"&amp;SUBSTITUTE(TEXT(BD7,"#,##0.00"),"-","△")&amp;"】"))</f>
        <v>【262.87】</v>
      </c>
      <c r="BE6" s="36">
        <f>IF(BE7="",NA(),BE7)</f>
        <v>97.08</v>
      </c>
      <c r="BF6" s="36">
        <f t="shared" ref="BF6:BN6" si="7">IF(BF7="",NA(),BF7)</f>
        <v>91.47</v>
      </c>
      <c r="BG6" s="36">
        <f t="shared" si="7"/>
        <v>83.25</v>
      </c>
      <c r="BH6" s="36">
        <f t="shared" si="7"/>
        <v>71.98</v>
      </c>
      <c r="BI6" s="36">
        <f t="shared" si="7"/>
        <v>67.739999999999995</v>
      </c>
      <c r="BJ6" s="36">
        <f t="shared" si="7"/>
        <v>404.78</v>
      </c>
      <c r="BK6" s="36">
        <f t="shared" si="7"/>
        <v>400.38</v>
      </c>
      <c r="BL6" s="36">
        <f t="shared" si="7"/>
        <v>393.27</v>
      </c>
      <c r="BM6" s="36">
        <f t="shared" si="7"/>
        <v>386.97</v>
      </c>
      <c r="BN6" s="36">
        <f t="shared" si="7"/>
        <v>380.58</v>
      </c>
      <c r="BO6" s="35" t="str">
        <f>IF(BO7="","",IF(BO7="-","【-】","【"&amp;SUBSTITUTE(TEXT(BO7,"#,##0.00"),"-","△")&amp;"】"))</f>
        <v>【270.87】</v>
      </c>
      <c r="BP6" s="36">
        <f>IF(BP7="",NA(),BP7)</f>
        <v>73.319999999999993</v>
      </c>
      <c r="BQ6" s="36">
        <f t="shared" ref="BQ6:BY6" si="8">IF(BQ7="",NA(),BQ7)</f>
        <v>70.400000000000006</v>
      </c>
      <c r="BR6" s="36">
        <f t="shared" si="8"/>
        <v>76.52</v>
      </c>
      <c r="BS6" s="36">
        <f t="shared" si="8"/>
        <v>76.95</v>
      </c>
      <c r="BT6" s="36">
        <f t="shared" si="8"/>
        <v>76.3</v>
      </c>
      <c r="BU6" s="36">
        <f t="shared" si="8"/>
        <v>98.07</v>
      </c>
      <c r="BV6" s="36">
        <f t="shared" si="8"/>
        <v>96.56</v>
      </c>
      <c r="BW6" s="36">
        <f t="shared" si="8"/>
        <v>100.47</v>
      </c>
      <c r="BX6" s="36">
        <f t="shared" si="8"/>
        <v>101.72</v>
      </c>
      <c r="BY6" s="36">
        <f t="shared" si="8"/>
        <v>102.38</v>
      </c>
      <c r="BZ6" s="35" t="str">
        <f>IF(BZ7="","",IF(BZ7="-","【-】","【"&amp;SUBSTITUTE(TEXT(BZ7,"#,##0.00"),"-","△")&amp;"】"))</f>
        <v>【105.59】</v>
      </c>
      <c r="CA6" s="36">
        <f>IF(CA7="",NA(),CA7)</f>
        <v>337.81</v>
      </c>
      <c r="CB6" s="36">
        <f t="shared" ref="CB6:CJ6" si="9">IF(CB7="",NA(),CB7)</f>
        <v>347.64</v>
      </c>
      <c r="CC6" s="36">
        <f t="shared" si="9"/>
        <v>326.45</v>
      </c>
      <c r="CD6" s="36">
        <f t="shared" si="9"/>
        <v>326.35000000000002</v>
      </c>
      <c r="CE6" s="36">
        <f t="shared" si="9"/>
        <v>326.64</v>
      </c>
      <c r="CF6" s="36">
        <f t="shared" si="9"/>
        <v>172.26</v>
      </c>
      <c r="CG6" s="36">
        <f t="shared" si="9"/>
        <v>177.14</v>
      </c>
      <c r="CH6" s="36">
        <f t="shared" si="9"/>
        <v>169.82</v>
      </c>
      <c r="CI6" s="36">
        <f t="shared" si="9"/>
        <v>168.2</v>
      </c>
      <c r="CJ6" s="36">
        <f t="shared" si="9"/>
        <v>168.67</v>
      </c>
      <c r="CK6" s="35" t="str">
        <f>IF(CK7="","",IF(CK7="-","【-】","【"&amp;SUBSTITUTE(TEXT(CK7,"#,##0.00"),"-","△")&amp;"】"))</f>
        <v>【163.27】</v>
      </c>
      <c r="CL6" s="36">
        <f>IF(CL7="",NA(),CL7)</f>
        <v>61.12</v>
      </c>
      <c r="CM6" s="36">
        <f t="shared" ref="CM6:CU6" si="10">IF(CM7="",NA(),CM7)</f>
        <v>61.62</v>
      </c>
      <c r="CN6" s="36">
        <f t="shared" si="10"/>
        <v>60.83</v>
      </c>
      <c r="CO6" s="36">
        <f t="shared" si="10"/>
        <v>63.26</v>
      </c>
      <c r="CP6" s="36">
        <f t="shared" si="10"/>
        <v>62.49</v>
      </c>
      <c r="CQ6" s="36">
        <f t="shared" si="10"/>
        <v>55.68</v>
      </c>
      <c r="CR6" s="36">
        <f t="shared" si="10"/>
        <v>55.64</v>
      </c>
      <c r="CS6" s="36">
        <f t="shared" si="10"/>
        <v>55.13</v>
      </c>
      <c r="CT6" s="36">
        <f t="shared" si="10"/>
        <v>54.77</v>
      </c>
      <c r="CU6" s="36">
        <f t="shared" si="10"/>
        <v>54.92</v>
      </c>
      <c r="CV6" s="35" t="str">
        <f>IF(CV7="","",IF(CV7="-","【-】","【"&amp;SUBSTITUTE(TEXT(CV7,"#,##0.00"),"-","△")&amp;"】"))</f>
        <v>【59.94】</v>
      </c>
      <c r="CW6" s="36">
        <f>IF(CW7="",NA(),CW7)</f>
        <v>95.97</v>
      </c>
      <c r="CX6" s="36">
        <f t="shared" ref="CX6:DF6" si="11">IF(CX7="",NA(),CX7)</f>
        <v>93.95</v>
      </c>
      <c r="CY6" s="36">
        <f t="shared" si="11"/>
        <v>93.05</v>
      </c>
      <c r="CZ6" s="36">
        <f t="shared" si="11"/>
        <v>93.52</v>
      </c>
      <c r="DA6" s="36">
        <f t="shared" si="11"/>
        <v>93.72</v>
      </c>
      <c r="DB6" s="36">
        <f t="shared" si="11"/>
        <v>83.18</v>
      </c>
      <c r="DC6" s="36">
        <f t="shared" si="11"/>
        <v>83.09</v>
      </c>
      <c r="DD6" s="36">
        <f t="shared" si="11"/>
        <v>83</v>
      </c>
      <c r="DE6" s="36">
        <f t="shared" si="11"/>
        <v>82.89</v>
      </c>
      <c r="DF6" s="36">
        <f t="shared" si="11"/>
        <v>82.66</v>
      </c>
      <c r="DG6" s="35" t="str">
        <f>IF(DG7="","",IF(DG7="-","【-】","【"&amp;SUBSTITUTE(TEXT(DG7,"#,##0.00"),"-","△")&amp;"】"))</f>
        <v>【90.22】</v>
      </c>
      <c r="DH6" s="36">
        <f>IF(DH7="",NA(),DH7)</f>
        <v>39.39</v>
      </c>
      <c r="DI6" s="36">
        <f t="shared" ref="DI6:DQ6" si="12">IF(DI7="",NA(),DI7)</f>
        <v>41.08</v>
      </c>
      <c r="DJ6" s="36">
        <f t="shared" si="12"/>
        <v>54.49</v>
      </c>
      <c r="DK6" s="36">
        <f t="shared" si="12"/>
        <v>55.66</v>
      </c>
      <c r="DL6" s="36">
        <f t="shared" si="12"/>
        <v>57</v>
      </c>
      <c r="DM6" s="36">
        <f t="shared" si="12"/>
        <v>38.07</v>
      </c>
      <c r="DN6" s="36">
        <f t="shared" si="12"/>
        <v>39.06</v>
      </c>
      <c r="DO6" s="36">
        <f t="shared" si="12"/>
        <v>46.66</v>
      </c>
      <c r="DP6" s="36">
        <f t="shared" si="12"/>
        <v>47.46</v>
      </c>
      <c r="DQ6" s="36">
        <f t="shared" si="12"/>
        <v>48.49</v>
      </c>
      <c r="DR6" s="35" t="str">
        <f>IF(DR7="","",IF(DR7="-","【-】","【"&amp;SUBSTITUTE(TEXT(DR7,"#,##0.00"),"-","△")&amp;"】"))</f>
        <v>【47.91】</v>
      </c>
      <c r="DS6" s="35">
        <f>IF(DS7="",NA(),DS7)</f>
        <v>0</v>
      </c>
      <c r="DT6" s="35">
        <f t="shared" ref="DT6:EB6" si="13">IF(DT7="",NA(),DT7)</f>
        <v>0</v>
      </c>
      <c r="DU6" s="35">
        <f t="shared" si="13"/>
        <v>0</v>
      </c>
      <c r="DV6" s="35">
        <f t="shared" si="13"/>
        <v>0</v>
      </c>
      <c r="DW6" s="35">
        <f t="shared" si="13"/>
        <v>0</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0.05</v>
      </c>
      <c r="EE6" s="35">
        <f t="shared" ref="EE6:EM6" si="14">IF(EE7="",NA(),EE7)</f>
        <v>0</v>
      </c>
      <c r="EF6" s="35">
        <f t="shared" si="14"/>
        <v>0</v>
      </c>
      <c r="EG6" s="36">
        <f t="shared" si="14"/>
        <v>0.22</v>
      </c>
      <c r="EH6" s="36">
        <f t="shared" si="14"/>
        <v>0.28999999999999998</v>
      </c>
      <c r="EI6" s="36">
        <f t="shared" si="14"/>
        <v>0.67</v>
      </c>
      <c r="EJ6" s="36">
        <f t="shared" si="14"/>
        <v>0.67</v>
      </c>
      <c r="EK6" s="36">
        <f t="shared" si="14"/>
        <v>0.66</v>
      </c>
      <c r="EL6" s="36">
        <f t="shared" si="14"/>
        <v>0.99</v>
      </c>
      <c r="EM6" s="36">
        <f t="shared" si="14"/>
        <v>0.71</v>
      </c>
      <c r="EN6" s="35" t="str">
        <f>IF(EN7="","",IF(EN7="-","【-】","【"&amp;SUBSTITUTE(TEXT(EN7,"#,##0.00"),"-","△")&amp;"】"))</f>
        <v>【0.76】</v>
      </c>
    </row>
    <row r="7" spans="1:144" s="37" customFormat="1" x14ac:dyDescent="0.15">
      <c r="A7" s="29"/>
      <c r="B7" s="38">
        <v>2016</v>
      </c>
      <c r="C7" s="38">
        <v>122319</v>
      </c>
      <c r="D7" s="38">
        <v>46</v>
      </c>
      <c r="E7" s="38">
        <v>1</v>
      </c>
      <c r="F7" s="38">
        <v>0</v>
      </c>
      <c r="G7" s="38">
        <v>1</v>
      </c>
      <c r="H7" s="38" t="s">
        <v>105</v>
      </c>
      <c r="I7" s="38" t="s">
        <v>106</v>
      </c>
      <c r="J7" s="38" t="s">
        <v>107</v>
      </c>
      <c r="K7" s="38" t="s">
        <v>108</v>
      </c>
      <c r="L7" s="38" t="s">
        <v>109</v>
      </c>
      <c r="M7" s="38"/>
      <c r="N7" s="39" t="s">
        <v>110</v>
      </c>
      <c r="O7" s="39">
        <v>89.76</v>
      </c>
      <c r="P7" s="39">
        <v>18.77</v>
      </c>
      <c r="Q7" s="39">
        <v>3888</v>
      </c>
      <c r="R7" s="39">
        <v>97263</v>
      </c>
      <c r="S7" s="39">
        <v>123.79</v>
      </c>
      <c r="T7" s="39">
        <v>785.71</v>
      </c>
      <c r="U7" s="39">
        <v>17868</v>
      </c>
      <c r="V7" s="39">
        <v>11.17</v>
      </c>
      <c r="W7" s="39">
        <v>1599.64</v>
      </c>
      <c r="X7" s="39">
        <v>104.28</v>
      </c>
      <c r="Y7" s="39">
        <v>98.36</v>
      </c>
      <c r="Z7" s="39">
        <v>114.08</v>
      </c>
      <c r="AA7" s="39">
        <v>106.88</v>
      </c>
      <c r="AB7" s="39">
        <v>116.26</v>
      </c>
      <c r="AC7" s="39">
        <v>107.57</v>
      </c>
      <c r="AD7" s="39">
        <v>106.55</v>
      </c>
      <c r="AE7" s="39">
        <v>110.01</v>
      </c>
      <c r="AF7" s="39">
        <v>111.21</v>
      </c>
      <c r="AG7" s="39">
        <v>111.71</v>
      </c>
      <c r="AH7" s="39">
        <v>114.35</v>
      </c>
      <c r="AI7" s="39">
        <v>0</v>
      </c>
      <c r="AJ7" s="39">
        <v>2.6</v>
      </c>
      <c r="AK7" s="39">
        <v>0</v>
      </c>
      <c r="AL7" s="39">
        <v>0</v>
      </c>
      <c r="AM7" s="39">
        <v>0</v>
      </c>
      <c r="AN7" s="39">
        <v>9.34</v>
      </c>
      <c r="AO7" s="39">
        <v>9.56</v>
      </c>
      <c r="AP7" s="39">
        <v>2.8</v>
      </c>
      <c r="AQ7" s="39">
        <v>1.93</v>
      </c>
      <c r="AR7" s="39">
        <v>1.72</v>
      </c>
      <c r="AS7" s="39">
        <v>0.79</v>
      </c>
      <c r="AT7" s="39">
        <v>1915.12</v>
      </c>
      <c r="AU7" s="39">
        <v>1915.91</v>
      </c>
      <c r="AV7" s="39">
        <v>1421.83</v>
      </c>
      <c r="AW7" s="39">
        <v>1521.26</v>
      </c>
      <c r="AX7" s="39">
        <v>1556.12</v>
      </c>
      <c r="AY7" s="39">
        <v>915.5</v>
      </c>
      <c r="AZ7" s="39">
        <v>963.24</v>
      </c>
      <c r="BA7" s="39">
        <v>381.53</v>
      </c>
      <c r="BB7" s="39">
        <v>391.54</v>
      </c>
      <c r="BC7" s="39">
        <v>384.34</v>
      </c>
      <c r="BD7" s="39">
        <v>262.87</v>
      </c>
      <c r="BE7" s="39">
        <v>97.08</v>
      </c>
      <c r="BF7" s="39">
        <v>91.47</v>
      </c>
      <c r="BG7" s="39">
        <v>83.25</v>
      </c>
      <c r="BH7" s="39">
        <v>71.98</v>
      </c>
      <c r="BI7" s="39">
        <v>67.739999999999995</v>
      </c>
      <c r="BJ7" s="39">
        <v>404.78</v>
      </c>
      <c r="BK7" s="39">
        <v>400.38</v>
      </c>
      <c r="BL7" s="39">
        <v>393.27</v>
      </c>
      <c r="BM7" s="39">
        <v>386.97</v>
      </c>
      <c r="BN7" s="39">
        <v>380.58</v>
      </c>
      <c r="BO7" s="39">
        <v>270.87</v>
      </c>
      <c r="BP7" s="39">
        <v>73.319999999999993</v>
      </c>
      <c r="BQ7" s="39">
        <v>70.400000000000006</v>
      </c>
      <c r="BR7" s="39">
        <v>76.52</v>
      </c>
      <c r="BS7" s="39">
        <v>76.95</v>
      </c>
      <c r="BT7" s="39">
        <v>76.3</v>
      </c>
      <c r="BU7" s="39">
        <v>98.07</v>
      </c>
      <c r="BV7" s="39">
        <v>96.56</v>
      </c>
      <c r="BW7" s="39">
        <v>100.47</v>
      </c>
      <c r="BX7" s="39">
        <v>101.72</v>
      </c>
      <c r="BY7" s="39">
        <v>102.38</v>
      </c>
      <c r="BZ7" s="39">
        <v>105.59</v>
      </c>
      <c r="CA7" s="39">
        <v>337.81</v>
      </c>
      <c r="CB7" s="39">
        <v>347.64</v>
      </c>
      <c r="CC7" s="39">
        <v>326.45</v>
      </c>
      <c r="CD7" s="39">
        <v>326.35000000000002</v>
      </c>
      <c r="CE7" s="39">
        <v>326.64</v>
      </c>
      <c r="CF7" s="39">
        <v>172.26</v>
      </c>
      <c r="CG7" s="39">
        <v>177.14</v>
      </c>
      <c r="CH7" s="39">
        <v>169.82</v>
      </c>
      <c r="CI7" s="39">
        <v>168.2</v>
      </c>
      <c r="CJ7" s="39">
        <v>168.67</v>
      </c>
      <c r="CK7" s="39">
        <v>163.27000000000001</v>
      </c>
      <c r="CL7" s="39">
        <v>61.12</v>
      </c>
      <c r="CM7" s="39">
        <v>61.62</v>
      </c>
      <c r="CN7" s="39">
        <v>60.83</v>
      </c>
      <c r="CO7" s="39">
        <v>63.26</v>
      </c>
      <c r="CP7" s="39">
        <v>62.49</v>
      </c>
      <c r="CQ7" s="39">
        <v>55.68</v>
      </c>
      <c r="CR7" s="39">
        <v>55.64</v>
      </c>
      <c r="CS7" s="39">
        <v>55.13</v>
      </c>
      <c r="CT7" s="39">
        <v>54.77</v>
      </c>
      <c r="CU7" s="39">
        <v>54.92</v>
      </c>
      <c r="CV7" s="39">
        <v>59.94</v>
      </c>
      <c r="CW7" s="39">
        <v>95.97</v>
      </c>
      <c r="CX7" s="39">
        <v>93.95</v>
      </c>
      <c r="CY7" s="39">
        <v>93.05</v>
      </c>
      <c r="CZ7" s="39">
        <v>93.52</v>
      </c>
      <c r="DA7" s="39">
        <v>93.72</v>
      </c>
      <c r="DB7" s="39">
        <v>83.18</v>
      </c>
      <c r="DC7" s="39">
        <v>83.09</v>
      </c>
      <c r="DD7" s="39">
        <v>83</v>
      </c>
      <c r="DE7" s="39">
        <v>82.89</v>
      </c>
      <c r="DF7" s="39">
        <v>82.66</v>
      </c>
      <c r="DG7" s="39">
        <v>90.22</v>
      </c>
      <c r="DH7" s="39">
        <v>39.39</v>
      </c>
      <c r="DI7" s="39">
        <v>41.08</v>
      </c>
      <c r="DJ7" s="39">
        <v>54.49</v>
      </c>
      <c r="DK7" s="39">
        <v>55.66</v>
      </c>
      <c r="DL7" s="39">
        <v>57</v>
      </c>
      <c r="DM7" s="39">
        <v>38.07</v>
      </c>
      <c r="DN7" s="39">
        <v>39.06</v>
      </c>
      <c r="DO7" s="39">
        <v>46.66</v>
      </c>
      <c r="DP7" s="39">
        <v>47.46</v>
      </c>
      <c r="DQ7" s="39">
        <v>48.49</v>
      </c>
      <c r="DR7" s="39">
        <v>47.91</v>
      </c>
      <c r="DS7" s="39">
        <v>0</v>
      </c>
      <c r="DT7" s="39">
        <v>0</v>
      </c>
      <c r="DU7" s="39">
        <v>0</v>
      </c>
      <c r="DV7" s="39">
        <v>0</v>
      </c>
      <c r="DW7" s="39">
        <v>0</v>
      </c>
      <c r="DX7" s="39">
        <v>7.73</v>
      </c>
      <c r="DY7" s="39">
        <v>8.8699999999999992</v>
      </c>
      <c r="DZ7" s="39">
        <v>9.85</v>
      </c>
      <c r="EA7" s="39">
        <v>9.7100000000000009</v>
      </c>
      <c r="EB7" s="39">
        <v>12.79</v>
      </c>
      <c r="EC7" s="39">
        <v>15</v>
      </c>
      <c r="ED7" s="39">
        <v>0.05</v>
      </c>
      <c r="EE7" s="39">
        <v>0</v>
      </c>
      <c r="EF7" s="39">
        <v>0</v>
      </c>
      <c r="EG7" s="39">
        <v>0.22</v>
      </c>
      <c r="EH7" s="39">
        <v>0.28999999999999998</v>
      </c>
      <c r="EI7" s="39">
        <v>0.67</v>
      </c>
      <c r="EJ7" s="39">
        <v>0.67</v>
      </c>
      <c r="EK7" s="39">
        <v>0.66</v>
      </c>
      <c r="EL7" s="39">
        <v>0.99</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2017-12-25T01:25:51Z</dcterms:created>
  <dcterms:modified xsi:type="dcterms:W3CDTF">2018-02-20T07:46:07Z</dcterms:modified>
  <cp:category/>
</cp:coreProperties>
</file>