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860" yWindow="0" windowWidth="23040" windowHeight="9090"/>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F19" i="4" s="1"/>
  <c r="AU6" i="5"/>
  <c r="AT6" i="5"/>
  <c r="AS6" i="5"/>
  <c r="AR6" i="5"/>
  <c r="H16" i="4" s="1"/>
  <c r="AQ6" i="5"/>
  <c r="F16" i="4" s="1"/>
  <c r="AP6" i="5"/>
  <c r="AO6" i="5"/>
  <c r="AN6" i="5"/>
  <c r="J15" i="4" s="1"/>
  <c r="AM6" i="5"/>
  <c r="H15" i="4" s="1"/>
  <c r="AL6" i="5"/>
  <c r="AK6" i="5"/>
  <c r="AJ6" i="5"/>
  <c r="L14" i="4" s="1"/>
  <c r="AI6" i="5"/>
  <c r="J14" i="4" s="1"/>
  <c r="AH6" i="5"/>
  <c r="AG6" i="5"/>
  <c r="AF6" i="5"/>
  <c r="N13" i="4" s="1"/>
  <c r="AE6" i="5"/>
  <c r="AD6" i="5"/>
  <c r="AC6" i="5"/>
  <c r="AB6" i="5"/>
  <c r="F13" i="4" s="1"/>
  <c r="AA6" i="5"/>
  <c r="N12" i="4" s="1"/>
  <c r="Z6" i="5"/>
  <c r="Y6" i="5"/>
  <c r="X6" i="5"/>
  <c r="H12" i="4" s="1"/>
  <c r="W6" i="5"/>
  <c r="F12" i="4" s="1"/>
  <c r="V6" i="5"/>
  <c r="U6" i="5"/>
  <c r="T6" i="5"/>
  <c r="S6" i="5"/>
  <c r="R6" i="5"/>
  <c r="Q6" i="5"/>
  <c r="P6" i="5"/>
  <c r="N5" i="4" s="1"/>
  <c r="O6" i="5"/>
  <c r="J5" i="4" s="1"/>
  <c r="N6" i="5"/>
  <c r="M6" i="5"/>
  <c r="GN8" i="5" s="1"/>
  <c r="L6" i="5"/>
  <c r="N3" i="4" s="1"/>
  <c r="K6" i="5"/>
  <c r="J6" i="5"/>
  <c r="I6" i="5"/>
  <c r="H6" i="5"/>
  <c r="B1" i="4" s="1"/>
  <c r="G6" i="5"/>
  <c r="F6" i="5"/>
  <c r="E6" i="5"/>
  <c r="D6" i="5"/>
  <c r="C6" i="5"/>
  <c r="B6" i="5"/>
  <c r="F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N16" i="4"/>
  <c r="L16" i="4"/>
  <c r="J16" i="4"/>
  <c r="N15" i="4"/>
  <c r="L15" i="4"/>
  <c r="F15" i="4"/>
  <c r="N14" i="4"/>
  <c r="H14" i="4"/>
  <c r="F14" i="4"/>
  <c r="L13" i="4"/>
  <c r="J13" i="4"/>
  <c r="H13" i="4"/>
  <c r="L12" i="4"/>
  <c r="J12" i="4"/>
  <c r="F9" i="4"/>
  <c r="N7" i="4"/>
  <c r="B7" i="4"/>
  <c r="F5" i="4"/>
  <c r="B5" i="4"/>
  <c r="F3" i="4"/>
  <c r="B3" i="4"/>
  <c r="GP18" i="5" l="1"/>
  <c r="GR12" i="5"/>
  <c r="GN12" i="5"/>
  <c r="GO18" i="5"/>
  <c r="GQ12" i="5"/>
  <c r="GR18" i="5"/>
  <c r="GN18" i="5"/>
  <c r="GP12" i="5"/>
  <c r="GQ18" i="5"/>
  <c r="GO12" i="5"/>
  <c r="LU16" i="5"/>
  <c r="KF16" i="5"/>
  <c r="IQ16" i="5"/>
  <c r="HC16" i="5"/>
  <c r="FN16" i="5"/>
  <c r="DY16" i="5"/>
  <c r="CJ16" i="5"/>
  <c r="LK16" i="5"/>
  <c r="JV16" i="5"/>
  <c r="IG16" i="5"/>
  <c r="GR16" i="5"/>
  <c r="FD16" i="5"/>
  <c r="DO16" i="5"/>
  <c r="BY16" i="5"/>
  <c r="MO10" i="5"/>
  <c r="MO16" i="5"/>
  <c r="LA16" i="5"/>
  <c r="JL16" i="5"/>
  <c r="HW16" i="5"/>
  <c r="GH16" i="5"/>
  <c r="ES16" i="5"/>
  <c r="DE16" i="5"/>
  <c r="BN16" i="5"/>
  <c r="ME16" i="5"/>
  <c r="KP16" i="5"/>
  <c r="JB16" i="5"/>
  <c r="HM16" i="5"/>
  <c r="FX16" i="5"/>
  <c r="EI16" i="5"/>
  <c r="CT16" i="5"/>
  <c r="BC16" i="5"/>
  <c r="LU10" i="5"/>
  <c r="KF10" i="5"/>
  <c r="IQ10" i="5"/>
  <c r="HC10" i="5"/>
  <c r="FN10" i="5"/>
  <c r="DY10" i="5"/>
  <c r="CJ10" i="5"/>
  <c r="LK10" i="5"/>
  <c r="JV10" i="5"/>
  <c r="IG10" i="5"/>
  <c r="GR10" i="5"/>
  <c r="FD10" i="5"/>
  <c r="DO10" i="5"/>
  <c r="BY10" i="5"/>
  <c r="LA10" i="5"/>
  <c r="JL10" i="5"/>
  <c r="HW10" i="5"/>
  <c r="GH10" i="5"/>
  <c r="ES10" i="5"/>
  <c r="DE10" i="5"/>
  <c r="BN10" i="5"/>
  <c r="ME10" i="5"/>
  <c r="KP10" i="5"/>
  <c r="JB10" i="5"/>
  <c r="HM10" i="5"/>
  <c r="FX10" i="5"/>
  <c r="EI10" i="5"/>
  <c r="CT10" i="5"/>
  <c r="BC10" i="5"/>
  <c r="N11" i="4"/>
  <c r="EZ8" i="5"/>
  <c r="FT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FJ8"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KP18" i="5"/>
  <c r="KL18" i="5"/>
  <c r="KN12" i="5"/>
  <c r="KO18" i="5"/>
  <c r="KM12" i="5"/>
  <c r="KN18" i="5"/>
  <c r="KP12" i="5"/>
  <c r="KL12" i="5"/>
  <c r="KM18" i="5"/>
  <c r="KO12" i="5"/>
  <c r="B10" i="5"/>
  <c r="FK18" i="5" l="1"/>
  <c r="FM12" i="5"/>
  <c r="FN18" i="5"/>
  <c r="FJ18" i="5"/>
  <c r="FL12" i="5"/>
  <c r="FM18" i="5"/>
  <c r="FK12" i="5"/>
  <c r="FL18" i="5"/>
  <c r="FN12" i="5"/>
  <c r="FJ12" i="5"/>
  <c r="FB18" i="5"/>
  <c r="FD12" i="5"/>
  <c r="EZ12" i="5"/>
  <c r="FA18" i="5"/>
  <c r="FC12" i="5"/>
  <c r="FD18" i="5"/>
  <c r="EZ18" i="5"/>
  <c r="FB12" i="5"/>
  <c r="FC18" i="5"/>
  <c r="FA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KY10" i="5"/>
  <c r="JJ10" i="5"/>
  <c r="HU10" i="5"/>
  <c r="GF10" i="5"/>
  <c r="EQ10" i="5"/>
  <c r="DC10" i="5"/>
  <c r="BL10" i="5"/>
  <c r="MM10" i="5"/>
  <c r="MC10" i="5"/>
  <c r="KN10" i="5"/>
  <c r="IZ10" i="5"/>
  <c r="HK10" i="5"/>
  <c r="FV10" i="5"/>
  <c r="EG10" i="5"/>
  <c r="CR10" i="5"/>
  <c r="BA10" i="5"/>
  <c r="J11" i="4"/>
  <c r="LS10" i="5"/>
  <c r="KD10" i="5"/>
  <c r="IO10" i="5"/>
  <c r="HA10" i="5"/>
  <c r="FL10" i="5"/>
  <c r="DW10" i="5"/>
  <c r="CH10" i="5"/>
  <c r="LI10" i="5"/>
  <c r="JT10" i="5"/>
  <c r="IE10" i="5"/>
  <c r="GP10" i="5"/>
  <c r="FB10" i="5"/>
  <c r="DM10" i="5"/>
  <c r="BW10"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N10" i="5"/>
  <c r="MD10" i="5"/>
  <c r="KO10" i="5"/>
  <c r="JA10" i="5"/>
  <c r="HL10" i="5"/>
  <c r="FW10" i="5"/>
  <c r="EH10" i="5"/>
  <c r="CS10" i="5"/>
  <c r="BB10" i="5"/>
  <c r="L11" i="4"/>
  <c r="LT10" i="5"/>
  <c r="KE10" i="5"/>
  <c r="IP10" i="5"/>
  <c r="HB10" i="5"/>
  <c r="FM10" i="5"/>
  <c r="DX10" i="5"/>
  <c r="CI10" i="5"/>
  <c r="LJ10" i="5"/>
  <c r="JU10" i="5"/>
  <c r="IF10" i="5"/>
  <c r="GQ10" i="5"/>
  <c r="FC10" i="5"/>
  <c r="DN10" i="5"/>
  <c r="BX10" i="5"/>
  <c r="KZ10" i="5"/>
  <c r="JK10" i="5"/>
  <c r="HV10" i="5"/>
  <c r="GG10" i="5"/>
  <c r="ER10" i="5"/>
  <c r="DD10" i="5"/>
  <c r="BM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LH10" i="5"/>
  <c r="JS10" i="5"/>
  <c r="ID10" i="5"/>
  <c r="GO10" i="5"/>
  <c r="FA10" i="5"/>
  <c r="DL10" i="5"/>
  <c r="BV10" i="5"/>
  <c r="KX10" i="5"/>
  <c r="JI10" i="5"/>
  <c r="HT10" i="5"/>
  <c r="GE10" i="5"/>
  <c r="EP10" i="5"/>
  <c r="DB10" i="5"/>
  <c r="BK10" i="5"/>
  <c r="ML10" i="5"/>
  <c r="MB10" i="5"/>
  <c r="KM10" i="5"/>
  <c r="IY10" i="5"/>
  <c r="HJ10" i="5"/>
  <c r="FU10" i="5"/>
  <c r="EF10" i="5"/>
  <c r="CQ10" i="5"/>
  <c r="AZ10" i="5"/>
  <c r="H11" i="4"/>
  <c r="LR10" i="5"/>
  <c r="KC10" i="5"/>
  <c r="IN10" i="5"/>
  <c r="GZ10" i="5"/>
  <c r="FK10" i="5"/>
  <c r="DV10" i="5"/>
  <c r="CG10" i="5"/>
  <c r="LQ16" i="5"/>
  <c r="KB16" i="5"/>
  <c r="IM16" i="5"/>
  <c r="GY16" i="5"/>
  <c r="FJ16" i="5"/>
  <c r="DU16" i="5"/>
  <c r="CF16" i="5"/>
  <c r="LG16" i="5"/>
  <c r="JR16" i="5"/>
  <c r="IC16" i="5"/>
  <c r="GN16" i="5"/>
  <c r="EZ16" i="5"/>
  <c r="DK16" i="5"/>
  <c r="BU16" i="5"/>
  <c r="MK10" i="5"/>
  <c r="MK16" i="5"/>
  <c r="KW16" i="5"/>
  <c r="JH16" i="5"/>
  <c r="HS16" i="5"/>
  <c r="GD16" i="5"/>
  <c r="EO16" i="5"/>
  <c r="DA16" i="5"/>
  <c r="BJ16" i="5"/>
  <c r="MA16" i="5"/>
  <c r="KL16" i="5"/>
  <c r="IX16" i="5"/>
  <c r="HI16" i="5"/>
  <c r="FT16" i="5"/>
  <c r="EE16" i="5"/>
  <c r="CP16" i="5"/>
  <c r="AY16" i="5"/>
  <c r="LQ10" i="5"/>
  <c r="KB10" i="5"/>
  <c r="IM10" i="5"/>
  <c r="GY10" i="5"/>
  <c r="FJ10" i="5"/>
  <c r="DU10" i="5"/>
  <c r="CF10" i="5"/>
  <c r="F11" i="4"/>
  <c r="LG10" i="5"/>
  <c r="JR10" i="5"/>
  <c r="IC10" i="5"/>
  <c r="GN10" i="5"/>
  <c r="EZ10" i="5"/>
  <c r="DK10" i="5"/>
  <c r="BU10" i="5"/>
  <c r="KW10" i="5"/>
  <c r="JH10" i="5"/>
  <c r="HS10" i="5"/>
  <c r="GD10" i="5"/>
  <c r="EO10" i="5"/>
  <c r="DA10" i="5"/>
  <c r="BJ10" i="5"/>
  <c r="MA10" i="5"/>
  <c r="KL10" i="5"/>
  <c r="IX10" i="5"/>
  <c r="HI10" i="5"/>
  <c r="FT10" i="5"/>
  <c r="EE10" i="5"/>
  <c r="CP10" i="5"/>
  <c r="AY10" i="5"/>
  <c r="FX18" i="5"/>
  <c r="FT18" i="5"/>
  <c r="FV12" i="5"/>
  <c r="FW18" i="5"/>
  <c r="FU12" i="5"/>
  <c r="FV18" i="5"/>
  <c r="FX12" i="5"/>
  <c r="FT12" i="5"/>
  <c r="FU18" i="5"/>
  <c r="FW12" i="5"/>
</calcChain>
</file>

<file path=xl/sharedStrings.xml><?xml version="1.0" encoding="utf-8"?>
<sst xmlns="http://schemas.openxmlformats.org/spreadsheetml/2006/main" count="926" uniqueCount="185">
  <si>
    <t>経営比較分析表（平成28年度決算）</t>
    <phoneticPr fontId="6"/>
  </si>
  <si>
    <t>分析欄</t>
    <rPh sb="0" eb="2">
      <t>ブンセキ</t>
    </rPh>
    <rPh sb="2" eb="3">
      <t>ラン</t>
    </rPh>
    <phoneticPr fontId="3"/>
  </si>
  <si>
    <t>業務名</t>
    <rPh sb="0" eb="3">
      <t>ギョウムメイ</t>
    </rPh>
    <phoneticPr fontId="3"/>
  </si>
  <si>
    <t>業種・事業名</t>
    <rPh sb="0" eb="2">
      <t>ギョウシュ</t>
    </rPh>
    <phoneticPr fontId="3"/>
  </si>
  <si>
    <t>管理者の情報</t>
    <rPh sb="0" eb="3">
      <t>カンリシャ</t>
    </rPh>
    <rPh sb="4" eb="6">
      <t>ジョウホウ</t>
    </rPh>
    <phoneticPr fontId="3"/>
  </si>
  <si>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</si>
  <si>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</si>
  <si>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</si>
  <si>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太陽光発電施設維持管理基金積立金　30,019千円
一般会計への繰出
目的：一般会計の生活環境向上施策推進事業　140,000千円
翌年度への繰越　28,242千円
剰余金（実質収支）は、全額繰越金として扱います。
太陽光発電施設を設置する際に、今後の大規模改修等を見据え、毎年1,000万（現在は施設増に伴い3,000万）を積立てることとしています（太陽光発電施設維持管理基金）。
生活環境向上施策推進事業については、収益が天候に左右されること、また収益に対する経費及び上記基金との兼ね合いで調整し決定することもあり、決まった額はありません。
大規模修繕等の財源となる基金積み立てを着実に行いつつ、黒字を堅持する方針です。</t>
    <phoneticPr fontId="6"/>
  </si>
  <si>
    <t>水力発電所数</t>
  </si>
  <si>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</si>
  <si>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</si>
  <si>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</si>
  <si>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</si>
  <si>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</si>
  <si>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</si>
  <si>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</si>
  <si>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</si>
  <si>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t>地産地消の見える化率（％）※1</t>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</si>
  <si>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</si>
  <si>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</si>
  <si>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</si>
  <si>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</si>
  <si>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</si>
  <si>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</si>
  <si>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</si>
  <si>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</si>
  <si>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</si>
  <si>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</si>
  <si>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</si>
  <si>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１．経　営　の　状　況</t>
    <rPh sb="2" eb="3">
      <t>キョウ</t>
    </rPh>
    <rPh sb="4" eb="5">
      <t>エイ</t>
    </rPh>
    <rPh sb="8" eb="9">
      <t>ジョウ</t>
    </rPh>
    <rPh sb="10" eb="11">
      <t>キョウ</t>
    </rPh>
    <phoneticPr fontId="3"/>
  </si>
  <si>
    <t>２．経　営　の　リ　ス　ク</t>
    <rPh sb="2" eb="3">
      <t>キョウ</t>
    </rPh>
    <rPh sb="4" eb="5">
      <t>エイ</t>
    </rPh>
    <phoneticPr fontId="3"/>
  </si>
  <si>
    <t>２．経営のリスクについて</t>
    <rPh sb="2" eb="4">
      <t>ケイエイ</t>
    </rPh>
    <phoneticPr fontId="3"/>
  </si>
  <si>
    <t>●施設全体</t>
    <rPh sb="1" eb="3">
      <t>シセツ</t>
    </rPh>
    <rPh sb="3" eb="5">
      <t>ゼンタイ</t>
    </rPh>
    <phoneticPr fontId="3"/>
  </si>
  <si>
    <t>●発電型式別</t>
    <rPh sb="1" eb="3">
      <t>ハツデン</t>
    </rPh>
    <rPh sb="3" eb="5">
      <t>カタシキ</t>
    </rPh>
    <rPh sb="5" eb="6">
      <t>ベツ</t>
    </rPh>
    <phoneticPr fontId="3"/>
  </si>
  <si>
    <t>全体総括</t>
    <rPh sb="0" eb="2">
      <t>ゼンタイ</t>
    </rPh>
    <rPh sb="2" eb="4">
      <t>ソウカツ</t>
    </rPh>
    <phoneticPr fontId="3"/>
  </si>
  <si>
    <t>※ 平成24年度から平成28年度における各指標の全国平均値は、当時の団体数を基に算出していますが、設備利用率及び修繕費比率、企業債残高対料金収入比率、FIT収入割合については、平成28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</si>
  <si>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</si>
  <si>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</si>
  <si>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</si>
  <si>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2"/>
  </si>
  <si>
    <t>団体コード</t>
    <rPh sb="0" eb="2">
      <t>ダンタイ</t>
    </rPh>
    <phoneticPr fontId="22"/>
  </si>
  <si>
    <t>業務コード</t>
    <rPh sb="0" eb="2">
      <t>ギョウム</t>
    </rPh>
    <phoneticPr fontId="22"/>
  </si>
  <si>
    <t>業種コード</t>
    <rPh sb="0" eb="2">
      <t>ギョウシュ</t>
    </rPh>
    <phoneticPr fontId="22"/>
  </si>
  <si>
    <t>事業コード</t>
    <rPh sb="0" eb="2">
      <t>ジギョウ</t>
    </rPh>
    <phoneticPr fontId="22"/>
  </si>
  <si>
    <t>施設コード</t>
    <rPh sb="0" eb="2">
      <t>シセツ</t>
    </rPh>
    <phoneticPr fontId="22"/>
  </si>
  <si>
    <t>基本情報</t>
    <rPh sb="0" eb="2">
      <t>キホン</t>
    </rPh>
    <rPh sb="2" eb="4">
      <t>ジョウホウ</t>
    </rPh>
    <phoneticPr fontId="23"/>
  </si>
  <si>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</si>
  <si>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</si>
  <si>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</si>
  <si>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</si>
  <si>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</si>
  <si>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</si>
  <si>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</si>
  <si>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</si>
  <si>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</si>
  <si>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</si>
  <si>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3"/>
  </si>
  <si>
    <t>ごみ発電</t>
    <rPh sb="2" eb="4">
      <t>ハツデン</t>
    </rPh>
    <phoneticPr fontId="23"/>
  </si>
  <si>
    <t>風力発電</t>
    <rPh sb="2" eb="4">
      <t>ハツデン</t>
    </rPh>
    <phoneticPr fontId="23"/>
  </si>
  <si>
    <t>太陽光発電</t>
    <rPh sb="3" eb="5">
      <t>ハツデン</t>
    </rPh>
    <phoneticPr fontId="23"/>
  </si>
  <si>
    <t>合計発電</t>
    <rPh sb="2" eb="4">
      <t>ハツデン</t>
    </rPh>
    <phoneticPr fontId="23"/>
  </si>
  <si>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</si>
  <si>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</si>
  <si>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</si>
  <si>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</si>
  <si>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</si>
  <si>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</si>
  <si>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</si>
  <si>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</si>
  <si>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</si>
  <si>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</si>
  <si>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</si>
  <si>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</si>
  <si>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</si>
  <si>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</si>
  <si>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3"/>
  </si>
  <si>
    <t>業務名</t>
    <rPh sb="0" eb="2">
      <t>ギョウム</t>
    </rPh>
    <rPh sb="2" eb="3">
      <t>メイ</t>
    </rPh>
    <phoneticPr fontId="23"/>
  </si>
  <si>
    <t>業種・事業名</t>
    <rPh sb="0" eb="2">
      <t>ギョウシュ</t>
    </rPh>
    <phoneticPr fontId="23"/>
  </si>
  <si>
    <t>管理者の情報</t>
    <rPh sb="0" eb="3">
      <t>カンリシャ</t>
    </rPh>
    <rPh sb="4" eb="6">
      <t>ジョウホウ</t>
    </rPh>
    <phoneticPr fontId="23"/>
  </si>
  <si>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</si>
  <si>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</si>
  <si>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</si>
  <si>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</si>
  <si>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</si>
  <si>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</si>
  <si>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t>料金契約終了年月日</t>
  </si>
  <si>
    <t>ＦＩＴ適用終了年月日</t>
  </si>
  <si>
    <t>電力小売事業実施の有無</t>
  </si>
  <si>
    <t>売電先</t>
    <rPh sb="0" eb="2">
      <t>バイデン</t>
    </rPh>
    <rPh sb="2" eb="3">
      <t>サキ</t>
    </rPh>
    <phoneticPr fontId="24"/>
  </si>
  <si>
    <t>地産地消の見える化率</t>
    <rPh sb="0" eb="4">
      <t>チサンチショウ</t>
    </rPh>
    <rPh sb="5" eb="6">
      <t>ミ</t>
    </rPh>
    <rPh sb="8" eb="9">
      <t>カ</t>
    </rPh>
    <rPh sb="9" eb="10">
      <t>リツ</t>
    </rPh>
    <phoneticPr fontId="23"/>
  </si>
  <si>
    <t>N-4</t>
  </si>
  <si>
    <t>N-3</t>
  </si>
  <si>
    <t>N-2</t>
  </si>
  <si>
    <t>N-1</t>
  </si>
  <si>
    <t>N</t>
  </si>
  <si>
    <t>ＦＩＴ以外</t>
  </si>
  <si>
    <t>ＦＩＴ</t>
  </si>
  <si>
    <t>合計</t>
  </si>
  <si>
    <t>当該値(N-4)</t>
    <rPh sb="0" eb="2">
      <t>トウガイ</t>
    </rPh>
    <rPh sb="2" eb="3">
      <t>チ</t>
    </rPh>
    <phoneticPr fontId="25"/>
  </si>
  <si>
    <t>当該値(N-3)</t>
    <rPh sb="0" eb="2">
      <t>トウガイ</t>
    </rPh>
    <rPh sb="2" eb="3">
      <t>チ</t>
    </rPh>
    <phoneticPr fontId="25"/>
  </si>
  <si>
    <t>当該値(N-2)</t>
    <rPh sb="0" eb="2">
      <t>トウガイ</t>
    </rPh>
    <rPh sb="2" eb="3">
      <t>チ</t>
    </rPh>
    <phoneticPr fontId="25"/>
  </si>
  <si>
    <t>当該値(N-1)</t>
    <rPh sb="0" eb="2">
      <t>トウガイ</t>
    </rPh>
    <rPh sb="2" eb="3">
      <t>チ</t>
    </rPh>
    <phoneticPr fontId="25"/>
  </si>
  <si>
    <t>当該値(N)</t>
    <rPh sb="0" eb="2">
      <t>トウガイ</t>
    </rPh>
    <rPh sb="2" eb="3">
      <t>チ</t>
    </rPh>
    <phoneticPr fontId="25"/>
  </si>
  <si>
    <t>平均値(N-4)</t>
  </si>
  <si>
    <t>平均値(N-3)</t>
  </si>
  <si>
    <t>平均値(N-2)</t>
  </si>
  <si>
    <t>平均値(N-1)</t>
  </si>
  <si>
    <t>平均値(N)</t>
  </si>
  <si>
    <t>目標値</t>
    <rPh sb="0" eb="3">
      <t>モクヒョウチ</t>
    </rPh>
    <phoneticPr fontId="25"/>
  </si>
  <si>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</si>
  <si>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</si>
  <si>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</si>
  <si>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</si>
  <si>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</si>
  <si>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</si>
  <si>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2016</t>
  </si>
  <si>
    <t>122360</t>
  </si>
  <si>
    <t>47</t>
  </si>
  <si>
    <t>04</t>
  </si>
  <si>
    <t>0</t>
  </si>
  <si>
    <t>000</t>
  </si>
  <si>
    <t>千葉県　香取市</t>
  </si>
  <si>
    <t>法非適用</t>
  </si>
  <si>
    <t>電気事業</t>
  </si>
  <si>
    <t/>
  </si>
  <si>
    <t>該当数値なし</t>
  </si>
  <si>
    <t>-</t>
  </si>
  <si>
    <t>平成29年12月31日　全施設</t>
  </si>
  <si>
    <t>平成46年3月24日　与田浦太陽光発電所</t>
  </si>
  <si>
    <t>無</t>
  </si>
  <si>
    <t>株式会社成田香取エネルギー</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</si>
  <si>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</si>
  <si>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</si>
  <si>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</si>
  <si>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</si>
  <si>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</si>
  <si>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</si>
  <si>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</si>
  <si>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</si>
  <si>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</si>
  <si>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</si>
  <si>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</si>
  <si>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</si>
  <si>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</si>
  <si>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</si>
  <si>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</si>
  <si>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</si>
  <si>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</si>
  <si>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</si>
  <si>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</si>
  <si>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</si>
  <si>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</si>
  <si>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F7</t>
    <phoneticPr fontId="6"/>
  </si>
  <si>
    <t>グラフ用</t>
    <rPh sb="3" eb="4">
      <t>ヨウ</t>
    </rPh>
    <phoneticPr fontId="6"/>
  </si>
  <si>
    <t>水力_修繕費比率</t>
  </si>
  <si>
    <t>ＦＩＴ適用終了年月日</t>
    <phoneticPr fontId="6"/>
  </si>
  <si>
    <t>J7</t>
    <phoneticPr fontId="6"/>
  </si>
  <si>
    <t>水力_企業債残高対料金収入比率</t>
  </si>
  <si>
    <t>売電先</t>
    <phoneticPr fontId="6"/>
  </si>
  <si>
    <t>B9</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</si>
  <si>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</si>
  <si>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</si>
  <si>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</si>
  <si>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</si>
  <si>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</si>
  <si>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</si>
  <si>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</si>
  <si>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</si>
  <si>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</si>
  <si>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</si>
  <si>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</si>
  <si>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</si>
  <si>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</si>
  <si>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</si>
  <si>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</si>
  <si>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</si>
  <si>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</si>
  <si>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</si>
  <si>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</si>
  <si>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</si>
  <si>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 xml:space="preserve">①収益的収支比率
　施設建設にかかる償還金が大きく影響している。経営の健全性及び効率性を確保していくために、計画的な維持管理を行う必要がある。
②営業収支比率
　単年度の営業収支は黒字であるが、減少で推移している。これは収益の増加率が維持管理費の増加率を下回っていることによる。健全経営を続けていくために、大規模修繕等を見据えた計画的な基金積み立てを着実に行っていく。
④供給原価
　施設の耐用年数より短い期間で借入れを行っているため償還開始が早いこと、それに伴い償還額も多いこと、また、利益を一般会計に還元していることにより、高い供給原価に繋がっている。
⑤ＥＢＩＴＤＡ
　本稼働前であったH25年度を除き収益性が確保されているが、事業開始後年数が浅く、経年評価ができるほどの実績が無いため、今後の動向に注視していく必要がある。
</t>
    <rPh sb="18" eb="20">
      <t>ショウカン</t>
    </rPh>
    <rPh sb="20" eb="21">
      <t>キン</t>
    </rPh>
    <rPh sb="98" eb="100">
      <t>ゲンショウ</t>
    </rPh>
    <rPh sb="101" eb="103">
      <t>スイイ</t>
    </rPh>
    <rPh sb="111" eb="113">
      <t>シュウエキ</t>
    </rPh>
    <rPh sb="114" eb="116">
      <t>ゾウカ</t>
    </rPh>
    <rPh sb="116" eb="117">
      <t>リツ</t>
    </rPh>
    <rPh sb="118" eb="120">
      <t>イジ</t>
    </rPh>
    <rPh sb="120" eb="123">
      <t>カンリヒ</t>
    </rPh>
    <rPh sb="124" eb="126">
      <t>ゾウカ</t>
    </rPh>
    <rPh sb="126" eb="127">
      <t>リツ</t>
    </rPh>
    <rPh sb="128" eb="130">
      <t>シタマワ</t>
    </rPh>
    <rPh sb="165" eb="167">
      <t>ケイカク</t>
    </rPh>
    <rPh sb="167" eb="168">
      <t>テキ</t>
    </rPh>
    <phoneticPr fontId="3"/>
  </si>
  <si>
    <t>①設備利用率
　太陽光発電事業は天候等環境的要因に左右されること、H27年度の年間発電電力量はH26年度から稼働している１施設と、H27年度９月から新たに発電開始した７ヶ月稼働している４施設からなるため、４施設の年間発電電力量が５ヶ月分少ないことが設備利用率の減少に繋がっているが、H28年度は全施設が通年で稼働しているため、設備利用率は増加している。
②修繕費比率
　H26年度事業開始施設について、３年が経過し消耗部品交換等の修繕が発生したため、修繕費比率が上昇した。
③企業債残高対料金収入比率
　事業開始後年数が浅いため、全国平均値より高い値となっている。
⑤FIT収入割合
　H28年度１月から新電力会社に固定価格買取制度以外でも売電を行っているため、減少したが、依然として高い割合であり、調達期間終了後は収入の減少が見込まれる。</t>
    <rPh sb="144" eb="146">
      <t>ネンド</t>
    </rPh>
    <rPh sb="147" eb="148">
      <t>ゼン</t>
    </rPh>
    <rPh sb="148" eb="150">
      <t>シセツ</t>
    </rPh>
    <rPh sb="151" eb="153">
      <t>ツウネン</t>
    </rPh>
    <rPh sb="154" eb="156">
      <t>カドウ</t>
    </rPh>
    <rPh sb="163" eb="165">
      <t>セツビ</t>
    </rPh>
    <rPh sb="165" eb="168">
      <t>リヨウリツ</t>
    </rPh>
    <rPh sb="169" eb="171">
      <t>ゾウカ</t>
    </rPh>
    <rPh sb="203" eb="204">
      <t>ネン</t>
    </rPh>
    <rPh sb="205" eb="207">
      <t>ケイカ</t>
    </rPh>
    <rPh sb="212" eb="214">
      <t>コウカン</t>
    </rPh>
    <rPh sb="214" eb="215">
      <t>トウ</t>
    </rPh>
    <rPh sb="299" eb="301">
      <t>ネンド</t>
    </rPh>
    <rPh sb="302" eb="303">
      <t>ガツ</t>
    </rPh>
    <rPh sb="305" eb="306">
      <t>シン</t>
    </rPh>
    <rPh sb="306" eb="308">
      <t>デンリョク</t>
    </rPh>
    <rPh sb="308" eb="310">
      <t>カイシャ</t>
    </rPh>
    <rPh sb="311" eb="313">
      <t>コテイ</t>
    </rPh>
    <rPh sb="313" eb="315">
      <t>カカク</t>
    </rPh>
    <rPh sb="315" eb="317">
      <t>カイトリ</t>
    </rPh>
    <rPh sb="317" eb="319">
      <t>セイド</t>
    </rPh>
    <rPh sb="319" eb="321">
      <t>イガイ</t>
    </rPh>
    <rPh sb="323" eb="325">
      <t>バイデン</t>
    </rPh>
    <rPh sb="326" eb="327">
      <t>オコナ</t>
    </rPh>
    <rPh sb="334" eb="336">
      <t>ゲンショウ</t>
    </rPh>
    <rPh sb="345" eb="346">
      <t>タカ</t>
    </rPh>
    <rPh sb="347" eb="349">
      <t>ワリアイ</t>
    </rPh>
    <phoneticPr fontId="3"/>
  </si>
  <si>
    <t>　現状において、経営の健全性及び効率性は確保されているが、今後の大規模修繕等の財源について基金積み立てを着実に行う等、計画的な維持管理を行う必要があるため、平成32年度までに経営戦略を策定し、事業の廃止も視野に入れた経営の指針としていきたい。</t>
    <rPh sb="82" eb="84">
      <t>ネンド</t>
    </rPh>
    <phoneticPr fontId="3"/>
  </si>
  <si>
    <t>非設置</t>
    <rPh sb="0" eb="1">
      <t>ヒ</t>
    </rPh>
    <rPh sb="1" eb="3">
      <t>セッチ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</si>
</sst>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0;&quot;▲ &quot;#,##0.0"/>
    <numFmt numFmtId="177" formatCode="#,##0;&quot;▲ &quot;#,##0"/>
    <numFmt numFmtId="178" formatCode="0.0%"/>
    <numFmt numFmtId="179" formatCode="ge"/>
    <numFmt numFmtId="180" formatCode="#,##0.00;&quot;△ &quot;#,##0.00"/>
  </numFmts>
  <fonts count="36" x14ac:knownFonts="1">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0" fillId="0" borderId="0">
      <alignment vertical="center"/>
    </xf>
    <xf numFmtId="38" fontId="20" fillId="0" borderId="0" applyFont="0" applyFill="0" applyBorder="0" applyAlignment="0" applyProtection="0">
      <alignment vertical="center"/>
    </xf>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6" fontId="34" fillId="0" borderId="0" applyFont="0" applyFill="0" applyBorder="0" applyAlignment="0" applyProtection="0"/>
    <xf numFmtId="0" fontId="34" fillId="0" borderId="0"/>
    <xf numFmtId="0" fontId="1" fillId="0" borderId="0">
      <alignment vertical="center"/>
    </xf>
    <xf numFmtId="0" fontId="20" fillId="0" borderId="0">
      <alignment vertical="center"/>
    </xf>
    <xf numFmtId="0" fontId="34" fillId="0" borderId="0"/>
    <xf numFmtId="0" fontId="14" fillId="0" borderId="0"/>
    <xf numFmtId="0" fontId="22" fillId="0" borderId="0">
      <alignment vertical="center"/>
    </xf>
    <xf numFmtId="0" fontId="34" fillId="0" borderId="0">
      <alignment vertical="center"/>
    </xf>
    <xf numFmtId="0" fontId="34" fillId="0" borderId="0"/>
    <xf numFmtId="0" fontId="1" fillId="0" borderId="0">
      <alignment vertical="center"/>
    </xf>
    <xf numFmtId="0" fontId="14" fillId="0" borderId="0"/>
    <xf numFmtId="0" fontId="24" fillId="0" borderId="0">
      <alignment vertical="center"/>
    </xf>
    <xf numFmtId="0" fontId="35" fillId="0" borderId="0"/>
    <xf numFmtId="0" fontId="1" fillId="0" borderId="0">
      <alignment vertical="center"/>
    </xf>
    <xf numFmtId="0" fontId="24" fillId="0" borderId="0">
      <alignment vertical="center"/>
    </xf>
  </cellStyleXfs>
  <cellXfs count="209">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0" fillId="0" borderId="8" xfId="1" applyFont="1" applyFill="1" applyBorder="1" applyAlignment="1">
      <alignment vertical="center"/>
    </xf>
    <xf numFmtId="0" fontId="11" fillId="0" borderId="8" xfId="1" applyFont="1" applyFill="1" applyBorder="1" applyAlignment="1">
      <alignment vertical="center"/>
    </xf>
    <xf numFmtId="0" fontId="2" fillId="0" borderId="0" xfId="1" applyFont="1" applyBorder="1">
      <alignment vertical="center"/>
    </xf>
    <xf numFmtId="0" fontId="12" fillId="0" borderId="0" xfId="1" applyFont="1">
      <alignment vertical="center"/>
    </xf>
    <xf numFmtId="0" fontId="13" fillId="0" borderId="0" xfId="1" applyFont="1">
      <alignment vertical="center"/>
    </xf>
    <xf numFmtId="0" fontId="9" fillId="0" borderId="0" xfId="1" applyFont="1">
      <alignment vertical="center"/>
    </xf>
    <xf numFmtId="0" fontId="14" fillId="0" borderId="39" xfId="1" applyFont="1" applyBorder="1">
      <alignment vertical="center"/>
    </xf>
    <xf numFmtId="0" fontId="14" fillId="0" borderId="40" xfId="1" applyFont="1" applyBorder="1">
      <alignment vertical="center"/>
    </xf>
    <xf numFmtId="0" fontId="14" fillId="0" borderId="41" xfId="1" applyFont="1" applyBorder="1">
      <alignment vertical="center"/>
    </xf>
    <xf numFmtId="0" fontId="15" fillId="0" borderId="42" xfId="1" applyFont="1" applyBorder="1">
      <alignment vertical="center"/>
    </xf>
    <xf numFmtId="0" fontId="14" fillId="0" borderId="0" xfId="1" applyFont="1" applyBorder="1">
      <alignment vertical="center"/>
    </xf>
    <xf numFmtId="0" fontId="14" fillId="0" borderId="43" xfId="1" applyFont="1" applyBorder="1">
      <alignment vertical="center"/>
    </xf>
    <xf numFmtId="0" fontId="14" fillId="0" borderId="42" xfId="1" applyFont="1" applyBorder="1">
      <alignment vertical="center"/>
    </xf>
    <xf numFmtId="0" fontId="2" fillId="0" borderId="44" xfId="1" applyFont="1" applyBorder="1">
      <alignment vertical="center"/>
    </xf>
    <xf numFmtId="0" fontId="2" fillId="0" borderId="45" xfId="1" applyFont="1" applyBorder="1">
      <alignment vertical="center"/>
    </xf>
    <xf numFmtId="0" fontId="2" fillId="0" borderId="46" xfId="1" applyFont="1" applyBorder="1">
      <alignment vertical="center"/>
    </xf>
    <xf numFmtId="0" fontId="15" fillId="0" borderId="39" xfId="1" applyFont="1" applyBorder="1">
      <alignment vertical="center"/>
    </xf>
    <xf numFmtId="0" fontId="8" fillId="0" borderId="40" xfId="1" applyFont="1" applyBorder="1">
      <alignment vertical="center"/>
    </xf>
    <xf numFmtId="0" fontId="2" fillId="0" borderId="40" xfId="1" applyFont="1" applyBorder="1">
      <alignment vertical="center"/>
    </xf>
    <xf numFmtId="0" fontId="16" fillId="0" borderId="40" xfId="1" applyFont="1" applyFill="1" applyBorder="1">
      <alignment vertical="center"/>
    </xf>
    <xf numFmtId="0" fontId="17" fillId="0" borderId="40" xfId="1" applyFont="1" applyFill="1" applyBorder="1">
      <alignment vertical="center"/>
    </xf>
    <xf numFmtId="0" fontId="2" fillId="0" borderId="41" xfId="1" applyFont="1" applyBorder="1">
      <alignment vertical="center"/>
    </xf>
    <xf numFmtId="0" fontId="2" fillId="0" borderId="50" xfId="1" applyFont="1" applyBorder="1">
      <alignment vertical="center"/>
    </xf>
    <xf numFmtId="0" fontId="8" fillId="0" borderId="51" xfId="1" applyFont="1" applyBorder="1">
      <alignment vertical="center"/>
    </xf>
    <xf numFmtId="0" fontId="2" fillId="0" borderId="51" xfId="1" applyFont="1" applyBorder="1">
      <alignment vertical="center"/>
    </xf>
    <xf numFmtId="0" fontId="13" fillId="0" borderId="51" xfId="1" applyFont="1" applyBorder="1">
      <alignment vertical="center"/>
    </xf>
    <xf numFmtId="0" fontId="9" fillId="0" borderId="51" xfId="1" applyFont="1" applyBorder="1">
      <alignment vertical="center"/>
    </xf>
    <xf numFmtId="0" fontId="2" fillId="0" borderId="52" xfId="1" applyFont="1" applyBorder="1">
      <alignment vertical="center"/>
    </xf>
    <xf numFmtId="0" fontId="15" fillId="0" borderId="42" xfId="1" applyFont="1" applyFill="1" applyBorder="1">
      <alignment vertical="center"/>
    </xf>
    <xf numFmtId="0" fontId="8" fillId="0" borderId="0" xfId="1" applyFont="1" applyBorder="1">
      <alignment vertical="center"/>
    </xf>
    <xf numFmtId="0" fontId="15" fillId="0" borderId="53" xfId="1" applyFont="1" applyFill="1" applyBorder="1">
      <alignment vertical="center"/>
    </xf>
    <xf numFmtId="0" fontId="13" fillId="0" borderId="0" xfId="1" applyFont="1" applyBorder="1">
      <alignment vertical="center"/>
    </xf>
    <xf numFmtId="0" fontId="9" fillId="0" borderId="0" xfId="1" applyFont="1" applyBorder="1">
      <alignment vertical="center"/>
    </xf>
    <xf numFmtId="0" fontId="2" fillId="0" borderId="43" xfId="1" applyFont="1" applyBorder="1">
      <alignment vertical="center"/>
    </xf>
    <xf numFmtId="0" fontId="2" fillId="0" borderId="54" xfId="1" applyFont="1" applyBorder="1">
      <alignment vertical="center"/>
    </xf>
    <xf numFmtId="0" fontId="18" fillId="0" borderId="0" xfId="1" applyFont="1" applyBorder="1">
      <alignment vertical="center"/>
    </xf>
    <xf numFmtId="0" fontId="2" fillId="0" borderId="42" xfId="1" applyFont="1" applyBorder="1">
      <alignment vertical="center"/>
    </xf>
    <xf numFmtId="0" fontId="2" fillId="0" borderId="55" xfId="1" applyFont="1" applyBorder="1">
      <alignment vertical="center"/>
    </xf>
    <xf numFmtId="0" fontId="19"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1" fillId="0" borderId="0" xfId="2" applyFont="1">
      <alignment vertical="center"/>
    </xf>
    <xf numFmtId="0" fontId="20" fillId="0" borderId="0" xfId="2">
      <alignment vertical="center"/>
    </xf>
    <xf numFmtId="0" fontId="2" fillId="3" borderId="11" xfId="2" applyFont="1" applyFill="1" applyBorder="1">
      <alignment vertical="center"/>
    </xf>
    <xf numFmtId="0" fontId="2" fillId="3" borderId="29" xfId="2" applyFont="1" applyFill="1" applyBorder="1">
      <alignment vertical="center"/>
    </xf>
    <xf numFmtId="0" fontId="2" fillId="3" borderId="30" xfId="2" applyFont="1" applyFill="1" applyBorder="1">
      <alignment vertical="center"/>
    </xf>
    <xf numFmtId="0" fontId="2" fillId="3" borderId="14" xfId="2" applyFont="1" applyFill="1" applyBorder="1" applyAlignment="1">
      <alignment vertical="center"/>
    </xf>
    <xf numFmtId="0" fontId="2" fillId="3" borderId="23" xfId="2" applyFont="1" applyFill="1" applyBorder="1" applyAlignment="1">
      <alignment vertical="center"/>
    </xf>
    <xf numFmtId="0" fontId="2" fillId="3" borderId="27" xfId="2" applyFont="1" applyFill="1" applyBorder="1" applyAlignment="1">
      <alignment vertical="center"/>
    </xf>
    <xf numFmtId="0" fontId="2" fillId="3" borderId="27" xfId="2" applyFont="1" applyFill="1" applyBorder="1" applyAlignment="1">
      <alignment vertical="center" wrapText="1"/>
    </xf>
    <xf numFmtId="0" fontId="2" fillId="3" borderId="30" xfId="2" applyFont="1" applyFill="1" applyBorder="1" applyAlignment="1">
      <alignment vertical="center"/>
    </xf>
    <xf numFmtId="0" fontId="2" fillId="3" borderId="28" xfId="2" applyFont="1" applyFill="1" applyBorder="1" applyAlignment="1">
      <alignment vertical="center"/>
    </xf>
    <xf numFmtId="0" fontId="2" fillId="3" borderId="24" xfId="2" applyFont="1" applyFill="1" applyBorder="1" applyAlignment="1">
      <alignment vertical="center"/>
    </xf>
    <xf numFmtId="0" fontId="2" fillId="3" borderId="56" xfId="2" applyFont="1" applyFill="1" applyBorder="1">
      <alignment vertical="center"/>
    </xf>
    <xf numFmtId="0" fontId="2" fillId="3" borderId="57" xfId="2" applyFont="1" applyFill="1" applyBorder="1">
      <alignment vertical="center"/>
    </xf>
    <xf numFmtId="0" fontId="2" fillId="3" borderId="48" xfId="2" applyFont="1" applyFill="1" applyBorder="1" applyAlignment="1">
      <alignment vertical="center"/>
    </xf>
    <xf numFmtId="0" fontId="2" fillId="3" borderId="57" xfId="2" applyFont="1" applyFill="1" applyBorder="1" applyAlignment="1">
      <alignment vertical="center"/>
    </xf>
    <xf numFmtId="0" fontId="2" fillId="3" borderId="58" xfId="2" applyFont="1" applyFill="1" applyBorder="1" applyAlignment="1">
      <alignment vertical="center"/>
    </xf>
    <xf numFmtId="0" fontId="2" fillId="3" borderId="59" xfId="2" applyFont="1" applyFill="1" applyBorder="1" applyAlignment="1">
      <alignment vertical="center"/>
    </xf>
    <xf numFmtId="0" fontId="2" fillId="3" borderId="59"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3" xfId="2" applyNumberFormat="1" applyFont="1" applyFill="1" applyBorder="1" applyAlignment="1">
      <alignment vertical="center" shrinkToFit="1"/>
    </xf>
    <xf numFmtId="176" fontId="2" fillId="5" borderId="27" xfId="2" applyNumberFormat="1" applyFont="1" applyFill="1" applyBorder="1" applyAlignment="1">
      <alignment vertical="center" shrinkToFit="1"/>
    </xf>
    <xf numFmtId="177" fontId="2" fillId="5" borderId="27" xfId="2" applyNumberFormat="1" applyFont="1" applyFill="1" applyBorder="1" applyAlignment="1">
      <alignment vertical="center" shrinkToFit="1"/>
    </xf>
    <xf numFmtId="176" fontId="2" fillId="5" borderId="24" xfId="2" applyNumberFormat="1" applyFont="1" applyFill="1" applyBorder="1" applyAlignment="1">
      <alignment vertical="center" shrinkToFit="1"/>
    </xf>
    <xf numFmtId="49" fontId="20"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60" xfId="2" applyNumberFormat="1" applyFont="1" applyBorder="1" applyAlignment="1">
      <alignment horizontal="center" vertical="center" shrinkToFit="1"/>
    </xf>
    <xf numFmtId="40" fontId="2" fillId="0" borderId="60" xfId="2" applyNumberFormat="1" applyFont="1" applyBorder="1" applyAlignment="1">
      <alignment vertical="center" shrinkToFit="1"/>
    </xf>
    <xf numFmtId="176" fontId="2" fillId="0" borderId="60" xfId="2" applyNumberFormat="1" applyFont="1" applyBorder="1" applyAlignment="1">
      <alignment horizontal="center" vertical="center" shrinkToFit="1"/>
    </xf>
    <xf numFmtId="177" fontId="2" fillId="0" borderId="60" xfId="2" applyNumberFormat="1" applyFont="1" applyBorder="1" applyAlignment="1">
      <alignment horizontal="center" vertical="center" shrinkToFit="1"/>
    </xf>
    <xf numFmtId="0" fontId="20" fillId="6" borderId="11" xfId="2" applyFill="1" applyBorder="1">
      <alignment vertical="center"/>
    </xf>
    <xf numFmtId="0" fontId="29" fillId="6" borderId="11" xfId="2" applyFont="1" applyFill="1" applyBorder="1" applyAlignment="1">
      <alignment vertical="center"/>
    </xf>
    <xf numFmtId="0" fontId="20" fillId="6" borderId="11" xfId="2" applyFill="1" applyBorder="1" applyAlignment="1">
      <alignment vertical="center" shrinkToFit="1"/>
    </xf>
    <xf numFmtId="0" fontId="20" fillId="0" borderId="0" xfId="2" applyAlignment="1">
      <alignment vertical="center" shrinkToFit="1"/>
    </xf>
    <xf numFmtId="40" fontId="20" fillId="0" borderId="0" xfId="2" applyNumberFormat="1" applyAlignment="1">
      <alignment vertical="center" shrinkToFit="1"/>
    </xf>
    <xf numFmtId="0" fontId="20" fillId="0" borderId="11" xfId="2" applyBorder="1" applyAlignment="1">
      <alignment vertical="center" shrinkToFit="1"/>
    </xf>
    <xf numFmtId="0" fontId="20" fillId="0" borderId="0" xfId="2" applyNumberFormat="1" applyAlignment="1">
      <alignment vertical="center" shrinkToFit="1"/>
    </xf>
    <xf numFmtId="179" fontId="20" fillId="0" borderId="60" xfId="2" applyNumberFormat="1" applyBorder="1" applyAlignment="1">
      <alignment horizontal="center" vertical="center" shrinkToFit="1"/>
    </xf>
    <xf numFmtId="40" fontId="30" fillId="0" borderId="60" xfId="2" applyNumberFormat="1" applyFont="1" applyBorder="1" applyAlignment="1">
      <alignment vertical="center" shrinkToFit="1"/>
    </xf>
    <xf numFmtId="176" fontId="20" fillId="0" borderId="60" xfId="2" applyNumberFormat="1" applyBorder="1" applyAlignment="1">
      <alignment horizontal="center" vertical="center" shrinkToFit="1"/>
    </xf>
    <xf numFmtId="177" fontId="20" fillId="0" borderId="60" xfId="2" applyNumberFormat="1" applyBorder="1" applyAlignment="1">
      <alignment horizontal="center" vertical="center" shrinkToFit="1"/>
    </xf>
    <xf numFmtId="40" fontId="20" fillId="0" borderId="60" xfId="2" applyNumberFormat="1" applyBorder="1" applyAlignment="1">
      <alignment vertical="center" shrinkToFit="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8" fillId="0" borderId="16" xfId="1" applyFont="1" applyFill="1" applyBorder="1" applyAlignment="1" applyProtection="1">
      <alignment horizontal="left" vertical="top" wrapText="1"/>
      <protection locked="0"/>
    </xf>
    <xf numFmtId="0" fontId="8" fillId="0" borderId="0" xfId="1" applyFont="1" applyFill="1" applyBorder="1" applyAlignment="1" applyProtection="1">
      <alignment horizontal="left" vertical="top" wrapText="1"/>
      <protection locked="0"/>
    </xf>
    <xf numFmtId="0" fontId="8" fillId="0" borderId="17" xfId="1" applyFont="1" applyFill="1" applyBorder="1" applyAlignment="1" applyProtection="1">
      <alignment horizontal="left" vertical="top" wrapText="1"/>
      <protection locked="0"/>
    </xf>
    <xf numFmtId="0" fontId="8" fillId="0" borderId="47" xfId="1" applyFont="1" applyFill="1" applyBorder="1" applyAlignment="1" applyProtection="1">
      <alignment horizontal="left" vertical="top" wrapText="1"/>
      <protection locked="0"/>
    </xf>
    <xf numFmtId="0" fontId="8" fillId="0" borderId="48" xfId="1" applyFont="1" applyFill="1" applyBorder="1" applyAlignment="1" applyProtection="1">
      <alignment horizontal="left" vertical="top" wrapText="1"/>
      <protection locked="0"/>
    </xf>
    <xf numFmtId="0" fontId="8" fillId="0" borderId="49" xfId="1" applyFont="1" applyFill="1" applyBorder="1" applyAlignment="1" applyProtection="1">
      <alignment horizontal="left" vertical="top" wrapText="1"/>
      <protection locked="0"/>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locked="0"/>
    </xf>
    <xf numFmtId="176" fontId="8" fillId="0" borderId="11" xfId="1" applyNumberFormat="1" applyFont="1" applyBorder="1" applyAlignment="1" applyProtection="1">
      <alignment horizontal="center" vertical="center" shrinkToFit="1"/>
      <protection hidden="1"/>
    </xf>
    <xf numFmtId="176"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0" fontId="8" fillId="0" borderId="38" xfId="1" applyNumberFormat="1" applyFont="1" applyFill="1" applyBorder="1" applyAlignment="1" applyProtection="1">
      <alignment horizontal="left" vertical="top" wrapText="1"/>
      <protection locked="0"/>
    </xf>
    <xf numFmtId="177" fontId="8" fillId="0" borderId="10"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12" xfId="1" applyNumberFormat="1" applyFont="1" applyFill="1" applyBorder="1" applyAlignment="1" applyProtection="1">
      <alignment horizontal="center" vertical="center" shrinkToFit="1"/>
      <protection hidden="1"/>
    </xf>
    <xf numFmtId="177" fontId="8" fillId="0" borderId="10" xfId="1" applyNumberFormat="1" applyFont="1" applyFill="1" applyBorder="1" applyAlignment="1" applyProtection="1">
      <alignment horizontal="center" vertical="center" shrinkToFit="1"/>
      <protection hidden="1"/>
    </xf>
    <xf numFmtId="14" fontId="8" fillId="0" borderId="11"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hidden="1"/>
    </xf>
    <xf numFmtId="177" fontId="8" fillId="0" borderId="23" xfId="1" applyNumberFormat="1" applyFont="1" applyFill="1" applyBorder="1" applyAlignment="1" applyProtection="1">
      <alignment horizontal="center" vertical="center" shrinkToFit="1"/>
      <protection hidden="1"/>
    </xf>
    <xf numFmtId="177" fontId="8" fillId="0" borderId="25" xfId="1" applyNumberFormat="1" applyFont="1" applyFill="1" applyBorder="1" applyAlignment="1" applyProtection="1">
      <alignment horizontal="center" vertical="center" shrinkToFit="1"/>
      <protection hidden="1"/>
    </xf>
    <xf numFmtId="0" fontId="8" fillId="0" borderId="18" xfId="1" applyFont="1" applyBorder="1" applyAlignment="1" applyProtection="1">
      <alignment horizontal="center" vertical="center" wrapText="1"/>
      <protection locked="0"/>
    </xf>
    <xf numFmtId="0" fontId="8" fillId="0" borderId="19" xfId="1" applyFont="1" applyBorder="1" applyAlignment="1" applyProtection="1">
      <alignment horizontal="center" vertical="center" wrapText="1"/>
      <protection locked="0"/>
    </xf>
    <xf numFmtId="176" fontId="8" fillId="0" borderId="19" xfId="1" applyNumberFormat="1" applyFont="1" applyBorder="1" applyAlignment="1" applyProtection="1">
      <alignment horizontal="center" vertical="center" shrinkToFit="1"/>
      <protection hidden="1"/>
    </xf>
    <xf numFmtId="178" fontId="8" fillId="0" borderId="19" xfId="1" applyNumberFormat="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179" fontId="8" fillId="2" borderId="21" xfId="1" applyNumberFormat="1" applyFont="1" applyFill="1" applyBorder="1" applyAlignment="1" applyProtection="1">
      <alignment horizontal="center" vertical="center" shrinkToFit="1"/>
      <protection hidden="1"/>
    </xf>
    <xf numFmtId="179" fontId="8" fillId="2" borderId="22"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3" xfId="1" applyNumberFormat="1" applyFont="1" applyBorder="1" applyAlignment="1" applyProtection="1">
      <alignment horizontal="center" vertical="center" shrinkToFit="1"/>
      <protection hidden="1"/>
    </xf>
    <xf numFmtId="177" fontId="8" fillId="0" borderId="24" xfId="1" applyNumberFormat="1" applyFont="1" applyBorder="1" applyAlignment="1" applyProtection="1">
      <alignment horizontal="center" vertical="center" shrinkToFit="1"/>
      <protection hidden="1"/>
    </xf>
    <xf numFmtId="0" fontId="8" fillId="2" borderId="26" xfId="1" applyFont="1" applyFill="1" applyBorder="1" applyAlignment="1">
      <alignment horizontal="center" vertical="center" shrinkToFit="1"/>
    </xf>
    <xf numFmtId="0" fontId="8" fillId="2" borderId="27"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177" fontId="8" fillId="0" borderId="34" xfId="1" applyNumberFormat="1" applyFont="1" applyFill="1" applyBorder="1" applyAlignment="1" applyProtection="1">
      <alignment horizontal="center" vertical="center" shrinkToFit="1"/>
      <protection hidden="1"/>
    </xf>
    <xf numFmtId="177" fontId="8" fillId="0" borderId="35"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28" xfId="1" applyFont="1" applyFill="1" applyBorder="1" applyAlignment="1">
      <alignment horizontal="center" vertical="center" shrinkToFit="1"/>
    </xf>
    <xf numFmtId="177" fontId="8" fillId="0" borderId="29" xfId="1" applyNumberFormat="1" applyFont="1" applyBorder="1" applyAlignment="1" applyProtection="1">
      <alignment horizontal="center" vertical="center" shrinkToFit="1"/>
      <protection hidden="1"/>
    </xf>
    <xf numFmtId="177" fontId="8" fillId="0" borderId="30"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31" xfId="1" applyFont="1" applyFill="1" applyBorder="1" applyAlignment="1">
      <alignment horizontal="center" vertical="center" shrinkToFit="1"/>
    </xf>
    <xf numFmtId="0" fontId="8" fillId="2" borderId="32" xfId="1" applyFont="1" applyFill="1" applyBorder="1" applyAlignment="1">
      <alignment horizontal="center" vertical="center" shrinkToFit="1"/>
    </xf>
    <xf numFmtId="0" fontId="8" fillId="2" borderId="33" xfId="1" applyFont="1" applyFill="1" applyBorder="1" applyAlignment="1">
      <alignment horizontal="center" vertical="center" shrinkToFit="1"/>
    </xf>
    <xf numFmtId="177" fontId="8" fillId="0" borderId="19"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18" fillId="0" borderId="42" xfId="1" applyFont="1" applyBorder="1" applyAlignment="1">
      <alignment horizontal="center" vertical="center"/>
    </xf>
    <xf numFmtId="0" fontId="18"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8" fillId="0" borderId="16" xfId="1" applyFont="1" applyBorder="1" applyAlignment="1" applyProtection="1">
      <alignment horizontal="left" vertical="top" wrapText="1"/>
      <protection locked="0"/>
    </xf>
    <xf numFmtId="0" fontId="8" fillId="0" borderId="0"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0" fontId="8" fillId="0" borderId="37" xfId="1" applyFont="1" applyBorder="1" applyAlignment="1" applyProtection="1">
      <alignment horizontal="left" vertical="top" wrapText="1"/>
      <protection locked="0"/>
    </xf>
    <xf numFmtId="0" fontId="8" fillId="0" borderId="38" xfId="1" applyFont="1" applyBorder="1" applyAlignment="1" applyProtection="1">
      <alignment horizontal="left" vertical="top" wrapText="1"/>
      <protection locked="0"/>
    </xf>
    <xf numFmtId="0" fontId="20" fillId="0" borderId="11" xfId="2" applyBorder="1" applyAlignment="1">
      <alignment vertical="center" shrinkToFit="1"/>
    </xf>
    <xf numFmtId="0" fontId="29" fillId="6" borderId="11" xfId="2" applyFont="1" applyFill="1" applyBorder="1" applyAlignment="1">
      <alignment vertical="center" shrinkToFit="1"/>
    </xf>
    <xf numFmtId="0" fontId="33" fillId="7" borderId="61" xfId="2" applyFont="1" applyFill="1" applyBorder="1" applyAlignment="1">
      <alignment horizontal="center" vertical="center"/>
    </xf>
    <xf numFmtId="0" fontId="33" fillId="7" borderId="62" xfId="2" applyFont="1" applyFill="1" applyBorder="1" applyAlignment="1">
      <alignment horizontal="center" vertical="center"/>
    </xf>
    <xf numFmtId="0" fontId="33" fillId="7" borderId="63" xfId="2" applyFont="1" applyFill="1" applyBorder="1" applyAlignment="1">
      <alignment horizontal="center" vertical="center"/>
    </xf>
    <xf numFmtId="0" fontId="33" fillId="7" borderId="64" xfId="2" applyFont="1" applyFill="1" applyBorder="1" applyAlignment="1">
      <alignment horizontal="center" vertical="center"/>
    </xf>
    <xf numFmtId="0" fontId="33" fillId="7" borderId="0" xfId="2" applyFont="1" applyFill="1" applyBorder="1" applyAlignment="1">
      <alignment horizontal="center" vertical="center"/>
    </xf>
    <xf numFmtId="0" fontId="33" fillId="7" borderId="65" xfId="2" applyFont="1" applyFill="1" applyBorder="1" applyAlignment="1">
      <alignment horizontal="center" vertical="center"/>
    </xf>
    <xf numFmtId="0" fontId="33" fillId="7" borderId="66" xfId="2" applyFont="1" applyFill="1" applyBorder="1" applyAlignment="1">
      <alignment horizontal="center" vertical="center"/>
    </xf>
    <xf numFmtId="0" fontId="33" fillId="7" borderId="67" xfId="2" applyFont="1" applyFill="1" applyBorder="1" applyAlignment="1">
      <alignment horizontal="center" vertical="center"/>
    </xf>
    <xf numFmtId="0" fontId="33" fillId="7" borderId="68" xfId="2" applyFont="1" applyFill="1" applyBorder="1" applyAlignment="1">
      <alignment horizontal="center" vertical="center"/>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40909</c:v>
                </c:pt>
                <c:pt idx="1">
                  <c:v>41275</c:v>
                </c:pt>
                <c:pt idx="2">
                  <c:v>41640</c:v>
                </c:pt>
                <c:pt idx="3">
                  <c:v>42005</c:v>
                </c:pt>
                <c:pt idx="4">
                  <c:v>42370</c:v>
                </c:pt>
              </c:numCache>
            </c:numRef>
          </c:cat>
          <c:val>
            <c:numRef>
              <c:f>データ!$AY$17:$BC$17</c:f>
              <c:numCache>
                <c:formatCode>#,##0.0;"▲ "#,##0.0</c:formatCode>
                <c:ptCount val="5"/>
                <c:pt idx="0">
                  <c:v>#N/A</c:v>
                </c:pt>
                <c:pt idx="1">
                  <c:v>100</c:v>
                </c:pt>
                <c:pt idx="2">
                  <c:v>126.5</c:v>
                </c:pt>
                <c:pt idx="3">
                  <c:v>135.30000000000001</c:v>
                </c:pt>
                <c:pt idx="4">
                  <c:v>110.9</c:v>
                </c:pt>
              </c:numCache>
            </c:numRef>
          </c:val>
          <c:extLst>
            <c:ext xmlns:c16="http://schemas.microsoft.com/office/drawing/2014/chart" uri="{C3380CC4-5D6E-409C-BE32-E72D297353CC}">
              <c16:uniqueId val="{00000000-DD83-4327-A634-A4C5BAE4685A}"/>
            </c:ext>
          </c:extLst>
        </c:ser>
        <c:dLbls>
          <c:showLegendKey val="0"/>
          <c:showVal val="0"/>
          <c:showCatName val="0"/>
          <c:showSerName val="0"/>
          <c:showPercent val="0"/>
          <c:showBubbleSize val="0"/>
        </c:dLbls>
        <c:gapWidth val="180"/>
        <c:overlap val="-90"/>
        <c:axId val="362569496"/>
        <c:axId val="362569888"/>
      </c:barChart>
      <c:lineChart>
        <c:grouping val="standard"/>
        <c:varyColors val="0"/>
        <c:ser>
          <c:idx val="1"/>
          <c:order val="1"/>
          <c:tx>
            <c:strRef>
              <c:f>データ!$AX$18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40909</c:v>
                </c:pt>
                <c:pt idx="1">
                  <c:v>41275</c:v>
                </c:pt>
                <c:pt idx="2">
                  <c:v>41640</c:v>
                </c:pt>
                <c:pt idx="3">
                  <c:v>42005</c:v>
                </c:pt>
                <c:pt idx="4">
                  <c:v>42370</c:v>
                </c:pt>
              </c:numCache>
            </c:numRef>
          </c:cat>
          <c:val>
            <c:numRef>
              <c:f>データ!$AY$18:$BC$18</c:f>
              <c:numCache>
                <c:formatCode>#,##0.0;"▲ "#,##0.0</c:formatCode>
                <c:ptCount val="5"/>
                <c:pt idx="0">
                  <c:v>#N/A</c:v>
                </c:pt>
                <c:pt idx="1">
                  <c:v>164.1</c:v>
                </c:pt>
                <c:pt idx="2">
                  <c:v>124.4</c:v>
                </c:pt>
                <c:pt idx="3">
                  <c:v>118.8</c:v>
                </c:pt>
                <c:pt idx="4">
                  <c:v>88.8</c:v>
                </c:pt>
              </c:numCache>
            </c:numRef>
          </c:val>
          <c:smooth val="0"/>
          <c:extLst>
            <c:ext xmlns:c16="http://schemas.microsoft.com/office/drawing/2014/chart" uri="{C3380CC4-5D6E-409C-BE32-E72D297353CC}">
              <c16:uniqueId val="{00000001-DD83-4327-A634-A4C5BAE4685A}"/>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40909</c:v>
                </c:pt>
                <c:pt idx="1">
                  <c:v>41275</c:v>
                </c:pt>
                <c:pt idx="2">
                  <c:v>41640</c:v>
                </c:pt>
                <c:pt idx="3">
                  <c:v>42005</c:v>
                </c:pt>
                <c:pt idx="4">
                  <c:v>42370</c:v>
                </c:pt>
              </c:numCache>
            </c:num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D83-4327-A634-A4C5BAE4685A}"/>
            </c:ext>
          </c:extLst>
        </c:ser>
        <c:dLbls>
          <c:showLegendKey val="0"/>
          <c:showVal val="0"/>
          <c:showCatName val="0"/>
          <c:showSerName val="0"/>
          <c:showPercent val="0"/>
          <c:showBubbleSize val="0"/>
        </c:dLbls>
        <c:marker val="1"/>
        <c:smooth val="0"/>
        <c:axId val="362569496"/>
        <c:axId val="362569888"/>
      </c:lineChart>
      <c:catAx>
        <c:axId val="362569496"/>
        <c:scaling>
          <c:orientation val="minMax"/>
        </c:scaling>
        <c:delete val="0"/>
        <c:axPos val="b"/>
        <c:numFmt formatCode="ge" sourceLinked="1"/>
        <c:majorTickMark val="none"/>
        <c:minorTickMark val="none"/>
        <c:tickLblPos val="none"/>
        <c:crossAx val="362569888"/>
        <c:crosses val="autoZero"/>
        <c:auto val="0"/>
        <c:lblAlgn val="ctr"/>
        <c:lblOffset val="100"/>
        <c:noMultiLvlLbl val="1"/>
      </c:catAx>
      <c:valAx>
        <c:axId val="3625698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25694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40909</c:v>
                </c:pt>
                <c:pt idx="1">
                  <c:v>41275</c:v>
                </c:pt>
                <c:pt idx="2">
                  <c:v>41640</c:v>
                </c:pt>
                <c:pt idx="3">
                  <c:v>42005</c:v>
                </c:pt>
                <c:pt idx="4">
                  <c:v>42370</c:v>
                </c:pt>
              </c:numCache>
            </c:numRef>
          </c:cat>
          <c:val>
            <c:numRef>
              <c:f>データ!$EO$17:$ES$17</c:f>
              <c:numCache>
                <c:formatCode>#,##0.0;"▲ "#,##0.0</c:formatCode>
                <c:ptCount val="5"/>
                <c:pt idx="0">
                  <c:v>#N/A</c:v>
                </c:pt>
                <c:pt idx="1">
                  <c:v>100</c:v>
                </c:pt>
                <c:pt idx="2">
                  <c:v>100</c:v>
                </c:pt>
                <c:pt idx="3">
                  <c:v>100</c:v>
                </c:pt>
                <c:pt idx="4">
                  <c:v>99.3</c:v>
                </c:pt>
              </c:numCache>
            </c:numRef>
          </c:val>
          <c:extLst>
            <c:ext xmlns:c16="http://schemas.microsoft.com/office/drawing/2014/chart" uri="{C3380CC4-5D6E-409C-BE32-E72D297353CC}">
              <c16:uniqueId val="{00000000-15CB-497A-B642-32C3805A3D99}"/>
            </c:ext>
          </c:extLst>
        </c:ser>
        <c:dLbls>
          <c:showLegendKey val="0"/>
          <c:showVal val="0"/>
          <c:showCatName val="0"/>
          <c:showSerName val="0"/>
          <c:showPercent val="0"/>
          <c:showBubbleSize val="0"/>
        </c:dLbls>
        <c:gapWidth val="180"/>
        <c:overlap val="-90"/>
        <c:axId val="459495128"/>
        <c:axId val="364638936"/>
      </c:barChart>
      <c:lineChart>
        <c:grouping val="standard"/>
        <c:varyColors val="0"/>
        <c:ser>
          <c:idx val="1"/>
          <c:order val="1"/>
          <c:tx>
            <c:strRef>
              <c:f>データ!$EN$18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40909</c:v>
                </c:pt>
                <c:pt idx="1">
                  <c:v>41275</c:v>
                </c:pt>
                <c:pt idx="2">
                  <c:v>41640</c:v>
                </c:pt>
                <c:pt idx="3">
                  <c:v>42005</c:v>
                </c:pt>
                <c:pt idx="4">
                  <c:v>42370</c:v>
                </c:pt>
              </c:numCache>
            </c:numRef>
          </c:cat>
          <c:val>
            <c:numRef>
              <c:f>データ!$EO$18:$ES$18</c:f>
              <c:numCache>
                <c:formatCode>#,##0.0;"▲ "#,##0.0</c:formatCode>
                <c:ptCount val="5"/>
                <c:pt idx="0">
                  <c:v>#N/A</c:v>
                </c:pt>
                <c:pt idx="1">
                  <c:v>56.1</c:v>
                </c:pt>
                <c:pt idx="2">
                  <c:v>70.2</c:v>
                </c:pt>
                <c:pt idx="3">
                  <c:v>73.099999999999994</c:v>
                </c:pt>
                <c:pt idx="4">
                  <c:v>74.8</c:v>
                </c:pt>
              </c:numCache>
            </c:numRef>
          </c:val>
          <c:smooth val="0"/>
          <c:extLst>
            <c:ext xmlns:c16="http://schemas.microsoft.com/office/drawing/2014/chart" uri="{C3380CC4-5D6E-409C-BE32-E72D297353CC}">
              <c16:uniqueId val="{00000001-15CB-497A-B642-32C3805A3D99}"/>
            </c:ext>
          </c:extLst>
        </c:ser>
        <c:dLbls>
          <c:showLegendKey val="0"/>
          <c:showVal val="0"/>
          <c:showCatName val="0"/>
          <c:showSerName val="0"/>
          <c:showPercent val="0"/>
          <c:showBubbleSize val="0"/>
        </c:dLbls>
        <c:marker val="1"/>
        <c:smooth val="0"/>
        <c:axId val="459495128"/>
        <c:axId val="364638936"/>
      </c:lineChart>
      <c:catAx>
        <c:axId val="459495128"/>
        <c:scaling>
          <c:orientation val="minMax"/>
        </c:scaling>
        <c:delete val="0"/>
        <c:axPos val="b"/>
        <c:numFmt formatCode="ge" sourceLinked="1"/>
        <c:majorTickMark val="none"/>
        <c:minorTickMark val="none"/>
        <c:tickLblPos val="none"/>
        <c:crossAx val="364638936"/>
        <c:crosses val="autoZero"/>
        <c:auto val="0"/>
        <c:lblAlgn val="ctr"/>
        <c:lblOffset val="100"/>
        <c:noMultiLvlLbl val="1"/>
      </c:catAx>
      <c:valAx>
        <c:axId val="3646389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94951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40909</c:v>
                </c:pt>
                <c:pt idx="1">
                  <c:v>41275</c:v>
                </c:pt>
                <c:pt idx="2">
                  <c:v>41640</c:v>
                </c:pt>
                <c:pt idx="3">
                  <c:v>42005</c:v>
                </c:pt>
                <c:pt idx="4">
                  <c:v>42370</c:v>
                </c:pt>
              </c:numCache>
            </c:num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0D1-4CE3-8DF6-3057EE06BBEA}"/>
            </c:ext>
          </c:extLst>
        </c:ser>
        <c:dLbls>
          <c:showLegendKey val="0"/>
          <c:showVal val="0"/>
          <c:showCatName val="0"/>
          <c:showSerName val="0"/>
          <c:showPercent val="0"/>
          <c:showBubbleSize val="0"/>
        </c:dLbls>
        <c:gapWidth val="180"/>
        <c:overlap val="-90"/>
        <c:axId val="364639720"/>
        <c:axId val="364640112"/>
      </c:barChart>
      <c:lineChart>
        <c:grouping val="standard"/>
        <c:varyColors val="0"/>
        <c:ser>
          <c:idx val="1"/>
          <c:order val="1"/>
          <c:tx>
            <c:strRef>
              <c:f>データ!$EY$18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40909</c:v>
                </c:pt>
                <c:pt idx="1">
                  <c:v>41275</c:v>
                </c:pt>
                <c:pt idx="2">
                  <c:v>41640</c:v>
                </c:pt>
                <c:pt idx="3">
                  <c:v>42005</c:v>
                </c:pt>
                <c:pt idx="4">
                  <c:v>42370</c:v>
                </c:pt>
              </c:numCache>
            </c:num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D1-4CE3-8DF6-3057EE06BBEA}"/>
            </c:ext>
          </c:extLst>
        </c:ser>
        <c:dLbls>
          <c:showLegendKey val="0"/>
          <c:showVal val="0"/>
          <c:showCatName val="0"/>
          <c:showSerName val="0"/>
          <c:showPercent val="0"/>
          <c:showBubbleSize val="0"/>
        </c:dLbls>
        <c:marker val="1"/>
        <c:smooth val="0"/>
        <c:axId val="364639720"/>
        <c:axId val="364640112"/>
      </c:lineChart>
      <c:catAx>
        <c:axId val="364639720"/>
        <c:scaling>
          <c:orientation val="minMax"/>
        </c:scaling>
        <c:delete val="0"/>
        <c:axPos val="b"/>
        <c:numFmt formatCode="ge" sourceLinked="1"/>
        <c:majorTickMark val="none"/>
        <c:minorTickMark val="none"/>
        <c:tickLblPos val="none"/>
        <c:crossAx val="364640112"/>
        <c:crosses val="autoZero"/>
        <c:auto val="0"/>
        <c:lblAlgn val="ctr"/>
        <c:lblOffset val="100"/>
        <c:noMultiLvlLbl val="1"/>
      </c:catAx>
      <c:valAx>
        <c:axId val="3646401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46397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40909</c:v>
                </c:pt>
                <c:pt idx="1">
                  <c:v>41275</c:v>
                </c:pt>
                <c:pt idx="2">
                  <c:v>41640</c:v>
                </c:pt>
                <c:pt idx="3">
                  <c:v>42005</c:v>
                </c:pt>
                <c:pt idx="4">
                  <c:v>42370</c:v>
                </c:pt>
              </c:numCache>
            </c:num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CEF-4415-87AC-73F32EB8B572}"/>
            </c:ext>
          </c:extLst>
        </c:ser>
        <c:dLbls>
          <c:showLegendKey val="0"/>
          <c:showVal val="0"/>
          <c:showCatName val="0"/>
          <c:showSerName val="0"/>
          <c:showPercent val="0"/>
          <c:showBubbleSize val="0"/>
        </c:dLbls>
        <c:gapWidth val="180"/>
        <c:overlap val="-90"/>
        <c:axId val="364626792"/>
        <c:axId val="364627184"/>
      </c:barChart>
      <c:lineChart>
        <c:grouping val="standard"/>
        <c:varyColors val="0"/>
        <c:ser>
          <c:idx val="1"/>
          <c:order val="1"/>
          <c:tx>
            <c:strRef>
              <c:f>データ!$FI$18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40909</c:v>
                </c:pt>
                <c:pt idx="1">
                  <c:v>41275</c:v>
                </c:pt>
                <c:pt idx="2">
                  <c:v>41640</c:v>
                </c:pt>
                <c:pt idx="3">
                  <c:v>42005</c:v>
                </c:pt>
                <c:pt idx="4">
                  <c:v>42370</c:v>
                </c:pt>
              </c:numCache>
            </c:num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EF-4415-87AC-73F32EB8B572}"/>
            </c:ext>
          </c:extLst>
        </c:ser>
        <c:dLbls>
          <c:showLegendKey val="0"/>
          <c:showVal val="0"/>
          <c:showCatName val="0"/>
          <c:showSerName val="0"/>
          <c:showPercent val="0"/>
          <c:showBubbleSize val="0"/>
        </c:dLbls>
        <c:marker val="1"/>
        <c:smooth val="0"/>
        <c:axId val="364626792"/>
        <c:axId val="364627184"/>
      </c:lineChart>
      <c:catAx>
        <c:axId val="364626792"/>
        <c:scaling>
          <c:orientation val="minMax"/>
        </c:scaling>
        <c:delete val="0"/>
        <c:axPos val="b"/>
        <c:numFmt formatCode="ge" sourceLinked="1"/>
        <c:majorTickMark val="none"/>
        <c:minorTickMark val="none"/>
        <c:tickLblPos val="none"/>
        <c:crossAx val="364627184"/>
        <c:crosses val="autoZero"/>
        <c:auto val="0"/>
        <c:lblAlgn val="ctr"/>
        <c:lblOffset val="100"/>
        <c:noMultiLvlLbl val="1"/>
      </c:catAx>
      <c:valAx>
        <c:axId val="3646271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4626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40909</c:v>
                </c:pt>
                <c:pt idx="1">
                  <c:v>41275</c:v>
                </c:pt>
                <c:pt idx="2">
                  <c:v>41640</c:v>
                </c:pt>
                <c:pt idx="3">
                  <c:v>42005</c:v>
                </c:pt>
                <c:pt idx="4">
                  <c:v>42370</c:v>
                </c:pt>
              </c:numCache>
            </c:num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3D1-4C84-9D22-328C76DE10A4}"/>
            </c:ext>
          </c:extLst>
        </c:ser>
        <c:dLbls>
          <c:showLegendKey val="0"/>
          <c:showVal val="0"/>
          <c:showCatName val="0"/>
          <c:showSerName val="0"/>
          <c:showPercent val="0"/>
          <c:showBubbleSize val="0"/>
        </c:dLbls>
        <c:gapWidth val="180"/>
        <c:overlap val="-90"/>
        <c:axId val="364627968"/>
        <c:axId val="364628360"/>
      </c:barChart>
      <c:lineChart>
        <c:grouping val="standard"/>
        <c:varyColors val="0"/>
        <c:ser>
          <c:idx val="1"/>
          <c:order val="1"/>
          <c:tx>
            <c:strRef>
              <c:f>データ!$FS$18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40909</c:v>
                </c:pt>
                <c:pt idx="1">
                  <c:v>41275</c:v>
                </c:pt>
                <c:pt idx="2">
                  <c:v>41640</c:v>
                </c:pt>
                <c:pt idx="3">
                  <c:v>42005</c:v>
                </c:pt>
                <c:pt idx="4">
                  <c:v>42370</c:v>
                </c:pt>
              </c:numCache>
            </c:num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D1-4C84-9D22-328C76DE10A4}"/>
            </c:ext>
          </c:extLst>
        </c:ser>
        <c:dLbls>
          <c:showLegendKey val="0"/>
          <c:showVal val="0"/>
          <c:showCatName val="0"/>
          <c:showSerName val="0"/>
          <c:showPercent val="0"/>
          <c:showBubbleSize val="0"/>
        </c:dLbls>
        <c:marker val="1"/>
        <c:smooth val="0"/>
        <c:axId val="364627968"/>
        <c:axId val="364628360"/>
      </c:lineChart>
      <c:catAx>
        <c:axId val="364627968"/>
        <c:scaling>
          <c:orientation val="minMax"/>
        </c:scaling>
        <c:delete val="0"/>
        <c:axPos val="b"/>
        <c:numFmt formatCode="ge" sourceLinked="1"/>
        <c:majorTickMark val="none"/>
        <c:minorTickMark val="none"/>
        <c:tickLblPos val="none"/>
        <c:crossAx val="364628360"/>
        <c:crosses val="autoZero"/>
        <c:auto val="0"/>
        <c:lblAlgn val="ctr"/>
        <c:lblOffset val="100"/>
        <c:noMultiLvlLbl val="1"/>
      </c:catAx>
      <c:valAx>
        <c:axId val="364628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3646279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40909</c:v>
                </c:pt>
                <c:pt idx="1">
                  <c:v>41275</c:v>
                </c:pt>
                <c:pt idx="2">
                  <c:v>41640</c:v>
                </c:pt>
                <c:pt idx="3">
                  <c:v>42005</c:v>
                </c:pt>
                <c:pt idx="4">
                  <c:v>42370</c:v>
                </c:pt>
              </c:numCache>
            </c:num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273-4BCE-8FAE-129BFBD01A9D}"/>
            </c:ext>
          </c:extLst>
        </c:ser>
        <c:dLbls>
          <c:showLegendKey val="0"/>
          <c:showVal val="0"/>
          <c:showCatName val="0"/>
          <c:showSerName val="0"/>
          <c:showPercent val="0"/>
          <c:showBubbleSize val="0"/>
        </c:dLbls>
        <c:gapWidth val="180"/>
        <c:overlap val="-90"/>
        <c:axId val="362870200"/>
        <c:axId val="362870592"/>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40909</c:v>
                </c:pt>
                <c:pt idx="1">
                  <c:v>41275</c:v>
                </c:pt>
                <c:pt idx="2">
                  <c:v>41640</c:v>
                </c:pt>
                <c:pt idx="3">
                  <c:v>42005</c:v>
                </c:pt>
                <c:pt idx="4">
                  <c:v>42370</c:v>
                </c:pt>
              </c:numCache>
            </c:num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73-4BCE-8FAE-129BFBD01A9D}"/>
            </c:ext>
          </c:extLst>
        </c:ser>
        <c:dLbls>
          <c:showLegendKey val="0"/>
          <c:showVal val="0"/>
          <c:showCatName val="0"/>
          <c:showSerName val="0"/>
          <c:showPercent val="0"/>
          <c:showBubbleSize val="0"/>
        </c:dLbls>
        <c:marker val="1"/>
        <c:smooth val="0"/>
        <c:axId val="362870200"/>
        <c:axId val="362870592"/>
      </c:lineChart>
      <c:catAx>
        <c:axId val="362870200"/>
        <c:scaling>
          <c:orientation val="minMax"/>
        </c:scaling>
        <c:delete val="0"/>
        <c:axPos val="b"/>
        <c:numFmt formatCode="ge" sourceLinked="1"/>
        <c:majorTickMark val="none"/>
        <c:minorTickMark val="none"/>
        <c:tickLblPos val="none"/>
        <c:crossAx val="362870592"/>
        <c:crosses val="autoZero"/>
        <c:auto val="0"/>
        <c:lblAlgn val="ctr"/>
        <c:lblOffset val="100"/>
        <c:noMultiLvlLbl val="1"/>
      </c:catAx>
      <c:valAx>
        <c:axId val="3628705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28702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40909</c:v>
                </c:pt>
                <c:pt idx="1">
                  <c:v>41275</c:v>
                </c:pt>
                <c:pt idx="2">
                  <c:v>41640</c:v>
                </c:pt>
                <c:pt idx="3">
                  <c:v>42005</c:v>
                </c:pt>
                <c:pt idx="4">
                  <c:v>42370</c:v>
                </c:pt>
              </c:numCache>
            </c:num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02D-4F13-AC02-4C9418D119E5}"/>
            </c:ext>
          </c:extLst>
        </c:ser>
        <c:dLbls>
          <c:showLegendKey val="0"/>
          <c:showVal val="0"/>
          <c:showCatName val="0"/>
          <c:showSerName val="0"/>
          <c:showPercent val="0"/>
          <c:showBubbleSize val="0"/>
        </c:dLbls>
        <c:gapWidth val="180"/>
        <c:overlap val="-90"/>
        <c:axId val="362871376"/>
        <c:axId val="470102312"/>
      </c:barChart>
      <c:lineChart>
        <c:grouping val="standard"/>
        <c:varyColors val="0"/>
        <c:ser>
          <c:idx val="1"/>
          <c:order val="1"/>
          <c:tx>
            <c:strRef>
              <c:f>データ!$GM$18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40909</c:v>
                </c:pt>
                <c:pt idx="1">
                  <c:v>41275</c:v>
                </c:pt>
                <c:pt idx="2">
                  <c:v>41640</c:v>
                </c:pt>
                <c:pt idx="3">
                  <c:v>42005</c:v>
                </c:pt>
                <c:pt idx="4">
                  <c:v>42370</c:v>
                </c:pt>
              </c:numCache>
            </c:num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2D-4F13-AC02-4C9418D119E5}"/>
            </c:ext>
          </c:extLst>
        </c:ser>
        <c:dLbls>
          <c:showLegendKey val="0"/>
          <c:showVal val="0"/>
          <c:showCatName val="0"/>
          <c:showSerName val="0"/>
          <c:showPercent val="0"/>
          <c:showBubbleSize val="0"/>
        </c:dLbls>
        <c:marker val="1"/>
        <c:smooth val="0"/>
        <c:axId val="362871376"/>
        <c:axId val="470102312"/>
      </c:lineChart>
      <c:catAx>
        <c:axId val="362871376"/>
        <c:scaling>
          <c:orientation val="minMax"/>
        </c:scaling>
        <c:delete val="0"/>
        <c:axPos val="b"/>
        <c:numFmt formatCode="ge" sourceLinked="1"/>
        <c:majorTickMark val="none"/>
        <c:minorTickMark val="none"/>
        <c:tickLblPos val="none"/>
        <c:crossAx val="470102312"/>
        <c:crosses val="autoZero"/>
        <c:auto val="0"/>
        <c:lblAlgn val="ctr"/>
        <c:lblOffset val="100"/>
        <c:noMultiLvlLbl val="1"/>
      </c:catAx>
      <c:valAx>
        <c:axId val="4701023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28713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40909</c:v>
                </c:pt>
                <c:pt idx="1">
                  <c:v>41275</c:v>
                </c:pt>
                <c:pt idx="2">
                  <c:v>41640</c:v>
                </c:pt>
                <c:pt idx="3">
                  <c:v>42005</c:v>
                </c:pt>
                <c:pt idx="4">
                  <c:v>42370</c:v>
                </c:pt>
              </c:numCache>
            </c:num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40F-4A89-BB39-168F423933B4}"/>
            </c:ext>
          </c:extLst>
        </c:ser>
        <c:dLbls>
          <c:showLegendKey val="0"/>
          <c:showVal val="0"/>
          <c:showCatName val="0"/>
          <c:showSerName val="0"/>
          <c:showPercent val="0"/>
          <c:showBubbleSize val="0"/>
        </c:dLbls>
        <c:gapWidth val="180"/>
        <c:overlap val="-90"/>
        <c:axId val="470103096"/>
        <c:axId val="470103488"/>
      </c:barChart>
      <c:lineChart>
        <c:grouping val="standard"/>
        <c:varyColors val="0"/>
        <c:ser>
          <c:idx val="1"/>
          <c:order val="1"/>
          <c:tx>
            <c:strRef>
              <c:f>データ!$GX$18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40909</c:v>
                </c:pt>
                <c:pt idx="1">
                  <c:v>41275</c:v>
                </c:pt>
                <c:pt idx="2">
                  <c:v>41640</c:v>
                </c:pt>
                <c:pt idx="3">
                  <c:v>42005</c:v>
                </c:pt>
                <c:pt idx="4">
                  <c:v>42370</c:v>
                </c:pt>
              </c:numCache>
            </c:num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0F-4A89-BB39-168F423933B4}"/>
            </c:ext>
          </c:extLst>
        </c:ser>
        <c:dLbls>
          <c:showLegendKey val="0"/>
          <c:showVal val="0"/>
          <c:showCatName val="0"/>
          <c:showSerName val="0"/>
          <c:showPercent val="0"/>
          <c:showBubbleSize val="0"/>
        </c:dLbls>
        <c:marker val="1"/>
        <c:smooth val="0"/>
        <c:axId val="470103096"/>
        <c:axId val="470103488"/>
      </c:lineChart>
      <c:catAx>
        <c:axId val="470103096"/>
        <c:scaling>
          <c:orientation val="minMax"/>
        </c:scaling>
        <c:delete val="0"/>
        <c:axPos val="b"/>
        <c:numFmt formatCode="ge" sourceLinked="1"/>
        <c:majorTickMark val="none"/>
        <c:minorTickMark val="none"/>
        <c:tickLblPos val="none"/>
        <c:crossAx val="470103488"/>
        <c:crosses val="autoZero"/>
        <c:auto val="0"/>
        <c:lblAlgn val="ctr"/>
        <c:lblOffset val="100"/>
        <c:noMultiLvlLbl val="1"/>
      </c:catAx>
      <c:valAx>
        <c:axId val="470103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01030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40909</c:v>
                </c:pt>
                <c:pt idx="1">
                  <c:v>41275</c:v>
                </c:pt>
                <c:pt idx="2">
                  <c:v>41640</c:v>
                </c:pt>
                <c:pt idx="3">
                  <c:v>42005</c:v>
                </c:pt>
                <c:pt idx="4">
                  <c:v>42370</c:v>
                </c:pt>
              </c:numCache>
            </c:num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4EF-4BF2-A429-D7D47E0CC35B}"/>
            </c:ext>
          </c:extLst>
        </c:ser>
        <c:dLbls>
          <c:showLegendKey val="0"/>
          <c:showVal val="0"/>
          <c:showCatName val="0"/>
          <c:showSerName val="0"/>
          <c:showPercent val="0"/>
          <c:showBubbleSize val="0"/>
        </c:dLbls>
        <c:gapWidth val="180"/>
        <c:overlap val="-90"/>
        <c:axId val="457891416"/>
        <c:axId val="457891808"/>
      </c:barChart>
      <c:lineChart>
        <c:grouping val="standard"/>
        <c:varyColors val="0"/>
        <c:ser>
          <c:idx val="1"/>
          <c:order val="1"/>
          <c:tx>
            <c:strRef>
              <c:f>データ!$HH$18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40909</c:v>
                </c:pt>
                <c:pt idx="1">
                  <c:v>41275</c:v>
                </c:pt>
                <c:pt idx="2">
                  <c:v>41640</c:v>
                </c:pt>
                <c:pt idx="3">
                  <c:v>42005</c:v>
                </c:pt>
                <c:pt idx="4">
                  <c:v>42370</c:v>
                </c:pt>
              </c:numCache>
            </c:num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EF-4BF2-A429-D7D47E0CC35B}"/>
            </c:ext>
          </c:extLst>
        </c:ser>
        <c:dLbls>
          <c:showLegendKey val="0"/>
          <c:showVal val="0"/>
          <c:showCatName val="0"/>
          <c:showSerName val="0"/>
          <c:showPercent val="0"/>
          <c:showBubbleSize val="0"/>
        </c:dLbls>
        <c:marker val="1"/>
        <c:smooth val="0"/>
        <c:axId val="457891416"/>
        <c:axId val="457891808"/>
      </c:lineChart>
      <c:catAx>
        <c:axId val="457891416"/>
        <c:scaling>
          <c:orientation val="minMax"/>
        </c:scaling>
        <c:delete val="0"/>
        <c:axPos val="b"/>
        <c:numFmt formatCode="ge" sourceLinked="1"/>
        <c:majorTickMark val="none"/>
        <c:minorTickMark val="none"/>
        <c:tickLblPos val="none"/>
        <c:crossAx val="457891808"/>
        <c:crosses val="autoZero"/>
        <c:auto val="0"/>
        <c:lblAlgn val="ctr"/>
        <c:lblOffset val="100"/>
        <c:noMultiLvlLbl val="1"/>
      </c:catAx>
      <c:valAx>
        <c:axId val="4578918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78914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40909</c:v>
                </c:pt>
                <c:pt idx="1">
                  <c:v>41275</c:v>
                </c:pt>
                <c:pt idx="2">
                  <c:v>41640</c:v>
                </c:pt>
                <c:pt idx="3">
                  <c:v>42005</c:v>
                </c:pt>
                <c:pt idx="4">
                  <c:v>42370</c:v>
                </c:pt>
              </c:numCache>
            </c:num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244-4204-8E0F-14EB28C7DB70}"/>
            </c:ext>
          </c:extLst>
        </c:ser>
        <c:dLbls>
          <c:showLegendKey val="0"/>
          <c:showVal val="0"/>
          <c:showCatName val="0"/>
          <c:showSerName val="0"/>
          <c:showPercent val="0"/>
          <c:showBubbleSize val="0"/>
        </c:dLbls>
        <c:gapWidth val="180"/>
        <c:overlap val="-90"/>
        <c:axId val="457892984"/>
        <c:axId val="365202280"/>
      </c:barChart>
      <c:lineChart>
        <c:grouping val="standard"/>
        <c:varyColors val="0"/>
        <c:ser>
          <c:idx val="1"/>
          <c:order val="1"/>
          <c:tx>
            <c:strRef>
              <c:f>データ!$HR$18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40909</c:v>
                </c:pt>
                <c:pt idx="1">
                  <c:v>41275</c:v>
                </c:pt>
                <c:pt idx="2">
                  <c:v>41640</c:v>
                </c:pt>
                <c:pt idx="3">
                  <c:v>42005</c:v>
                </c:pt>
                <c:pt idx="4">
                  <c:v>42370</c:v>
                </c:pt>
              </c:numCache>
            </c:num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44-4204-8E0F-14EB28C7DB70}"/>
            </c:ext>
          </c:extLst>
        </c:ser>
        <c:dLbls>
          <c:showLegendKey val="0"/>
          <c:showVal val="0"/>
          <c:showCatName val="0"/>
          <c:showSerName val="0"/>
          <c:showPercent val="0"/>
          <c:showBubbleSize val="0"/>
        </c:dLbls>
        <c:marker val="1"/>
        <c:smooth val="0"/>
        <c:axId val="457892984"/>
        <c:axId val="365202280"/>
      </c:lineChart>
      <c:catAx>
        <c:axId val="457892984"/>
        <c:scaling>
          <c:orientation val="minMax"/>
        </c:scaling>
        <c:delete val="0"/>
        <c:axPos val="b"/>
        <c:numFmt formatCode="ge" sourceLinked="1"/>
        <c:majorTickMark val="none"/>
        <c:minorTickMark val="none"/>
        <c:tickLblPos val="none"/>
        <c:crossAx val="365202280"/>
        <c:crosses val="autoZero"/>
        <c:auto val="0"/>
        <c:lblAlgn val="ctr"/>
        <c:lblOffset val="100"/>
        <c:noMultiLvlLbl val="1"/>
      </c:catAx>
      <c:valAx>
        <c:axId val="365202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7892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40909</c:v>
                </c:pt>
                <c:pt idx="1">
                  <c:v>41275</c:v>
                </c:pt>
                <c:pt idx="2">
                  <c:v>41640</c:v>
                </c:pt>
                <c:pt idx="3">
                  <c:v>42005</c:v>
                </c:pt>
                <c:pt idx="4">
                  <c:v>42370</c:v>
                </c:pt>
              </c:numCache>
            </c:num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50A-46E8-9859-592DE5117EFF}"/>
            </c:ext>
          </c:extLst>
        </c:ser>
        <c:dLbls>
          <c:showLegendKey val="0"/>
          <c:showVal val="0"/>
          <c:showCatName val="0"/>
          <c:showSerName val="0"/>
          <c:showPercent val="0"/>
          <c:showBubbleSize val="0"/>
        </c:dLbls>
        <c:gapWidth val="180"/>
        <c:overlap val="-90"/>
        <c:axId val="365202672"/>
        <c:axId val="36520306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40909</c:v>
                </c:pt>
                <c:pt idx="1">
                  <c:v>41275</c:v>
                </c:pt>
                <c:pt idx="2">
                  <c:v>41640</c:v>
                </c:pt>
                <c:pt idx="3">
                  <c:v>42005</c:v>
                </c:pt>
                <c:pt idx="4">
                  <c:v>42370</c:v>
                </c:pt>
              </c:numCache>
            </c:num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0A-46E8-9859-592DE5117EFF}"/>
            </c:ext>
          </c:extLst>
        </c:ser>
        <c:dLbls>
          <c:showLegendKey val="0"/>
          <c:showVal val="0"/>
          <c:showCatName val="0"/>
          <c:showSerName val="0"/>
          <c:showPercent val="0"/>
          <c:showBubbleSize val="0"/>
        </c:dLbls>
        <c:marker val="1"/>
        <c:smooth val="0"/>
        <c:axId val="365202672"/>
        <c:axId val="365203064"/>
      </c:lineChart>
      <c:catAx>
        <c:axId val="365202672"/>
        <c:scaling>
          <c:orientation val="minMax"/>
        </c:scaling>
        <c:delete val="0"/>
        <c:axPos val="b"/>
        <c:numFmt formatCode="ge" sourceLinked="1"/>
        <c:majorTickMark val="none"/>
        <c:minorTickMark val="none"/>
        <c:tickLblPos val="none"/>
        <c:crossAx val="365203064"/>
        <c:crosses val="autoZero"/>
        <c:auto val="0"/>
        <c:lblAlgn val="ctr"/>
        <c:lblOffset val="100"/>
        <c:noMultiLvlLbl val="1"/>
      </c:catAx>
      <c:valAx>
        <c:axId val="3652030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52026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40909</c:v>
                </c:pt>
                <c:pt idx="1">
                  <c:v>41275</c:v>
                </c:pt>
                <c:pt idx="2">
                  <c:v>41640</c:v>
                </c:pt>
                <c:pt idx="3">
                  <c:v>42005</c:v>
                </c:pt>
                <c:pt idx="4">
                  <c:v>42370</c:v>
                </c:pt>
              </c:numCache>
            </c:numRef>
          </c:cat>
          <c:val>
            <c:numRef>
              <c:f>データ!$BJ$17:$BN$17</c:f>
              <c:numCache>
                <c:formatCode>#,##0.0;"▲ "#,##0.0</c:formatCode>
                <c:ptCount val="5"/>
                <c:pt idx="0">
                  <c:v>#N/A</c:v>
                </c:pt>
                <c:pt idx="1">
                  <c:v>0</c:v>
                </c:pt>
                <c:pt idx="2">
                  <c:v>3420.6</c:v>
                </c:pt>
                <c:pt idx="3">
                  <c:v>2347.5</c:v>
                </c:pt>
                <c:pt idx="4">
                  <c:v>2119.4</c:v>
                </c:pt>
              </c:numCache>
            </c:numRef>
          </c:val>
          <c:extLst>
            <c:ext xmlns:c16="http://schemas.microsoft.com/office/drawing/2014/chart" uri="{C3380CC4-5D6E-409C-BE32-E72D297353CC}">
              <c16:uniqueId val="{00000000-DF54-4182-9ACE-2C1F2FCFCE61}"/>
            </c:ext>
          </c:extLst>
        </c:ser>
        <c:dLbls>
          <c:showLegendKey val="0"/>
          <c:showVal val="0"/>
          <c:showCatName val="0"/>
          <c:showSerName val="0"/>
          <c:showPercent val="0"/>
          <c:showBubbleSize val="0"/>
        </c:dLbls>
        <c:gapWidth val="180"/>
        <c:overlap val="-90"/>
        <c:axId val="359778200"/>
        <c:axId val="359778592"/>
      </c:barChart>
      <c:lineChart>
        <c:grouping val="standard"/>
        <c:varyColors val="0"/>
        <c:ser>
          <c:idx val="1"/>
          <c:order val="1"/>
          <c:tx>
            <c:strRef>
              <c:f>データ!$BI$18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40909</c:v>
                </c:pt>
                <c:pt idx="1">
                  <c:v>41275</c:v>
                </c:pt>
                <c:pt idx="2">
                  <c:v>41640</c:v>
                </c:pt>
                <c:pt idx="3">
                  <c:v>42005</c:v>
                </c:pt>
                <c:pt idx="4">
                  <c:v>42370</c:v>
                </c:pt>
              </c:numCache>
            </c:numRef>
          </c:cat>
          <c:val>
            <c:numRef>
              <c:f>データ!$BJ$18:$BN$18</c:f>
              <c:numCache>
                <c:formatCode>#,##0.0;"▲ "#,##0.0</c:formatCode>
                <c:ptCount val="5"/>
                <c:pt idx="0">
                  <c:v>#N/A</c:v>
                </c:pt>
                <c:pt idx="1">
                  <c:v>366.9</c:v>
                </c:pt>
                <c:pt idx="2">
                  <c:v>324.60000000000002</c:v>
                </c:pt>
                <c:pt idx="3">
                  <c:v>255.4</c:v>
                </c:pt>
                <c:pt idx="4">
                  <c:v>269.8</c:v>
                </c:pt>
              </c:numCache>
            </c:numRef>
          </c:val>
          <c:smooth val="0"/>
          <c:extLst>
            <c:ext xmlns:c16="http://schemas.microsoft.com/office/drawing/2014/chart" uri="{C3380CC4-5D6E-409C-BE32-E72D297353CC}">
              <c16:uniqueId val="{00000001-DF54-4182-9ACE-2C1F2FCFCE61}"/>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40909</c:v>
                </c:pt>
                <c:pt idx="1">
                  <c:v>41275</c:v>
                </c:pt>
                <c:pt idx="2">
                  <c:v>41640</c:v>
                </c:pt>
                <c:pt idx="3">
                  <c:v>42005</c:v>
                </c:pt>
                <c:pt idx="4">
                  <c:v>42370</c:v>
                </c:pt>
              </c:numCache>
            </c:num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F54-4182-9ACE-2C1F2FCFCE61}"/>
            </c:ext>
          </c:extLst>
        </c:ser>
        <c:dLbls>
          <c:showLegendKey val="0"/>
          <c:showVal val="0"/>
          <c:showCatName val="0"/>
          <c:showSerName val="0"/>
          <c:showPercent val="0"/>
          <c:showBubbleSize val="0"/>
        </c:dLbls>
        <c:marker val="1"/>
        <c:smooth val="0"/>
        <c:axId val="359778200"/>
        <c:axId val="359778592"/>
      </c:lineChart>
      <c:catAx>
        <c:axId val="359778200"/>
        <c:scaling>
          <c:orientation val="minMax"/>
        </c:scaling>
        <c:delete val="0"/>
        <c:axPos val="b"/>
        <c:numFmt formatCode="ge" sourceLinked="1"/>
        <c:majorTickMark val="none"/>
        <c:minorTickMark val="none"/>
        <c:tickLblPos val="none"/>
        <c:crossAx val="359778592"/>
        <c:crosses val="autoZero"/>
        <c:auto val="0"/>
        <c:lblAlgn val="ctr"/>
        <c:lblOffset val="100"/>
        <c:noMultiLvlLbl val="1"/>
      </c:catAx>
      <c:valAx>
        <c:axId val="3597785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97782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40909</c:v>
                </c:pt>
                <c:pt idx="1">
                  <c:v>41275</c:v>
                </c:pt>
                <c:pt idx="2">
                  <c:v>41640</c:v>
                </c:pt>
                <c:pt idx="3">
                  <c:v>42005</c:v>
                </c:pt>
                <c:pt idx="4">
                  <c:v>42370</c:v>
                </c:pt>
              </c:numCache>
            </c:num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2A9-408C-BC6F-115BEE9D20CF}"/>
            </c:ext>
          </c:extLst>
        </c:ser>
        <c:dLbls>
          <c:showLegendKey val="0"/>
          <c:showVal val="0"/>
          <c:showCatName val="0"/>
          <c:showSerName val="0"/>
          <c:showPercent val="0"/>
          <c:showBubbleSize val="0"/>
        </c:dLbls>
        <c:gapWidth val="180"/>
        <c:overlap val="-90"/>
        <c:axId val="365203848"/>
        <c:axId val="470708072"/>
      </c:barChart>
      <c:lineChart>
        <c:grouping val="standard"/>
        <c:varyColors val="0"/>
        <c:ser>
          <c:idx val="1"/>
          <c:order val="1"/>
          <c:tx>
            <c:strRef>
              <c:f>データ!$IL$18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40909</c:v>
                </c:pt>
                <c:pt idx="1">
                  <c:v>41275</c:v>
                </c:pt>
                <c:pt idx="2">
                  <c:v>41640</c:v>
                </c:pt>
                <c:pt idx="3">
                  <c:v>42005</c:v>
                </c:pt>
                <c:pt idx="4">
                  <c:v>42370</c:v>
                </c:pt>
              </c:numCache>
            </c:num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A9-408C-BC6F-115BEE9D20CF}"/>
            </c:ext>
          </c:extLst>
        </c:ser>
        <c:dLbls>
          <c:showLegendKey val="0"/>
          <c:showVal val="0"/>
          <c:showCatName val="0"/>
          <c:showSerName val="0"/>
          <c:showPercent val="0"/>
          <c:showBubbleSize val="0"/>
        </c:dLbls>
        <c:marker val="1"/>
        <c:smooth val="0"/>
        <c:axId val="365203848"/>
        <c:axId val="470708072"/>
      </c:lineChart>
      <c:catAx>
        <c:axId val="365203848"/>
        <c:scaling>
          <c:orientation val="minMax"/>
        </c:scaling>
        <c:delete val="0"/>
        <c:axPos val="b"/>
        <c:numFmt formatCode="ge" sourceLinked="1"/>
        <c:majorTickMark val="none"/>
        <c:minorTickMark val="none"/>
        <c:tickLblPos val="none"/>
        <c:crossAx val="470708072"/>
        <c:crosses val="autoZero"/>
        <c:auto val="0"/>
        <c:lblAlgn val="ctr"/>
        <c:lblOffset val="100"/>
        <c:noMultiLvlLbl val="1"/>
      </c:catAx>
      <c:valAx>
        <c:axId val="470708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52038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40909</c:v>
                </c:pt>
                <c:pt idx="1">
                  <c:v>41275</c:v>
                </c:pt>
                <c:pt idx="2">
                  <c:v>41640</c:v>
                </c:pt>
                <c:pt idx="3">
                  <c:v>42005</c:v>
                </c:pt>
                <c:pt idx="4">
                  <c:v>42370</c:v>
                </c:pt>
              </c:numCache>
            </c:num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407-41AD-AF17-420F59E72BD8}"/>
            </c:ext>
          </c:extLst>
        </c:ser>
        <c:dLbls>
          <c:showLegendKey val="0"/>
          <c:showVal val="0"/>
          <c:showCatName val="0"/>
          <c:showSerName val="0"/>
          <c:showPercent val="0"/>
          <c:showBubbleSize val="0"/>
        </c:dLbls>
        <c:gapWidth val="180"/>
        <c:overlap val="-90"/>
        <c:axId val="470708856"/>
        <c:axId val="470709248"/>
      </c:barChart>
      <c:lineChart>
        <c:grouping val="standard"/>
        <c:varyColors val="0"/>
        <c:ser>
          <c:idx val="1"/>
          <c:order val="1"/>
          <c:tx>
            <c:strRef>
              <c:f>データ!$IW$18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40909</c:v>
                </c:pt>
                <c:pt idx="1">
                  <c:v>41275</c:v>
                </c:pt>
                <c:pt idx="2">
                  <c:v>41640</c:v>
                </c:pt>
                <c:pt idx="3">
                  <c:v>42005</c:v>
                </c:pt>
                <c:pt idx="4">
                  <c:v>42370</c:v>
                </c:pt>
              </c:numCache>
            </c:num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07-41AD-AF17-420F59E72BD8}"/>
            </c:ext>
          </c:extLst>
        </c:ser>
        <c:dLbls>
          <c:showLegendKey val="0"/>
          <c:showVal val="0"/>
          <c:showCatName val="0"/>
          <c:showSerName val="0"/>
          <c:showPercent val="0"/>
          <c:showBubbleSize val="0"/>
        </c:dLbls>
        <c:marker val="1"/>
        <c:smooth val="0"/>
        <c:axId val="470708856"/>
        <c:axId val="470709248"/>
      </c:lineChart>
      <c:catAx>
        <c:axId val="470708856"/>
        <c:scaling>
          <c:orientation val="minMax"/>
        </c:scaling>
        <c:delete val="0"/>
        <c:axPos val="b"/>
        <c:numFmt formatCode="ge" sourceLinked="1"/>
        <c:majorTickMark val="none"/>
        <c:minorTickMark val="none"/>
        <c:tickLblPos val="none"/>
        <c:crossAx val="470709248"/>
        <c:crosses val="autoZero"/>
        <c:auto val="0"/>
        <c:lblAlgn val="ctr"/>
        <c:lblOffset val="100"/>
        <c:noMultiLvlLbl val="1"/>
      </c:catAx>
      <c:valAx>
        <c:axId val="470709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07088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40909</c:v>
                </c:pt>
                <c:pt idx="1">
                  <c:v>41275</c:v>
                </c:pt>
                <c:pt idx="2">
                  <c:v>41640</c:v>
                </c:pt>
                <c:pt idx="3">
                  <c:v>42005</c:v>
                </c:pt>
                <c:pt idx="4">
                  <c:v>42370</c:v>
                </c:pt>
              </c:numCache>
            </c:num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1CA-47AE-9B12-31479FA9773E}"/>
            </c:ext>
          </c:extLst>
        </c:ser>
        <c:dLbls>
          <c:showLegendKey val="0"/>
          <c:showVal val="0"/>
          <c:showCatName val="0"/>
          <c:showSerName val="0"/>
          <c:showPercent val="0"/>
          <c:showBubbleSize val="0"/>
        </c:dLbls>
        <c:gapWidth val="180"/>
        <c:overlap val="-90"/>
        <c:axId val="4765728"/>
        <c:axId val="4766120"/>
      </c:barChart>
      <c:lineChart>
        <c:grouping val="standard"/>
        <c:varyColors val="0"/>
        <c:ser>
          <c:idx val="1"/>
          <c:order val="1"/>
          <c:tx>
            <c:strRef>
              <c:f>データ!$JG$18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40909</c:v>
                </c:pt>
                <c:pt idx="1">
                  <c:v>41275</c:v>
                </c:pt>
                <c:pt idx="2">
                  <c:v>41640</c:v>
                </c:pt>
                <c:pt idx="3">
                  <c:v>42005</c:v>
                </c:pt>
                <c:pt idx="4">
                  <c:v>42370</c:v>
                </c:pt>
              </c:numCache>
            </c:num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CA-47AE-9B12-31479FA9773E}"/>
            </c:ext>
          </c:extLst>
        </c:ser>
        <c:dLbls>
          <c:showLegendKey val="0"/>
          <c:showVal val="0"/>
          <c:showCatName val="0"/>
          <c:showSerName val="0"/>
          <c:showPercent val="0"/>
          <c:showBubbleSize val="0"/>
        </c:dLbls>
        <c:marker val="1"/>
        <c:smooth val="0"/>
        <c:axId val="4765728"/>
        <c:axId val="4766120"/>
      </c:lineChart>
      <c:catAx>
        <c:axId val="4765728"/>
        <c:scaling>
          <c:orientation val="minMax"/>
        </c:scaling>
        <c:delete val="0"/>
        <c:axPos val="b"/>
        <c:numFmt formatCode="ge" sourceLinked="1"/>
        <c:majorTickMark val="none"/>
        <c:minorTickMark val="none"/>
        <c:tickLblPos val="none"/>
        <c:crossAx val="4766120"/>
        <c:crosses val="autoZero"/>
        <c:auto val="0"/>
        <c:lblAlgn val="ctr"/>
        <c:lblOffset val="100"/>
        <c:noMultiLvlLbl val="1"/>
      </c:catAx>
      <c:valAx>
        <c:axId val="47661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657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40909</c:v>
                </c:pt>
                <c:pt idx="1">
                  <c:v>41275</c:v>
                </c:pt>
                <c:pt idx="2">
                  <c:v>41640</c:v>
                </c:pt>
                <c:pt idx="3">
                  <c:v>42005</c:v>
                </c:pt>
                <c:pt idx="4">
                  <c:v>42370</c:v>
                </c:pt>
              </c:numCache>
            </c:num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21D-4653-9D98-EAC26EF1765A}"/>
            </c:ext>
          </c:extLst>
        </c:ser>
        <c:dLbls>
          <c:showLegendKey val="0"/>
          <c:showVal val="0"/>
          <c:showCatName val="0"/>
          <c:showSerName val="0"/>
          <c:showPercent val="0"/>
          <c:showBubbleSize val="0"/>
        </c:dLbls>
        <c:gapWidth val="180"/>
        <c:overlap val="-90"/>
        <c:axId val="4766904"/>
        <c:axId val="4767296"/>
      </c:barChart>
      <c:lineChart>
        <c:grouping val="standard"/>
        <c:varyColors val="0"/>
        <c:ser>
          <c:idx val="1"/>
          <c:order val="1"/>
          <c:tx>
            <c:strRef>
              <c:f>データ!$JQ$18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40909</c:v>
                </c:pt>
                <c:pt idx="1">
                  <c:v>41275</c:v>
                </c:pt>
                <c:pt idx="2">
                  <c:v>41640</c:v>
                </c:pt>
                <c:pt idx="3">
                  <c:v>42005</c:v>
                </c:pt>
                <c:pt idx="4">
                  <c:v>42370</c:v>
                </c:pt>
              </c:numCache>
            </c:num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1D-4653-9D98-EAC26EF1765A}"/>
            </c:ext>
          </c:extLst>
        </c:ser>
        <c:dLbls>
          <c:showLegendKey val="0"/>
          <c:showVal val="0"/>
          <c:showCatName val="0"/>
          <c:showSerName val="0"/>
          <c:showPercent val="0"/>
          <c:showBubbleSize val="0"/>
        </c:dLbls>
        <c:marker val="1"/>
        <c:smooth val="0"/>
        <c:axId val="4766904"/>
        <c:axId val="4767296"/>
      </c:lineChart>
      <c:catAx>
        <c:axId val="4766904"/>
        <c:scaling>
          <c:orientation val="minMax"/>
        </c:scaling>
        <c:delete val="0"/>
        <c:axPos val="b"/>
        <c:numFmt formatCode="ge" sourceLinked="1"/>
        <c:majorTickMark val="none"/>
        <c:minorTickMark val="none"/>
        <c:tickLblPos val="none"/>
        <c:crossAx val="4767296"/>
        <c:crosses val="autoZero"/>
        <c:auto val="0"/>
        <c:lblAlgn val="ctr"/>
        <c:lblOffset val="100"/>
        <c:noMultiLvlLbl val="1"/>
      </c:catAx>
      <c:valAx>
        <c:axId val="47672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669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40909</c:v>
                </c:pt>
                <c:pt idx="1">
                  <c:v>41275</c:v>
                </c:pt>
                <c:pt idx="2">
                  <c:v>41640</c:v>
                </c:pt>
                <c:pt idx="3">
                  <c:v>42005</c:v>
                </c:pt>
                <c:pt idx="4">
                  <c:v>42370</c:v>
                </c:pt>
              </c:numCache>
            </c:num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3FB-4774-93F7-A7FE2A4EF453}"/>
            </c:ext>
          </c:extLst>
        </c:ser>
        <c:dLbls>
          <c:showLegendKey val="0"/>
          <c:showVal val="0"/>
          <c:showCatName val="0"/>
          <c:showSerName val="0"/>
          <c:showPercent val="0"/>
          <c:showBubbleSize val="0"/>
        </c:dLbls>
        <c:gapWidth val="180"/>
        <c:overlap val="-90"/>
        <c:axId val="467940368"/>
        <c:axId val="46794076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40909</c:v>
                </c:pt>
                <c:pt idx="1">
                  <c:v>41275</c:v>
                </c:pt>
                <c:pt idx="2">
                  <c:v>41640</c:v>
                </c:pt>
                <c:pt idx="3">
                  <c:v>42005</c:v>
                </c:pt>
                <c:pt idx="4">
                  <c:v>42370</c:v>
                </c:pt>
              </c:numCache>
            </c:num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FB-4774-93F7-A7FE2A4EF453}"/>
            </c:ext>
          </c:extLst>
        </c:ser>
        <c:dLbls>
          <c:showLegendKey val="0"/>
          <c:showVal val="0"/>
          <c:showCatName val="0"/>
          <c:showSerName val="0"/>
          <c:showPercent val="0"/>
          <c:showBubbleSize val="0"/>
        </c:dLbls>
        <c:marker val="1"/>
        <c:smooth val="0"/>
        <c:axId val="467940368"/>
        <c:axId val="467940760"/>
      </c:lineChart>
      <c:catAx>
        <c:axId val="467940368"/>
        <c:scaling>
          <c:orientation val="minMax"/>
        </c:scaling>
        <c:delete val="0"/>
        <c:axPos val="b"/>
        <c:numFmt formatCode="ge" sourceLinked="1"/>
        <c:majorTickMark val="none"/>
        <c:minorTickMark val="none"/>
        <c:tickLblPos val="none"/>
        <c:crossAx val="467940760"/>
        <c:crosses val="autoZero"/>
        <c:auto val="0"/>
        <c:lblAlgn val="ctr"/>
        <c:lblOffset val="100"/>
        <c:noMultiLvlLbl val="1"/>
      </c:catAx>
      <c:valAx>
        <c:axId val="467940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7940368"/>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40909</c:v>
                </c:pt>
                <c:pt idx="1">
                  <c:v>41275</c:v>
                </c:pt>
                <c:pt idx="2">
                  <c:v>41640</c:v>
                </c:pt>
                <c:pt idx="3">
                  <c:v>42005</c:v>
                </c:pt>
                <c:pt idx="4">
                  <c:v>42370</c:v>
                </c:pt>
              </c:numCache>
            </c:num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6C0-41EA-BE7E-4384FF17F0DC}"/>
            </c:ext>
          </c:extLst>
        </c:ser>
        <c:dLbls>
          <c:showLegendKey val="0"/>
          <c:showVal val="0"/>
          <c:showCatName val="0"/>
          <c:showSerName val="0"/>
          <c:showPercent val="0"/>
          <c:showBubbleSize val="0"/>
        </c:dLbls>
        <c:gapWidth val="180"/>
        <c:overlap val="-90"/>
        <c:axId val="467941544"/>
        <c:axId val="460525528"/>
      </c:barChart>
      <c:lineChart>
        <c:grouping val="standard"/>
        <c:varyColors val="0"/>
        <c:ser>
          <c:idx val="1"/>
          <c:order val="1"/>
          <c:tx>
            <c:strRef>
              <c:f>データ!$KK$18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40909</c:v>
                </c:pt>
                <c:pt idx="1">
                  <c:v>41275</c:v>
                </c:pt>
                <c:pt idx="2">
                  <c:v>41640</c:v>
                </c:pt>
                <c:pt idx="3">
                  <c:v>42005</c:v>
                </c:pt>
                <c:pt idx="4">
                  <c:v>42370</c:v>
                </c:pt>
              </c:numCache>
            </c:num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C0-41EA-BE7E-4384FF17F0DC}"/>
            </c:ext>
          </c:extLst>
        </c:ser>
        <c:dLbls>
          <c:showLegendKey val="0"/>
          <c:showVal val="0"/>
          <c:showCatName val="0"/>
          <c:showSerName val="0"/>
          <c:showPercent val="0"/>
          <c:showBubbleSize val="0"/>
        </c:dLbls>
        <c:marker val="1"/>
        <c:smooth val="0"/>
        <c:axId val="467941544"/>
        <c:axId val="460525528"/>
      </c:lineChart>
      <c:catAx>
        <c:axId val="467941544"/>
        <c:scaling>
          <c:orientation val="minMax"/>
        </c:scaling>
        <c:delete val="0"/>
        <c:axPos val="b"/>
        <c:numFmt formatCode="ge" sourceLinked="1"/>
        <c:majorTickMark val="none"/>
        <c:minorTickMark val="none"/>
        <c:tickLblPos val="none"/>
        <c:crossAx val="460525528"/>
        <c:crosses val="autoZero"/>
        <c:auto val="0"/>
        <c:lblAlgn val="ctr"/>
        <c:lblOffset val="100"/>
        <c:noMultiLvlLbl val="1"/>
      </c:catAx>
      <c:valAx>
        <c:axId val="4605255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79415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40909</c:v>
                </c:pt>
                <c:pt idx="1">
                  <c:v>41275</c:v>
                </c:pt>
                <c:pt idx="2">
                  <c:v>41640</c:v>
                </c:pt>
                <c:pt idx="3">
                  <c:v>42005</c:v>
                </c:pt>
                <c:pt idx="4">
                  <c:v>42370</c:v>
                </c:pt>
              </c:numCache>
            </c:numRef>
          </c:cat>
          <c:val>
            <c:numRef>
              <c:f>データ!$KW$17:$LA$17</c:f>
              <c:numCache>
                <c:formatCode>#,##0.0;"▲ "#,##0.0</c:formatCode>
                <c:ptCount val="5"/>
                <c:pt idx="0">
                  <c:v>#N/A</c:v>
                </c:pt>
                <c:pt idx="1">
                  <c:v>0</c:v>
                </c:pt>
                <c:pt idx="2">
                  <c:v>18.2</c:v>
                </c:pt>
                <c:pt idx="3">
                  <c:v>10.6</c:v>
                </c:pt>
                <c:pt idx="4">
                  <c:v>17.7</c:v>
                </c:pt>
              </c:numCache>
            </c:numRef>
          </c:val>
          <c:extLst>
            <c:ext xmlns:c16="http://schemas.microsoft.com/office/drawing/2014/chart" uri="{C3380CC4-5D6E-409C-BE32-E72D297353CC}">
              <c16:uniqueId val="{00000000-B274-46AA-A935-3A845156192B}"/>
            </c:ext>
          </c:extLst>
        </c:ser>
        <c:dLbls>
          <c:showLegendKey val="0"/>
          <c:showVal val="0"/>
          <c:showCatName val="0"/>
          <c:showSerName val="0"/>
          <c:showPercent val="0"/>
          <c:showBubbleSize val="0"/>
        </c:dLbls>
        <c:gapWidth val="180"/>
        <c:overlap val="-90"/>
        <c:axId val="460526312"/>
        <c:axId val="460526704"/>
      </c:barChart>
      <c:lineChart>
        <c:grouping val="standard"/>
        <c:varyColors val="0"/>
        <c:ser>
          <c:idx val="1"/>
          <c:order val="1"/>
          <c:tx>
            <c:strRef>
              <c:f>データ!$KV$18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40909</c:v>
                </c:pt>
                <c:pt idx="1">
                  <c:v>41275</c:v>
                </c:pt>
                <c:pt idx="2">
                  <c:v>41640</c:v>
                </c:pt>
                <c:pt idx="3">
                  <c:v>42005</c:v>
                </c:pt>
                <c:pt idx="4">
                  <c:v>42370</c:v>
                </c:pt>
              </c:numCache>
            </c:numRef>
          </c:cat>
          <c:val>
            <c:numRef>
              <c:f>データ!$KW$18:$LA$18</c:f>
              <c:numCache>
                <c:formatCode>#,##0.0;"▲ "#,##0.0</c:formatCode>
                <c:ptCount val="5"/>
                <c:pt idx="0">
                  <c:v>#N/A</c:v>
                </c:pt>
                <c:pt idx="1">
                  <c:v>6.4</c:v>
                </c:pt>
                <c:pt idx="2">
                  <c:v>13.7</c:v>
                </c:pt>
                <c:pt idx="3">
                  <c:v>12</c:v>
                </c:pt>
                <c:pt idx="4">
                  <c:v>14.5</c:v>
                </c:pt>
              </c:numCache>
            </c:numRef>
          </c:val>
          <c:smooth val="0"/>
          <c:extLst>
            <c:ext xmlns:c16="http://schemas.microsoft.com/office/drawing/2014/chart" uri="{C3380CC4-5D6E-409C-BE32-E72D297353CC}">
              <c16:uniqueId val="{00000001-B274-46AA-A935-3A845156192B}"/>
            </c:ext>
          </c:extLst>
        </c:ser>
        <c:dLbls>
          <c:showLegendKey val="0"/>
          <c:showVal val="0"/>
          <c:showCatName val="0"/>
          <c:showSerName val="0"/>
          <c:showPercent val="0"/>
          <c:showBubbleSize val="0"/>
        </c:dLbls>
        <c:marker val="1"/>
        <c:smooth val="0"/>
        <c:axId val="460526312"/>
        <c:axId val="460526704"/>
      </c:lineChart>
      <c:catAx>
        <c:axId val="460526312"/>
        <c:scaling>
          <c:orientation val="minMax"/>
        </c:scaling>
        <c:delete val="0"/>
        <c:axPos val="b"/>
        <c:numFmt formatCode="ge" sourceLinked="1"/>
        <c:majorTickMark val="none"/>
        <c:minorTickMark val="none"/>
        <c:tickLblPos val="none"/>
        <c:crossAx val="460526704"/>
        <c:crosses val="autoZero"/>
        <c:auto val="0"/>
        <c:lblAlgn val="ctr"/>
        <c:lblOffset val="100"/>
        <c:noMultiLvlLbl val="1"/>
      </c:catAx>
      <c:valAx>
        <c:axId val="4605267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05263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40909</c:v>
                </c:pt>
                <c:pt idx="1">
                  <c:v>41275</c:v>
                </c:pt>
                <c:pt idx="2">
                  <c:v>41640</c:v>
                </c:pt>
                <c:pt idx="3">
                  <c:v>42005</c:v>
                </c:pt>
                <c:pt idx="4">
                  <c:v>42370</c:v>
                </c:pt>
              </c:numCache>
            </c:numRef>
          </c:cat>
          <c:val>
            <c:numRef>
              <c:f>データ!$LG$17:$LK$17</c:f>
              <c:numCache>
                <c:formatCode>#,##0.0;"▲ "#,##0.0</c:formatCode>
                <c:ptCount val="5"/>
                <c:pt idx="0">
                  <c:v>#N/A</c:v>
                </c:pt>
                <c:pt idx="1">
                  <c:v>0</c:v>
                </c:pt>
                <c:pt idx="2">
                  <c:v>0</c:v>
                </c:pt>
                <c:pt idx="3">
                  <c:v>0.9</c:v>
                </c:pt>
                <c:pt idx="4">
                  <c:v>1.2</c:v>
                </c:pt>
              </c:numCache>
            </c:numRef>
          </c:val>
          <c:extLst>
            <c:ext xmlns:c16="http://schemas.microsoft.com/office/drawing/2014/chart" uri="{C3380CC4-5D6E-409C-BE32-E72D297353CC}">
              <c16:uniqueId val="{00000000-C3DB-4AF2-951B-93AA2E893D5C}"/>
            </c:ext>
          </c:extLst>
        </c:ser>
        <c:dLbls>
          <c:showLegendKey val="0"/>
          <c:showVal val="0"/>
          <c:showCatName val="0"/>
          <c:showSerName val="0"/>
          <c:showPercent val="0"/>
          <c:showBubbleSize val="0"/>
        </c:dLbls>
        <c:gapWidth val="180"/>
        <c:overlap val="-90"/>
        <c:axId val="133440336"/>
        <c:axId val="133440728"/>
      </c:barChart>
      <c:lineChart>
        <c:grouping val="standard"/>
        <c:varyColors val="0"/>
        <c:ser>
          <c:idx val="1"/>
          <c:order val="1"/>
          <c:tx>
            <c:strRef>
              <c:f>データ!$LF$18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40909</c:v>
                </c:pt>
                <c:pt idx="1">
                  <c:v>41275</c:v>
                </c:pt>
                <c:pt idx="2">
                  <c:v>41640</c:v>
                </c:pt>
                <c:pt idx="3">
                  <c:v>42005</c:v>
                </c:pt>
                <c:pt idx="4">
                  <c:v>42370</c:v>
                </c:pt>
              </c:numCache>
            </c:numRef>
          </c:cat>
          <c:val>
            <c:numRef>
              <c:f>データ!$LG$18:$LK$18</c:f>
              <c:numCache>
                <c:formatCode>#,##0.0;"▲ "#,##0.0</c:formatCode>
                <c:ptCount val="5"/>
                <c:pt idx="0">
                  <c:v>#N/A</c:v>
                </c:pt>
                <c:pt idx="1">
                  <c:v>0.2</c:v>
                </c:pt>
                <c:pt idx="2">
                  <c:v>2.9</c:v>
                </c:pt>
                <c:pt idx="3">
                  <c:v>0.6</c:v>
                </c:pt>
                <c:pt idx="4">
                  <c:v>0.3</c:v>
                </c:pt>
              </c:numCache>
            </c:numRef>
          </c:val>
          <c:smooth val="0"/>
          <c:extLst>
            <c:ext xmlns:c16="http://schemas.microsoft.com/office/drawing/2014/chart" uri="{C3380CC4-5D6E-409C-BE32-E72D297353CC}">
              <c16:uniqueId val="{00000001-C3DB-4AF2-951B-93AA2E893D5C}"/>
            </c:ext>
          </c:extLst>
        </c:ser>
        <c:dLbls>
          <c:showLegendKey val="0"/>
          <c:showVal val="0"/>
          <c:showCatName val="0"/>
          <c:showSerName val="0"/>
          <c:showPercent val="0"/>
          <c:showBubbleSize val="0"/>
        </c:dLbls>
        <c:marker val="1"/>
        <c:smooth val="0"/>
        <c:axId val="133440336"/>
        <c:axId val="133440728"/>
      </c:lineChart>
      <c:catAx>
        <c:axId val="133440336"/>
        <c:scaling>
          <c:orientation val="minMax"/>
        </c:scaling>
        <c:delete val="0"/>
        <c:axPos val="b"/>
        <c:numFmt formatCode="ge" sourceLinked="1"/>
        <c:majorTickMark val="none"/>
        <c:minorTickMark val="none"/>
        <c:tickLblPos val="none"/>
        <c:crossAx val="133440728"/>
        <c:crosses val="autoZero"/>
        <c:auto val="0"/>
        <c:lblAlgn val="ctr"/>
        <c:lblOffset val="100"/>
        <c:noMultiLvlLbl val="1"/>
      </c:catAx>
      <c:valAx>
        <c:axId val="1334407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34403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40909</c:v>
                </c:pt>
                <c:pt idx="1">
                  <c:v>41275</c:v>
                </c:pt>
                <c:pt idx="2">
                  <c:v>41640</c:v>
                </c:pt>
                <c:pt idx="3">
                  <c:v>42005</c:v>
                </c:pt>
                <c:pt idx="4">
                  <c:v>42370</c:v>
                </c:pt>
              </c:numCache>
            </c:numRef>
          </c:cat>
          <c:val>
            <c:numRef>
              <c:f>データ!$LQ$17:$LU$17</c:f>
              <c:numCache>
                <c:formatCode>#,##0.0;"▲ "#,##0.0</c:formatCode>
                <c:ptCount val="5"/>
                <c:pt idx="0">
                  <c:v>#N/A</c:v>
                </c:pt>
                <c:pt idx="1">
                  <c:v>#N/A</c:v>
                </c:pt>
                <c:pt idx="2">
                  <c:v>933.5</c:v>
                </c:pt>
                <c:pt idx="3">
                  <c:v>737.1</c:v>
                </c:pt>
                <c:pt idx="4">
                  <c:v>433.3</c:v>
                </c:pt>
              </c:numCache>
            </c:numRef>
          </c:val>
          <c:extLst>
            <c:ext xmlns:c16="http://schemas.microsoft.com/office/drawing/2014/chart" uri="{C3380CC4-5D6E-409C-BE32-E72D297353CC}">
              <c16:uniqueId val="{00000000-2D58-4A90-B9E8-6939426657AF}"/>
            </c:ext>
          </c:extLst>
        </c:ser>
        <c:dLbls>
          <c:showLegendKey val="0"/>
          <c:showVal val="0"/>
          <c:showCatName val="0"/>
          <c:showSerName val="0"/>
          <c:showPercent val="0"/>
          <c:showBubbleSize val="0"/>
        </c:dLbls>
        <c:gapWidth val="180"/>
        <c:overlap val="-90"/>
        <c:axId val="133441512"/>
        <c:axId val="133441904"/>
      </c:barChart>
      <c:lineChart>
        <c:grouping val="standard"/>
        <c:varyColors val="0"/>
        <c:ser>
          <c:idx val="1"/>
          <c:order val="1"/>
          <c:tx>
            <c:strRef>
              <c:f>データ!$LP$18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40909</c:v>
                </c:pt>
                <c:pt idx="1">
                  <c:v>41275</c:v>
                </c:pt>
                <c:pt idx="2">
                  <c:v>41640</c:v>
                </c:pt>
                <c:pt idx="3">
                  <c:v>42005</c:v>
                </c:pt>
                <c:pt idx="4">
                  <c:v>42370</c:v>
                </c:pt>
              </c:numCache>
            </c:numRef>
          </c:cat>
          <c:val>
            <c:numRef>
              <c:f>データ!$LQ$18:$LU$18</c:f>
              <c:numCache>
                <c:formatCode>#,##0.0;"▲ "#,##0.0</c:formatCode>
                <c:ptCount val="5"/>
                <c:pt idx="0">
                  <c:v>#N/A</c:v>
                </c:pt>
                <c:pt idx="1">
                  <c:v>448</c:v>
                </c:pt>
                <c:pt idx="2">
                  <c:v>259</c:v>
                </c:pt>
                <c:pt idx="3">
                  <c:v>197.2</c:v>
                </c:pt>
                <c:pt idx="4">
                  <c:v>184.6</c:v>
                </c:pt>
              </c:numCache>
            </c:numRef>
          </c:val>
          <c:smooth val="0"/>
          <c:extLst>
            <c:ext xmlns:c16="http://schemas.microsoft.com/office/drawing/2014/chart" uri="{C3380CC4-5D6E-409C-BE32-E72D297353CC}">
              <c16:uniqueId val="{00000001-2D58-4A90-B9E8-6939426657AF}"/>
            </c:ext>
          </c:extLst>
        </c:ser>
        <c:dLbls>
          <c:showLegendKey val="0"/>
          <c:showVal val="0"/>
          <c:showCatName val="0"/>
          <c:showSerName val="0"/>
          <c:showPercent val="0"/>
          <c:showBubbleSize val="0"/>
        </c:dLbls>
        <c:marker val="1"/>
        <c:smooth val="0"/>
        <c:axId val="133441512"/>
        <c:axId val="133441904"/>
      </c:lineChart>
      <c:catAx>
        <c:axId val="133441512"/>
        <c:scaling>
          <c:orientation val="minMax"/>
        </c:scaling>
        <c:delete val="0"/>
        <c:axPos val="b"/>
        <c:numFmt formatCode="ge" sourceLinked="1"/>
        <c:majorTickMark val="none"/>
        <c:minorTickMark val="none"/>
        <c:tickLblPos val="none"/>
        <c:crossAx val="133441904"/>
        <c:crosses val="autoZero"/>
        <c:auto val="0"/>
        <c:lblAlgn val="ctr"/>
        <c:lblOffset val="100"/>
        <c:noMultiLvlLbl val="1"/>
      </c:catAx>
      <c:valAx>
        <c:axId val="133441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3441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40909</c:v>
                </c:pt>
                <c:pt idx="1">
                  <c:v>41275</c:v>
                </c:pt>
                <c:pt idx="2">
                  <c:v>41640</c:v>
                </c:pt>
                <c:pt idx="3">
                  <c:v>42005</c:v>
                </c:pt>
                <c:pt idx="4">
                  <c:v>42370</c:v>
                </c:pt>
              </c:numCache>
            </c:num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7F6-4ACD-B993-B431AD7C8A9D}"/>
            </c:ext>
          </c:extLst>
        </c:ser>
        <c:dLbls>
          <c:showLegendKey val="0"/>
          <c:showVal val="0"/>
          <c:showCatName val="0"/>
          <c:showSerName val="0"/>
          <c:showPercent val="0"/>
          <c:showBubbleSize val="0"/>
        </c:dLbls>
        <c:gapWidth val="180"/>
        <c:overlap val="-90"/>
        <c:axId val="133459128"/>
        <c:axId val="133459520"/>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40909</c:v>
                </c:pt>
                <c:pt idx="1">
                  <c:v>41275</c:v>
                </c:pt>
                <c:pt idx="2">
                  <c:v>41640</c:v>
                </c:pt>
                <c:pt idx="3">
                  <c:v>42005</c:v>
                </c:pt>
                <c:pt idx="4">
                  <c:v>42370</c:v>
                </c:pt>
              </c:numCache>
            </c:num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F6-4ACD-B993-B431AD7C8A9D}"/>
            </c:ext>
          </c:extLst>
        </c:ser>
        <c:dLbls>
          <c:showLegendKey val="0"/>
          <c:showVal val="0"/>
          <c:showCatName val="0"/>
          <c:showSerName val="0"/>
          <c:showPercent val="0"/>
          <c:showBubbleSize val="0"/>
        </c:dLbls>
        <c:marker val="1"/>
        <c:smooth val="0"/>
        <c:axId val="133459128"/>
        <c:axId val="133459520"/>
      </c:lineChart>
      <c:catAx>
        <c:axId val="133459128"/>
        <c:scaling>
          <c:orientation val="minMax"/>
        </c:scaling>
        <c:delete val="0"/>
        <c:axPos val="b"/>
        <c:numFmt formatCode="ge" sourceLinked="1"/>
        <c:majorTickMark val="none"/>
        <c:minorTickMark val="none"/>
        <c:tickLblPos val="none"/>
        <c:crossAx val="133459520"/>
        <c:crosses val="autoZero"/>
        <c:auto val="0"/>
        <c:lblAlgn val="ctr"/>
        <c:lblOffset val="100"/>
        <c:noMultiLvlLbl val="1"/>
      </c:catAx>
      <c:valAx>
        <c:axId val="133459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34591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40909</c:v>
                </c:pt>
                <c:pt idx="1">
                  <c:v>41275</c:v>
                </c:pt>
                <c:pt idx="2">
                  <c:v>41640</c:v>
                </c:pt>
                <c:pt idx="3">
                  <c:v>42005</c:v>
                </c:pt>
                <c:pt idx="4">
                  <c:v>42370</c:v>
                </c:pt>
              </c:numCache>
            </c:num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791-467B-8AD1-F5238BD69B9F}"/>
            </c:ext>
          </c:extLst>
        </c:ser>
        <c:dLbls>
          <c:showLegendKey val="0"/>
          <c:showVal val="0"/>
          <c:showCatName val="0"/>
          <c:showSerName val="0"/>
          <c:showPercent val="0"/>
          <c:showBubbleSize val="0"/>
        </c:dLbls>
        <c:gapWidth val="180"/>
        <c:overlap val="-90"/>
        <c:axId val="359779376"/>
        <c:axId val="359779768"/>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40909</c:v>
                </c:pt>
                <c:pt idx="1">
                  <c:v>41275</c:v>
                </c:pt>
                <c:pt idx="2">
                  <c:v>41640</c:v>
                </c:pt>
                <c:pt idx="3">
                  <c:v>42005</c:v>
                </c:pt>
                <c:pt idx="4">
                  <c:v>42370</c:v>
                </c:pt>
              </c:numCache>
            </c:num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91-467B-8AD1-F5238BD69B9F}"/>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40909</c:v>
                </c:pt>
                <c:pt idx="1">
                  <c:v>41275</c:v>
                </c:pt>
                <c:pt idx="2">
                  <c:v>41640</c:v>
                </c:pt>
                <c:pt idx="3">
                  <c:v>42005</c:v>
                </c:pt>
                <c:pt idx="4">
                  <c:v>42370</c:v>
                </c:pt>
              </c:numCache>
            </c:num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8791-467B-8AD1-F5238BD69B9F}"/>
            </c:ext>
          </c:extLst>
        </c:ser>
        <c:dLbls>
          <c:showLegendKey val="0"/>
          <c:showVal val="0"/>
          <c:showCatName val="0"/>
          <c:showSerName val="0"/>
          <c:showPercent val="0"/>
          <c:showBubbleSize val="0"/>
        </c:dLbls>
        <c:marker val="1"/>
        <c:smooth val="0"/>
        <c:axId val="359779376"/>
        <c:axId val="359779768"/>
      </c:lineChart>
      <c:catAx>
        <c:axId val="359779376"/>
        <c:scaling>
          <c:orientation val="minMax"/>
        </c:scaling>
        <c:delete val="0"/>
        <c:axPos val="b"/>
        <c:numFmt formatCode="ge" sourceLinked="1"/>
        <c:majorTickMark val="none"/>
        <c:minorTickMark val="none"/>
        <c:tickLblPos val="none"/>
        <c:crossAx val="359779768"/>
        <c:crosses val="autoZero"/>
        <c:auto val="0"/>
        <c:lblAlgn val="ctr"/>
        <c:lblOffset val="100"/>
        <c:noMultiLvlLbl val="1"/>
      </c:catAx>
      <c:valAx>
        <c:axId val="359779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97793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40909</c:v>
                </c:pt>
                <c:pt idx="1">
                  <c:v>41275</c:v>
                </c:pt>
                <c:pt idx="2">
                  <c:v>41640</c:v>
                </c:pt>
                <c:pt idx="3">
                  <c:v>42005</c:v>
                </c:pt>
                <c:pt idx="4">
                  <c:v>42370</c:v>
                </c:pt>
              </c:numCache>
            </c:numRef>
          </c:cat>
          <c:val>
            <c:numRef>
              <c:f>データ!$MK$17:$MO$17</c:f>
              <c:numCache>
                <c:formatCode>#,##0.0;"▲ "#,##0.0</c:formatCode>
                <c:ptCount val="5"/>
                <c:pt idx="0">
                  <c:v>#N/A</c:v>
                </c:pt>
                <c:pt idx="1">
                  <c:v>100</c:v>
                </c:pt>
                <c:pt idx="2">
                  <c:v>100</c:v>
                </c:pt>
                <c:pt idx="3">
                  <c:v>100</c:v>
                </c:pt>
                <c:pt idx="4">
                  <c:v>99.3</c:v>
                </c:pt>
              </c:numCache>
            </c:numRef>
          </c:val>
          <c:extLst>
            <c:ext xmlns:c16="http://schemas.microsoft.com/office/drawing/2014/chart" uri="{C3380CC4-5D6E-409C-BE32-E72D297353CC}">
              <c16:uniqueId val="{00000000-550D-42A2-8B31-7CD4164A6C30}"/>
            </c:ext>
          </c:extLst>
        </c:ser>
        <c:dLbls>
          <c:showLegendKey val="0"/>
          <c:showVal val="0"/>
          <c:showCatName val="0"/>
          <c:showSerName val="0"/>
          <c:showPercent val="0"/>
          <c:showBubbleSize val="0"/>
        </c:dLbls>
        <c:gapWidth val="180"/>
        <c:overlap val="-90"/>
        <c:axId val="133460304"/>
        <c:axId val="471273960"/>
      </c:barChart>
      <c:lineChart>
        <c:grouping val="standard"/>
        <c:varyColors val="0"/>
        <c:ser>
          <c:idx val="1"/>
          <c:order val="1"/>
          <c:tx>
            <c:strRef>
              <c:f>データ!$MJ$18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40909</c:v>
                </c:pt>
                <c:pt idx="1">
                  <c:v>41275</c:v>
                </c:pt>
                <c:pt idx="2">
                  <c:v>41640</c:v>
                </c:pt>
                <c:pt idx="3">
                  <c:v>42005</c:v>
                </c:pt>
                <c:pt idx="4">
                  <c:v>42370</c:v>
                </c:pt>
              </c:numCache>
            </c:numRef>
          </c:cat>
          <c:val>
            <c:numRef>
              <c:f>データ!$MK$18:$MO$18</c:f>
              <c:numCache>
                <c:formatCode>#,##0.0;"▲ "#,##0.0</c:formatCode>
                <c:ptCount val="5"/>
                <c:pt idx="0">
                  <c:v>#N/A</c:v>
                </c:pt>
                <c:pt idx="1">
                  <c:v>100</c:v>
                </c:pt>
                <c:pt idx="2">
                  <c:v>100</c:v>
                </c:pt>
                <c:pt idx="3">
                  <c:v>98.2</c:v>
                </c:pt>
                <c:pt idx="4">
                  <c:v>93.8</c:v>
                </c:pt>
              </c:numCache>
            </c:numRef>
          </c:val>
          <c:smooth val="0"/>
          <c:extLst>
            <c:ext xmlns:c16="http://schemas.microsoft.com/office/drawing/2014/chart" uri="{C3380CC4-5D6E-409C-BE32-E72D297353CC}">
              <c16:uniqueId val="{00000001-550D-42A2-8B31-7CD4164A6C30}"/>
            </c:ext>
          </c:extLst>
        </c:ser>
        <c:dLbls>
          <c:showLegendKey val="0"/>
          <c:showVal val="0"/>
          <c:showCatName val="0"/>
          <c:showSerName val="0"/>
          <c:showPercent val="0"/>
          <c:showBubbleSize val="0"/>
        </c:dLbls>
        <c:marker val="1"/>
        <c:smooth val="0"/>
        <c:axId val="133460304"/>
        <c:axId val="471273960"/>
      </c:lineChart>
      <c:catAx>
        <c:axId val="133460304"/>
        <c:scaling>
          <c:orientation val="minMax"/>
        </c:scaling>
        <c:delete val="0"/>
        <c:axPos val="b"/>
        <c:numFmt formatCode="ge" sourceLinked="1"/>
        <c:majorTickMark val="none"/>
        <c:minorTickMark val="none"/>
        <c:tickLblPos val="none"/>
        <c:crossAx val="471273960"/>
        <c:crosses val="autoZero"/>
        <c:auto val="0"/>
        <c:lblAlgn val="ctr"/>
        <c:lblOffset val="100"/>
        <c:noMultiLvlLbl val="1"/>
      </c:catAx>
      <c:valAx>
        <c:axId val="4712739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3460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40909</c:v>
                </c:pt>
                <c:pt idx="1">
                  <c:v>41275</c:v>
                </c:pt>
                <c:pt idx="2">
                  <c:v>41640</c:v>
                </c:pt>
                <c:pt idx="3">
                  <c:v>42005</c:v>
                </c:pt>
                <c:pt idx="4">
                  <c:v>42370</c:v>
                </c:pt>
              </c:numCache>
            </c:numRef>
          </c:cat>
          <c:val>
            <c:numRef>
              <c:f>データ!$CF$17:$CJ$17</c:f>
              <c:numCache>
                <c:formatCode>#,##0.0;"▲ "#,##0.0</c:formatCode>
                <c:ptCount val="5"/>
                <c:pt idx="0">
                  <c:v>#N/A</c:v>
                </c:pt>
                <c:pt idx="1">
                  <c:v>32200</c:v>
                </c:pt>
                <c:pt idx="2">
                  <c:v>38826.199999999997</c:v>
                </c:pt>
                <c:pt idx="3">
                  <c:v>36410.400000000001</c:v>
                </c:pt>
                <c:pt idx="4">
                  <c:v>38442.699999999997</c:v>
                </c:pt>
              </c:numCache>
            </c:numRef>
          </c:val>
          <c:extLst>
            <c:ext xmlns:c16="http://schemas.microsoft.com/office/drawing/2014/chart" uri="{C3380CC4-5D6E-409C-BE32-E72D297353CC}">
              <c16:uniqueId val="{00000000-D101-41D5-B956-AD5278046642}"/>
            </c:ext>
          </c:extLst>
        </c:ser>
        <c:dLbls>
          <c:showLegendKey val="0"/>
          <c:showVal val="0"/>
          <c:showCatName val="0"/>
          <c:showSerName val="0"/>
          <c:showPercent val="0"/>
          <c:showBubbleSize val="0"/>
        </c:dLbls>
        <c:gapWidth val="180"/>
        <c:overlap val="-90"/>
        <c:axId val="363637632"/>
        <c:axId val="363638024"/>
      </c:barChart>
      <c:lineChart>
        <c:grouping val="standard"/>
        <c:varyColors val="0"/>
        <c:ser>
          <c:idx val="1"/>
          <c:order val="1"/>
          <c:tx>
            <c:strRef>
              <c:f>データ!$CE$18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#N/A</c:v>
                </c:pt>
                <c:pt idx="1">
                  <c:v>11717.4</c:v>
                </c:pt>
                <c:pt idx="2">
                  <c:v>17642.5</c:v>
                </c:pt>
                <c:pt idx="3">
                  <c:v>18815.8</c:v>
                </c:pt>
                <c:pt idx="4">
                  <c:v>22847.9</c:v>
                </c:pt>
              </c:numCache>
            </c:numRef>
          </c:val>
          <c:smooth val="0"/>
          <c:extLst>
            <c:ext xmlns:c16="http://schemas.microsoft.com/office/drawing/2014/chart" uri="{C3380CC4-5D6E-409C-BE32-E72D297353CC}">
              <c16:uniqueId val="{00000001-D101-41D5-B956-AD5278046642}"/>
            </c:ext>
          </c:extLst>
        </c:ser>
        <c:dLbls>
          <c:showLegendKey val="0"/>
          <c:showVal val="0"/>
          <c:showCatName val="0"/>
          <c:showSerName val="0"/>
          <c:showPercent val="0"/>
          <c:showBubbleSize val="0"/>
        </c:dLbls>
        <c:marker val="1"/>
        <c:smooth val="0"/>
        <c:axId val="363637632"/>
        <c:axId val="363638024"/>
      </c:lineChart>
      <c:catAx>
        <c:axId val="363637632"/>
        <c:scaling>
          <c:orientation val="minMax"/>
        </c:scaling>
        <c:delete val="0"/>
        <c:axPos val="b"/>
        <c:numFmt formatCode="ge" sourceLinked="1"/>
        <c:majorTickMark val="none"/>
        <c:minorTickMark val="none"/>
        <c:tickLblPos val="none"/>
        <c:crossAx val="363638024"/>
        <c:crosses val="autoZero"/>
        <c:auto val="0"/>
        <c:lblAlgn val="ctr"/>
        <c:lblOffset val="100"/>
        <c:noMultiLvlLbl val="1"/>
      </c:catAx>
      <c:valAx>
        <c:axId val="3636380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3637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40909</c:v>
                </c:pt>
                <c:pt idx="1">
                  <c:v>41275</c:v>
                </c:pt>
                <c:pt idx="2">
                  <c:v>41640</c:v>
                </c:pt>
                <c:pt idx="3">
                  <c:v>42005</c:v>
                </c:pt>
                <c:pt idx="4">
                  <c:v>42370</c:v>
                </c:pt>
              </c:numCache>
            </c:numRef>
          </c:cat>
          <c:val>
            <c:numRef>
              <c:f>データ!$CP$17:$CT$17</c:f>
              <c:numCache>
                <c:formatCode>#,##0;"▲ "#,##0</c:formatCode>
                <c:ptCount val="5"/>
                <c:pt idx="0">
                  <c:v>#N/A</c:v>
                </c:pt>
                <c:pt idx="1">
                  <c:v>-161</c:v>
                </c:pt>
                <c:pt idx="2">
                  <c:v>67055</c:v>
                </c:pt>
                <c:pt idx="3">
                  <c:v>124896</c:v>
                </c:pt>
                <c:pt idx="4">
                  <c:v>118447</c:v>
                </c:pt>
              </c:numCache>
            </c:numRef>
          </c:val>
          <c:extLst>
            <c:ext xmlns:c16="http://schemas.microsoft.com/office/drawing/2014/chart" uri="{C3380CC4-5D6E-409C-BE32-E72D297353CC}">
              <c16:uniqueId val="{00000000-3A37-444C-8F00-3B9D2DBF1854}"/>
            </c:ext>
          </c:extLst>
        </c:ser>
        <c:dLbls>
          <c:showLegendKey val="0"/>
          <c:showVal val="0"/>
          <c:showCatName val="0"/>
          <c:showSerName val="0"/>
          <c:showPercent val="0"/>
          <c:showBubbleSize val="0"/>
        </c:dLbls>
        <c:gapWidth val="180"/>
        <c:overlap val="-90"/>
        <c:axId val="459948016"/>
        <c:axId val="459948408"/>
      </c:barChart>
      <c:lineChart>
        <c:grouping val="standard"/>
        <c:varyColors val="0"/>
        <c:ser>
          <c:idx val="1"/>
          <c:order val="1"/>
          <c:tx>
            <c:strRef>
              <c:f>データ!$CO$18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#N/A</c:v>
                </c:pt>
                <c:pt idx="1">
                  <c:v>108538</c:v>
                </c:pt>
                <c:pt idx="2">
                  <c:v>58539</c:v>
                </c:pt>
                <c:pt idx="3">
                  <c:v>37685</c:v>
                </c:pt>
                <c:pt idx="4">
                  <c:v>2390</c:v>
                </c:pt>
              </c:numCache>
            </c:numRef>
          </c:val>
          <c:smooth val="0"/>
          <c:extLst>
            <c:ext xmlns:c16="http://schemas.microsoft.com/office/drawing/2014/chart" uri="{C3380CC4-5D6E-409C-BE32-E72D297353CC}">
              <c16:uniqueId val="{00000001-3A37-444C-8F00-3B9D2DBF1854}"/>
            </c:ext>
          </c:extLst>
        </c:ser>
        <c:dLbls>
          <c:showLegendKey val="0"/>
          <c:showVal val="0"/>
          <c:showCatName val="0"/>
          <c:showSerName val="0"/>
          <c:showPercent val="0"/>
          <c:showBubbleSize val="0"/>
        </c:dLbls>
        <c:marker val="1"/>
        <c:smooth val="0"/>
        <c:axId val="459948016"/>
        <c:axId val="459948408"/>
      </c:lineChart>
      <c:catAx>
        <c:axId val="459948016"/>
        <c:scaling>
          <c:orientation val="minMax"/>
        </c:scaling>
        <c:delete val="0"/>
        <c:axPos val="b"/>
        <c:numFmt formatCode="ge" sourceLinked="1"/>
        <c:majorTickMark val="none"/>
        <c:minorTickMark val="none"/>
        <c:tickLblPos val="none"/>
        <c:crossAx val="459948408"/>
        <c:crosses val="autoZero"/>
        <c:auto val="0"/>
        <c:lblAlgn val="ctr"/>
        <c:lblOffset val="100"/>
        <c:noMultiLvlLbl val="1"/>
      </c:catAx>
      <c:valAx>
        <c:axId val="459948408"/>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99480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40909</c:v>
                </c:pt>
                <c:pt idx="1">
                  <c:v>41275</c:v>
                </c:pt>
                <c:pt idx="2">
                  <c:v>41640</c:v>
                </c:pt>
                <c:pt idx="3">
                  <c:v>42005</c:v>
                </c:pt>
                <c:pt idx="4">
                  <c:v>42370</c:v>
                </c:pt>
              </c:numCache>
            </c:numRef>
          </c:cat>
          <c:val>
            <c:numRef>
              <c:f>データ!$DA$17:$DE$17</c:f>
              <c:numCache>
                <c:formatCode>#,##0.0;"▲ "#,##0.0</c:formatCode>
                <c:ptCount val="5"/>
                <c:pt idx="0">
                  <c:v>#N/A</c:v>
                </c:pt>
                <c:pt idx="1">
                  <c:v>0</c:v>
                </c:pt>
                <c:pt idx="2">
                  <c:v>18.2</c:v>
                </c:pt>
                <c:pt idx="3">
                  <c:v>10.6</c:v>
                </c:pt>
                <c:pt idx="4">
                  <c:v>17.7</c:v>
                </c:pt>
              </c:numCache>
            </c:numRef>
          </c:val>
          <c:extLst>
            <c:ext xmlns:c16="http://schemas.microsoft.com/office/drawing/2014/chart" uri="{C3380CC4-5D6E-409C-BE32-E72D297353CC}">
              <c16:uniqueId val="{00000000-0391-4E3B-9EE9-759048694EB0}"/>
            </c:ext>
          </c:extLst>
        </c:ser>
        <c:dLbls>
          <c:showLegendKey val="0"/>
          <c:showVal val="0"/>
          <c:showCatName val="0"/>
          <c:showSerName val="0"/>
          <c:showPercent val="0"/>
          <c:showBubbleSize val="0"/>
        </c:dLbls>
        <c:gapWidth val="180"/>
        <c:overlap val="-90"/>
        <c:axId val="363638808"/>
        <c:axId val="459949192"/>
      </c:barChart>
      <c:lineChart>
        <c:grouping val="standard"/>
        <c:varyColors val="0"/>
        <c:ser>
          <c:idx val="1"/>
          <c:order val="1"/>
          <c:tx>
            <c:strRef>
              <c:f>データ!$CZ$18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40909</c:v>
                </c:pt>
                <c:pt idx="1">
                  <c:v>41275</c:v>
                </c:pt>
                <c:pt idx="2">
                  <c:v>41640</c:v>
                </c:pt>
                <c:pt idx="3">
                  <c:v>42005</c:v>
                </c:pt>
                <c:pt idx="4">
                  <c:v>42370</c:v>
                </c:pt>
              </c:numCache>
            </c:numRef>
          </c:cat>
          <c:val>
            <c:numRef>
              <c:f>データ!$DA$18:$DE$18</c:f>
              <c:numCache>
                <c:formatCode>#,##0.0;"▲ "#,##0.0</c:formatCode>
                <c:ptCount val="5"/>
                <c:pt idx="0">
                  <c:v>#N/A</c:v>
                </c:pt>
                <c:pt idx="1">
                  <c:v>38.5</c:v>
                </c:pt>
                <c:pt idx="2">
                  <c:v>37.700000000000003</c:v>
                </c:pt>
                <c:pt idx="3">
                  <c:v>33.9</c:v>
                </c:pt>
                <c:pt idx="4">
                  <c:v>37.9</c:v>
                </c:pt>
              </c:numCache>
            </c:numRef>
          </c:val>
          <c:smooth val="0"/>
          <c:extLst>
            <c:ext xmlns:c16="http://schemas.microsoft.com/office/drawing/2014/chart" uri="{C3380CC4-5D6E-409C-BE32-E72D297353CC}">
              <c16:uniqueId val="{00000001-0391-4E3B-9EE9-759048694EB0}"/>
            </c:ext>
          </c:extLst>
        </c:ser>
        <c:dLbls>
          <c:showLegendKey val="0"/>
          <c:showVal val="0"/>
          <c:showCatName val="0"/>
          <c:showSerName val="0"/>
          <c:showPercent val="0"/>
          <c:showBubbleSize val="0"/>
        </c:dLbls>
        <c:marker val="1"/>
        <c:smooth val="0"/>
        <c:axId val="363638808"/>
        <c:axId val="459949192"/>
      </c:lineChart>
      <c:catAx>
        <c:axId val="363638808"/>
        <c:scaling>
          <c:orientation val="minMax"/>
        </c:scaling>
        <c:delete val="0"/>
        <c:axPos val="b"/>
        <c:numFmt formatCode="ge" sourceLinked="1"/>
        <c:majorTickMark val="none"/>
        <c:minorTickMark val="none"/>
        <c:tickLblPos val="none"/>
        <c:crossAx val="459949192"/>
        <c:crosses val="autoZero"/>
        <c:auto val="0"/>
        <c:lblAlgn val="ctr"/>
        <c:lblOffset val="100"/>
        <c:noMultiLvlLbl val="1"/>
      </c:catAx>
      <c:valAx>
        <c:axId val="4599491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36388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40909</c:v>
                </c:pt>
                <c:pt idx="1">
                  <c:v>41275</c:v>
                </c:pt>
                <c:pt idx="2">
                  <c:v>41640</c:v>
                </c:pt>
                <c:pt idx="3">
                  <c:v>42005</c:v>
                </c:pt>
                <c:pt idx="4">
                  <c:v>42370</c:v>
                </c:pt>
              </c:numCache>
            </c:numRef>
          </c:cat>
          <c:val>
            <c:numRef>
              <c:f>データ!$DK$17:$DO$17</c:f>
              <c:numCache>
                <c:formatCode>#,##0.0;"▲ "#,##0.0</c:formatCode>
                <c:ptCount val="5"/>
                <c:pt idx="0">
                  <c:v>#N/A</c:v>
                </c:pt>
                <c:pt idx="1">
                  <c:v>0</c:v>
                </c:pt>
                <c:pt idx="2">
                  <c:v>0</c:v>
                </c:pt>
                <c:pt idx="3">
                  <c:v>0.9</c:v>
                </c:pt>
                <c:pt idx="4">
                  <c:v>1.2</c:v>
                </c:pt>
              </c:numCache>
            </c:numRef>
          </c:val>
          <c:extLst>
            <c:ext xmlns:c16="http://schemas.microsoft.com/office/drawing/2014/chart" uri="{C3380CC4-5D6E-409C-BE32-E72D297353CC}">
              <c16:uniqueId val="{00000000-DBAC-48BD-BC54-35554BFC9148}"/>
            </c:ext>
          </c:extLst>
        </c:ser>
        <c:dLbls>
          <c:showLegendKey val="0"/>
          <c:showVal val="0"/>
          <c:showCatName val="0"/>
          <c:showSerName val="0"/>
          <c:showPercent val="0"/>
          <c:showBubbleSize val="0"/>
        </c:dLbls>
        <c:gapWidth val="180"/>
        <c:overlap val="-90"/>
        <c:axId val="363672792"/>
        <c:axId val="363673184"/>
      </c:barChart>
      <c:lineChart>
        <c:grouping val="standard"/>
        <c:varyColors val="0"/>
        <c:ser>
          <c:idx val="1"/>
          <c:order val="1"/>
          <c:tx>
            <c:strRef>
              <c:f>データ!$DJ$18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40909</c:v>
                </c:pt>
                <c:pt idx="1">
                  <c:v>41275</c:v>
                </c:pt>
                <c:pt idx="2">
                  <c:v>41640</c:v>
                </c:pt>
                <c:pt idx="3">
                  <c:v>42005</c:v>
                </c:pt>
                <c:pt idx="4">
                  <c:v>42370</c:v>
                </c:pt>
              </c:numCache>
            </c:numRef>
          </c:cat>
          <c:val>
            <c:numRef>
              <c:f>データ!$DK$18:$DO$18</c:f>
              <c:numCache>
                <c:formatCode>#,##0.0;"▲ "#,##0.0</c:formatCode>
                <c:ptCount val="5"/>
                <c:pt idx="0">
                  <c:v>#N/A</c:v>
                </c:pt>
                <c:pt idx="1">
                  <c:v>21.6</c:v>
                </c:pt>
                <c:pt idx="2">
                  <c:v>13.7</c:v>
                </c:pt>
                <c:pt idx="3">
                  <c:v>16.3</c:v>
                </c:pt>
                <c:pt idx="4">
                  <c:v>14.2</c:v>
                </c:pt>
              </c:numCache>
            </c:numRef>
          </c:val>
          <c:smooth val="0"/>
          <c:extLst>
            <c:ext xmlns:c16="http://schemas.microsoft.com/office/drawing/2014/chart" uri="{C3380CC4-5D6E-409C-BE32-E72D297353CC}">
              <c16:uniqueId val="{00000001-DBAC-48BD-BC54-35554BFC9148}"/>
            </c:ext>
          </c:extLst>
        </c:ser>
        <c:dLbls>
          <c:showLegendKey val="0"/>
          <c:showVal val="0"/>
          <c:showCatName val="0"/>
          <c:showSerName val="0"/>
          <c:showPercent val="0"/>
          <c:showBubbleSize val="0"/>
        </c:dLbls>
        <c:marker val="1"/>
        <c:smooth val="0"/>
        <c:axId val="363672792"/>
        <c:axId val="363673184"/>
      </c:lineChart>
      <c:catAx>
        <c:axId val="363672792"/>
        <c:scaling>
          <c:orientation val="minMax"/>
        </c:scaling>
        <c:delete val="0"/>
        <c:axPos val="b"/>
        <c:numFmt formatCode="ge" sourceLinked="1"/>
        <c:majorTickMark val="none"/>
        <c:minorTickMark val="none"/>
        <c:tickLblPos val="none"/>
        <c:crossAx val="363673184"/>
        <c:crosses val="autoZero"/>
        <c:auto val="0"/>
        <c:lblAlgn val="ctr"/>
        <c:lblOffset val="100"/>
        <c:noMultiLvlLbl val="1"/>
      </c:catAx>
      <c:valAx>
        <c:axId val="3636731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3672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40909</c:v>
                </c:pt>
                <c:pt idx="1">
                  <c:v>41275</c:v>
                </c:pt>
                <c:pt idx="2">
                  <c:v>41640</c:v>
                </c:pt>
                <c:pt idx="3">
                  <c:v>42005</c:v>
                </c:pt>
                <c:pt idx="4">
                  <c:v>42370</c:v>
                </c:pt>
              </c:numCache>
            </c:numRef>
          </c:cat>
          <c:val>
            <c:numRef>
              <c:f>データ!$DU$17:$DY$17</c:f>
              <c:numCache>
                <c:formatCode>#,##0.0;"▲ "#,##0.0</c:formatCode>
                <c:ptCount val="5"/>
                <c:pt idx="0">
                  <c:v>#N/A</c:v>
                </c:pt>
                <c:pt idx="1">
                  <c:v>#N/A</c:v>
                </c:pt>
                <c:pt idx="2">
                  <c:v>933.5</c:v>
                </c:pt>
                <c:pt idx="3">
                  <c:v>737.1</c:v>
                </c:pt>
                <c:pt idx="4">
                  <c:v>433.3</c:v>
                </c:pt>
              </c:numCache>
            </c:numRef>
          </c:val>
          <c:extLst>
            <c:ext xmlns:c16="http://schemas.microsoft.com/office/drawing/2014/chart" uri="{C3380CC4-5D6E-409C-BE32-E72D297353CC}">
              <c16:uniqueId val="{00000000-D7C5-47C2-AF25-A9FB45B105B6}"/>
            </c:ext>
          </c:extLst>
        </c:ser>
        <c:dLbls>
          <c:showLegendKey val="0"/>
          <c:showVal val="0"/>
          <c:showCatName val="0"/>
          <c:showSerName val="0"/>
          <c:showPercent val="0"/>
          <c:showBubbleSize val="0"/>
        </c:dLbls>
        <c:gapWidth val="180"/>
        <c:overlap val="-90"/>
        <c:axId val="363673968"/>
        <c:axId val="363674360"/>
      </c:barChart>
      <c:lineChart>
        <c:grouping val="standard"/>
        <c:varyColors val="0"/>
        <c:ser>
          <c:idx val="1"/>
          <c:order val="1"/>
          <c:tx>
            <c:strRef>
              <c:f>データ!$DT$18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40909</c:v>
                </c:pt>
                <c:pt idx="1">
                  <c:v>41275</c:v>
                </c:pt>
                <c:pt idx="2">
                  <c:v>41640</c:v>
                </c:pt>
                <c:pt idx="3">
                  <c:v>42005</c:v>
                </c:pt>
                <c:pt idx="4">
                  <c:v>42370</c:v>
                </c:pt>
              </c:numCache>
            </c:numRef>
          </c:cat>
          <c:val>
            <c:numRef>
              <c:f>データ!$DU$18:$DY$18</c:f>
              <c:numCache>
                <c:formatCode>#,##0.0;"▲ "#,##0.0</c:formatCode>
                <c:ptCount val="5"/>
                <c:pt idx="0">
                  <c:v>#N/A</c:v>
                </c:pt>
                <c:pt idx="1">
                  <c:v>102.3</c:v>
                </c:pt>
                <c:pt idx="2">
                  <c:v>98.2</c:v>
                </c:pt>
                <c:pt idx="3">
                  <c:v>100.3</c:v>
                </c:pt>
                <c:pt idx="4">
                  <c:v>98.3</c:v>
                </c:pt>
              </c:numCache>
            </c:numRef>
          </c:val>
          <c:smooth val="0"/>
          <c:extLst>
            <c:ext xmlns:c16="http://schemas.microsoft.com/office/drawing/2014/chart" uri="{C3380CC4-5D6E-409C-BE32-E72D297353CC}">
              <c16:uniqueId val="{00000001-D7C5-47C2-AF25-A9FB45B105B6}"/>
            </c:ext>
          </c:extLst>
        </c:ser>
        <c:dLbls>
          <c:showLegendKey val="0"/>
          <c:showVal val="0"/>
          <c:showCatName val="0"/>
          <c:showSerName val="0"/>
          <c:showPercent val="0"/>
          <c:showBubbleSize val="0"/>
        </c:dLbls>
        <c:marker val="1"/>
        <c:smooth val="0"/>
        <c:axId val="363673968"/>
        <c:axId val="363674360"/>
      </c:lineChart>
      <c:catAx>
        <c:axId val="363673968"/>
        <c:scaling>
          <c:orientation val="minMax"/>
        </c:scaling>
        <c:delete val="0"/>
        <c:axPos val="b"/>
        <c:numFmt formatCode="ge" sourceLinked="1"/>
        <c:majorTickMark val="none"/>
        <c:minorTickMark val="none"/>
        <c:tickLblPos val="none"/>
        <c:crossAx val="363674360"/>
        <c:crosses val="autoZero"/>
        <c:auto val="0"/>
        <c:lblAlgn val="ctr"/>
        <c:lblOffset val="100"/>
        <c:noMultiLvlLbl val="1"/>
      </c:catAx>
      <c:valAx>
        <c:axId val="363674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36739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40909</c:v>
                </c:pt>
                <c:pt idx="1">
                  <c:v>41275</c:v>
                </c:pt>
                <c:pt idx="2">
                  <c:v>41640</c:v>
                </c:pt>
                <c:pt idx="3">
                  <c:v>42005</c:v>
                </c:pt>
                <c:pt idx="4">
                  <c:v>42370</c:v>
                </c:pt>
              </c:numCache>
            </c:num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63B-4C5D-BDEB-3DDF52B07E5D}"/>
            </c:ext>
          </c:extLst>
        </c:ser>
        <c:dLbls>
          <c:showLegendKey val="0"/>
          <c:showVal val="0"/>
          <c:showCatName val="0"/>
          <c:showSerName val="0"/>
          <c:showPercent val="0"/>
          <c:showBubbleSize val="0"/>
        </c:dLbls>
        <c:gapWidth val="180"/>
        <c:overlap val="-90"/>
        <c:axId val="459493952"/>
        <c:axId val="459494344"/>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40909</c:v>
                </c:pt>
                <c:pt idx="1">
                  <c:v>41275</c:v>
                </c:pt>
                <c:pt idx="2">
                  <c:v>41640</c:v>
                </c:pt>
                <c:pt idx="3">
                  <c:v>42005</c:v>
                </c:pt>
                <c:pt idx="4">
                  <c:v>42370</c:v>
                </c:pt>
              </c:numCache>
            </c:num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3B-4C5D-BDEB-3DDF52B07E5D}"/>
            </c:ext>
          </c:extLst>
        </c:ser>
        <c:dLbls>
          <c:showLegendKey val="0"/>
          <c:showVal val="0"/>
          <c:showCatName val="0"/>
          <c:showSerName val="0"/>
          <c:showPercent val="0"/>
          <c:showBubbleSize val="0"/>
        </c:dLbls>
        <c:marker val="1"/>
        <c:smooth val="0"/>
        <c:axId val="459493952"/>
        <c:axId val="459494344"/>
      </c:lineChart>
      <c:catAx>
        <c:axId val="459493952"/>
        <c:scaling>
          <c:orientation val="minMax"/>
        </c:scaling>
        <c:delete val="0"/>
        <c:axPos val="b"/>
        <c:numFmt formatCode="ge" sourceLinked="1"/>
        <c:majorTickMark val="none"/>
        <c:minorTickMark val="none"/>
        <c:tickLblPos val="none"/>
        <c:crossAx val="459494344"/>
        <c:crosses val="autoZero"/>
        <c:auto val="0"/>
        <c:lblAlgn val="ctr"/>
        <c:lblOffset val="100"/>
        <c:noMultiLvlLbl val="1"/>
      </c:catAx>
      <c:valAx>
        <c:axId val="459494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5949395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55" Type="http://schemas.openxmlformats.org/officeDocument/2006/relationships/image" Target="../media/image25.emf"/><Relationship Id="rId63" Type="http://schemas.openxmlformats.org/officeDocument/2006/relationships/image" Target="../media/image33.emf"/><Relationship Id="rId68" Type="http://schemas.openxmlformats.org/officeDocument/2006/relationships/image" Target="../media/image38.emf"/><Relationship Id="rId76" Type="http://schemas.openxmlformats.org/officeDocument/2006/relationships/image" Target="../media/image46.emf"/><Relationship Id="rId7" Type="http://schemas.openxmlformats.org/officeDocument/2006/relationships/chart" Target="../charts/chart7.xml"/><Relationship Id="rId71" Type="http://schemas.openxmlformats.org/officeDocument/2006/relationships/image" Target="../media/image41.emf"/><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8" Type="http://schemas.openxmlformats.org/officeDocument/2006/relationships/image" Target="../media/image28.emf"/><Relationship Id="rId66" Type="http://schemas.openxmlformats.org/officeDocument/2006/relationships/image" Target="../media/image36.emf"/><Relationship Id="rId74" Type="http://schemas.openxmlformats.org/officeDocument/2006/relationships/image" Target="../media/image44.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57" Type="http://schemas.openxmlformats.org/officeDocument/2006/relationships/image" Target="../media/image27.emf"/><Relationship Id="rId61" Type="http://schemas.openxmlformats.org/officeDocument/2006/relationships/image" Target="../media/image31.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60" Type="http://schemas.openxmlformats.org/officeDocument/2006/relationships/image" Target="../media/image30.emf"/><Relationship Id="rId65" Type="http://schemas.openxmlformats.org/officeDocument/2006/relationships/image" Target="../media/image35.emf"/><Relationship Id="rId73" Type="http://schemas.openxmlformats.org/officeDocument/2006/relationships/image" Target="../media/image43.emf"/><Relationship Id="rId78" Type="http://schemas.openxmlformats.org/officeDocument/2006/relationships/image" Target="../media/image48.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56" Type="http://schemas.openxmlformats.org/officeDocument/2006/relationships/image" Target="../media/image26.emf"/><Relationship Id="rId64" Type="http://schemas.openxmlformats.org/officeDocument/2006/relationships/image" Target="../media/image34.emf"/><Relationship Id="rId69" Type="http://schemas.openxmlformats.org/officeDocument/2006/relationships/image" Target="../media/image39.emf"/><Relationship Id="rId77" Type="http://schemas.openxmlformats.org/officeDocument/2006/relationships/image" Target="../media/image47.emf"/><Relationship Id="rId8" Type="http://schemas.openxmlformats.org/officeDocument/2006/relationships/chart" Target="../charts/chart8.xml"/><Relationship Id="rId51" Type="http://schemas.openxmlformats.org/officeDocument/2006/relationships/image" Target="../media/image21.emf"/><Relationship Id="rId72" Type="http://schemas.openxmlformats.org/officeDocument/2006/relationships/image" Target="../media/image42.emf"/><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59" Type="http://schemas.openxmlformats.org/officeDocument/2006/relationships/image" Target="../media/image29.emf"/><Relationship Id="rId67" Type="http://schemas.openxmlformats.org/officeDocument/2006/relationships/image" Target="../media/image37.emf"/><Relationship Id="rId20" Type="http://schemas.openxmlformats.org/officeDocument/2006/relationships/chart" Target="../charts/chart20.xml"/><Relationship Id="rId41" Type="http://schemas.openxmlformats.org/officeDocument/2006/relationships/image" Target="../media/image11.emf"/><Relationship Id="rId54" Type="http://schemas.openxmlformats.org/officeDocument/2006/relationships/image" Target="../media/image24.emf"/><Relationship Id="rId62" Type="http://schemas.openxmlformats.org/officeDocument/2006/relationships/image" Target="../media/image32.emf"/><Relationship Id="rId70" Type="http://schemas.openxmlformats.org/officeDocument/2006/relationships/image" Target="../media/image40.emf"/><Relationship Id="rId75" Type="http://schemas.openxmlformats.org/officeDocument/2006/relationships/image" Target="../media/image45.emf"/><Relationship Id="rId1" Type="http://schemas.openxmlformats.org/officeDocument/2006/relationships/chart" Target="../charts/chart1.xml"/><Relationship Id="rId6" Type="http://schemas.openxmlformats.org/officeDocument/2006/relationships/chart" Target="../charts/chart6.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56.emf"/><Relationship Id="rId13" Type="http://schemas.openxmlformats.org/officeDocument/2006/relationships/image" Target="../media/image61.emf"/><Relationship Id="rId18" Type="http://schemas.openxmlformats.org/officeDocument/2006/relationships/image" Target="../media/image66.emf"/><Relationship Id="rId26" Type="http://schemas.openxmlformats.org/officeDocument/2006/relationships/image" Target="../media/image74.emf"/><Relationship Id="rId39" Type="http://schemas.openxmlformats.org/officeDocument/2006/relationships/image" Target="../media/image87.emf"/><Relationship Id="rId3" Type="http://schemas.openxmlformats.org/officeDocument/2006/relationships/image" Target="../media/image51.emf"/><Relationship Id="rId21" Type="http://schemas.openxmlformats.org/officeDocument/2006/relationships/image" Target="../media/image69.emf"/><Relationship Id="rId34" Type="http://schemas.openxmlformats.org/officeDocument/2006/relationships/image" Target="../media/image82.emf"/><Relationship Id="rId42" Type="http://schemas.openxmlformats.org/officeDocument/2006/relationships/image" Target="../media/image90.emf"/><Relationship Id="rId47" Type="http://schemas.openxmlformats.org/officeDocument/2006/relationships/image" Target="../media/image95.emf"/><Relationship Id="rId7" Type="http://schemas.openxmlformats.org/officeDocument/2006/relationships/image" Target="../media/image55.emf"/><Relationship Id="rId12" Type="http://schemas.openxmlformats.org/officeDocument/2006/relationships/image" Target="../media/image60.emf"/><Relationship Id="rId17" Type="http://schemas.openxmlformats.org/officeDocument/2006/relationships/image" Target="../media/image65.emf"/><Relationship Id="rId25" Type="http://schemas.openxmlformats.org/officeDocument/2006/relationships/image" Target="../media/image73.emf"/><Relationship Id="rId33" Type="http://schemas.openxmlformats.org/officeDocument/2006/relationships/image" Target="../media/image81.emf"/><Relationship Id="rId38" Type="http://schemas.openxmlformats.org/officeDocument/2006/relationships/image" Target="../media/image86.emf"/><Relationship Id="rId46" Type="http://schemas.openxmlformats.org/officeDocument/2006/relationships/image" Target="../media/image94.emf"/><Relationship Id="rId2" Type="http://schemas.openxmlformats.org/officeDocument/2006/relationships/image" Target="../media/image50.emf"/><Relationship Id="rId16" Type="http://schemas.openxmlformats.org/officeDocument/2006/relationships/image" Target="../media/image64.emf"/><Relationship Id="rId20" Type="http://schemas.openxmlformats.org/officeDocument/2006/relationships/image" Target="../media/image68.emf"/><Relationship Id="rId29" Type="http://schemas.openxmlformats.org/officeDocument/2006/relationships/image" Target="../media/image77.emf"/><Relationship Id="rId41" Type="http://schemas.openxmlformats.org/officeDocument/2006/relationships/image" Target="../media/image89.emf"/><Relationship Id="rId1" Type="http://schemas.openxmlformats.org/officeDocument/2006/relationships/image" Target="../media/image49.emf"/><Relationship Id="rId6" Type="http://schemas.openxmlformats.org/officeDocument/2006/relationships/image" Target="../media/image54.emf"/><Relationship Id="rId11" Type="http://schemas.openxmlformats.org/officeDocument/2006/relationships/image" Target="../media/image59.emf"/><Relationship Id="rId24" Type="http://schemas.openxmlformats.org/officeDocument/2006/relationships/image" Target="../media/image72.emf"/><Relationship Id="rId32" Type="http://schemas.openxmlformats.org/officeDocument/2006/relationships/image" Target="../media/image80.emf"/><Relationship Id="rId37" Type="http://schemas.openxmlformats.org/officeDocument/2006/relationships/image" Target="../media/image85.emf"/><Relationship Id="rId40" Type="http://schemas.openxmlformats.org/officeDocument/2006/relationships/image" Target="../media/image88.emf"/><Relationship Id="rId45" Type="http://schemas.openxmlformats.org/officeDocument/2006/relationships/image" Target="../media/image93.emf"/><Relationship Id="rId5" Type="http://schemas.openxmlformats.org/officeDocument/2006/relationships/image" Target="../media/image53.emf"/><Relationship Id="rId15" Type="http://schemas.openxmlformats.org/officeDocument/2006/relationships/image" Target="../media/image63.emf"/><Relationship Id="rId23" Type="http://schemas.openxmlformats.org/officeDocument/2006/relationships/image" Target="../media/image71.emf"/><Relationship Id="rId28" Type="http://schemas.openxmlformats.org/officeDocument/2006/relationships/image" Target="../media/image76.emf"/><Relationship Id="rId36" Type="http://schemas.openxmlformats.org/officeDocument/2006/relationships/image" Target="../media/image84.emf"/><Relationship Id="rId10" Type="http://schemas.openxmlformats.org/officeDocument/2006/relationships/image" Target="../media/image58.emf"/><Relationship Id="rId19" Type="http://schemas.openxmlformats.org/officeDocument/2006/relationships/image" Target="../media/image67.emf"/><Relationship Id="rId31" Type="http://schemas.openxmlformats.org/officeDocument/2006/relationships/image" Target="../media/image79.emf"/><Relationship Id="rId44" Type="http://schemas.openxmlformats.org/officeDocument/2006/relationships/image" Target="../media/image92.emf"/><Relationship Id="rId4" Type="http://schemas.openxmlformats.org/officeDocument/2006/relationships/image" Target="../media/image52.emf"/><Relationship Id="rId9" Type="http://schemas.openxmlformats.org/officeDocument/2006/relationships/image" Target="../media/image57.emf"/><Relationship Id="rId14" Type="http://schemas.openxmlformats.org/officeDocument/2006/relationships/image" Target="../media/image62.emf"/><Relationship Id="rId22" Type="http://schemas.openxmlformats.org/officeDocument/2006/relationships/image" Target="../media/image70.emf"/><Relationship Id="rId27" Type="http://schemas.openxmlformats.org/officeDocument/2006/relationships/image" Target="../media/image75.emf"/><Relationship Id="rId30" Type="http://schemas.openxmlformats.org/officeDocument/2006/relationships/image" Target="../media/image78.emf"/><Relationship Id="rId35" Type="http://schemas.openxmlformats.org/officeDocument/2006/relationships/image" Target="../media/image83.emf"/><Relationship Id="rId43" Type="http://schemas.openxmlformats.org/officeDocument/2006/relationships/image" Target="../media/image91.emf"/><Relationship Id="rId48" Type="http://schemas.openxmlformats.org/officeDocument/2006/relationships/image" Target="../media/image96.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95955" y="7397298"/>
          <a:ext cx="5662108" cy="2909863"/>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29906" y="7397298"/>
          <a:ext cx="5650978" cy="2909863"/>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352725" y="7397298"/>
          <a:ext cx="5662109" cy="2909863"/>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290758" y="7397298"/>
          <a:ext cx="5660501" cy="2909863"/>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240790" y="7397298"/>
          <a:ext cx="5671634" cy="2909863"/>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525214</xdr:colOff>
      <xdr:row>41</xdr:row>
      <xdr:rowOff>117765</xdr:rowOff>
    </xdr:from>
    <xdr:ext cx="2839239" cy="392415"/>
    <xdr:sp macro="" textlink="データ!CY9">
      <xdr:nvSpPr>
        <xdr:cNvPr id="19" name="正方形/長方形 18"/>
        <xdr:cNvSpPr/>
      </xdr:nvSpPr>
      <xdr:spPr>
        <a:xfrm>
          <a:off x="2677864" y="11690640"/>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（最大出力合計4,250kW）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796877</xdr:colOff>
      <xdr:row>41</xdr:row>
      <xdr:rowOff>117765</xdr:rowOff>
    </xdr:from>
    <xdr:ext cx="2377574" cy="392415"/>
    <xdr:sp macro="" textlink="データ!EX9">
      <xdr:nvSpPr>
        <xdr:cNvPr id="21" name="正方形/長方形 20"/>
        <xdr:cNvSpPr/>
      </xdr:nvSpPr>
      <xdr:spPr>
        <a:xfrm>
          <a:off x="9283652"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17</xdr:col>
      <xdr:colOff>357486</xdr:colOff>
      <xdr:row>41</xdr:row>
      <xdr:rowOff>117765</xdr:rowOff>
    </xdr:from>
    <xdr:ext cx="2377574" cy="392415"/>
    <xdr:sp macro="" textlink="データ!GW9">
      <xdr:nvSpPr>
        <xdr:cNvPr id="23" name="正方形/長方形 22"/>
        <xdr:cNvSpPr/>
      </xdr:nvSpPr>
      <xdr:spPr>
        <a:xfrm>
          <a:off x="15178386"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791924</xdr:colOff>
      <xdr:row>41</xdr:row>
      <xdr:rowOff>117765</xdr:rowOff>
    </xdr:from>
    <xdr:ext cx="2377574" cy="392415"/>
    <xdr:sp macro="" textlink="データ!IV9">
      <xdr:nvSpPr>
        <xdr:cNvPr id="25" name="正方形/長方形 24"/>
        <xdr:cNvSpPr/>
      </xdr:nvSpPr>
      <xdr:spPr>
        <a:xfrm>
          <a:off x="21042074"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97208</xdr:colOff>
      <xdr:row>41</xdr:row>
      <xdr:rowOff>117765</xdr:rowOff>
    </xdr:from>
    <xdr:ext cx="2839239" cy="392415"/>
    <xdr:sp macro="" textlink="データ!KU9">
      <xdr:nvSpPr>
        <xdr:cNvPr id="27" name="正方形/長方形 26"/>
        <xdr:cNvSpPr/>
      </xdr:nvSpPr>
      <xdr:spPr>
        <a:xfrm>
          <a:off x="26681483" y="11690640"/>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（最大出力合計4,250kW）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xdr:cNvGrpSpPr/>
      </xdr:nvGrpSpPr>
      <xdr:grpSpPr>
        <a:xfrm>
          <a:off x="623456" y="12157363"/>
          <a:ext cx="5660287" cy="2909864"/>
          <a:chOff x="617271" y="12058402"/>
          <a:chExt cx="5727086" cy="2869043"/>
        </a:xfrm>
      </xdr:grpSpPr>
      <xdr:graphicFrame macro="">
        <xdr:nvGraphicFramePr>
          <xdr:cNvPr id="29" name="グラフ 28"/>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xdr:cNvGrpSpPr/>
      </xdr:nvGrpSpPr>
      <xdr:grpSpPr>
        <a:xfrm>
          <a:off x="623456" y="15222682"/>
          <a:ext cx="5660287" cy="2909864"/>
          <a:chOff x="617271" y="15079189"/>
          <a:chExt cx="5727086" cy="2857909"/>
        </a:xfrm>
      </xdr:grpSpPr>
      <xdr:graphicFrame macro="">
        <xdr:nvGraphicFramePr>
          <xdr:cNvPr id="31" name="グラフ 30"/>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xdr:cNvGrpSpPr/>
      </xdr:nvGrpSpPr>
      <xdr:grpSpPr>
        <a:xfrm>
          <a:off x="623456" y="18305318"/>
          <a:ext cx="5660287" cy="2909864"/>
          <a:chOff x="617271" y="18106159"/>
          <a:chExt cx="5727086" cy="2857909"/>
        </a:xfrm>
      </xdr:grpSpPr>
      <xdr:graphicFrame macro="">
        <xdr:nvGraphicFramePr>
          <xdr:cNvPr id="33" name="グラフ 32"/>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xdr:cNvGrpSpPr/>
      </xdr:nvGrpSpPr>
      <xdr:grpSpPr>
        <a:xfrm>
          <a:off x="623456" y="21370637"/>
          <a:ext cx="5660287" cy="2909864"/>
          <a:chOff x="617271" y="21115812"/>
          <a:chExt cx="5727086" cy="2857910"/>
        </a:xfrm>
      </xdr:grpSpPr>
      <xdr:graphicFrame macro="">
        <xdr:nvGraphicFramePr>
          <xdr:cNvPr id="35" name="グラフ 34"/>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xdr:cNvGrpSpPr/>
      </xdr:nvGrpSpPr>
      <xdr:grpSpPr>
        <a:xfrm>
          <a:off x="623456" y="24401319"/>
          <a:ext cx="5660287" cy="2909864"/>
          <a:chOff x="617271" y="24094540"/>
          <a:chExt cx="5727086" cy="2857909"/>
        </a:xfrm>
      </xdr:grpSpPr>
      <xdr:graphicFrame macro="">
        <xdr:nvGraphicFramePr>
          <xdr:cNvPr id="37" name="グラフ 36"/>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xdr:cNvGrpSpPr/>
      </xdr:nvGrpSpPr>
      <xdr:grpSpPr>
        <a:xfrm>
          <a:off x="6968105" y="12157363"/>
          <a:ext cx="5156476" cy="2909864"/>
          <a:chOff x="7910700" y="12058402"/>
          <a:chExt cx="5232799" cy="2869043"/>
        </a:xfrm>
      </xdr:grpSpPr>
      <xdr:graphicFrame macro="">
        <xdr:nvGraphicFramePr>
          <xdr:cNvPr id="39" name="グラフ 38"/>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xdr:cNvGrpSpPr/>
      </xdr:nvGrpSpPr>
      <xdr:grpSpPr>
        <a:xfrm>
          <a:off x="6968105" y="15222682"/>
          <a:ext cx="5156476" cy="2909864"/>
          <a:chOff x="7910700" y="15079189"/>
          <a:chExt cx="5232799" cy="2857909"/>
        </a:xfrm>
      </xdr:grpSpPr>
      <xdr:graphicFrame macro="">
        <xdr:nvGraphicFramePr>
          <xdr:cNvPr id="41" name="グラフ 40"/>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xdr:cNvGrpSpPr/>
      </xdr:nvGrpSpPr>
      <xdr:grpSpPr>
        <a:xfrm>
          <a:off x="6968105" y="18305318"/>
          <a:ext cx="5156476" cy="2909864"/>
          <a:chOff x="7910700" y="18106159"/>
          <a:chExt cx="5232799" cy="2857909"/>
        </a:xfrm>
      </xdr:grpSpPr>
      <xdr:graphicFrame macro="">
        <xdr:nvGraphicFramePr>
          <xdr:cNvPr id="43" name="グラフ 42"/>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xdr:cNvGrpSpPr/>
      </xdr:nvGrpSpPr>
      <xdr:grpSpPr>
        <a:xfrm>
          <a:off x="6968105" y="21370637"/>
          <a:ext cx="5156476" cy="2909864"/>
          <a:chOff x="7910700" y="21115812"/>
          <a:chExt cx="5232799" cy="2857910"/>
        </a:xfrm>
      </xdr:grpSpPr>
      <xdr:graphicFrame macro="">
        <xdr:nvGraphicFramePr>
          <xdr:cNvPr id="45" name="グラフ 44"/>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xdr:cNvGrpSpPr/>
      </xdr:nvGrpSpPr>
      <xdr:grpSpPr>
        <a:xfrm>
          <a:off x="6968105" y="24401319"/>
          <a:ext cx="5156476" cy="2909864"/>
          <a:chOff x="7910700" y="24094540"/>
          <a:chExt cx="5232799" cy="2857909"/>
        </a:xfrm>
      </xdr:grpSpPr>
      <xdr:graphicFrame macro="">
        <xdr:nvGraphicFramePr>
          <xdr:cNvPr id="47" name="グラフ 46"/>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xdr:cNvGrpSpPr/>
      </xdr:nvGrpSpPr>
      <xdr:grpSpPr>
        <a:xfrm>
          <a:off x="12817938" y="12157363"/>
          <a:ext cx="5165999" cy="2909864"/>
          <a:chOff x="13623226" y="12058402"/>
          <a:chExt cx="5232798" cy="2869043"/>
        </a:xfrm>
      </xdr:grpSpPr>
      <xdr:graphicFrame macro="">
        <xdr:nvGraphicFramePr>
          <xdr:cNvPr id="49" name="グラフ 48"/>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xdr:cNvGrpSpPr/>
      </xdr:nvGrpSpPr>
      <xdr:grpSpPr>
        <a:xfrm>
          <a:off x="12817938" y="15222682"/>
          <a:ext cx="5165999" cy="2909864"/>
          <a:chOff x="13623226" y="15079189"/>
          <a:chExt cx="5232798" cy="2857909"/>
        </a:xfrm>
      </xdr:grpSpPr>
      <xdr:graphicFrame macro="">
        <xdr:nvGraphicFramePr>
          <xdr:cNvPr id="51" name="グラフ 50"/>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xdr:cNvGrpSpPr/>
      </xdr:nvGrpSpPr>
      <xdr:grpSpPr>
        <a:xfrm>
          <a:off x="12817938" y="18305318"/>
          <a:ext cx="5165999" cy="2909864"/>
          <a:chOff x="13623226" y="18106159"/>
          <a:chExt cx="5232798" cy="2857909"/>
        </a:xfrm>
      </xdr:grpSpPr>
      <xdr:graphicFrame macro="">
        <xdr:nvGraphicFramePr>
          <xdr:cNvPr id="53" name="グラフ 52"/>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xdr:cNvGrpSpPr/>
      </xdr:nvGrpSpPr>
      <xdr:grpSpPr>
        <a:xfrm>
          <a:off x="12817938" y="21370637"/>
          <a:ext cx="5165999" cy="2909864"/>
          <a:chOff x="13623226" y="21115812"/>
          <a:chExt cx="5232798" cy="2857910"/>
        </a:xfrm>
      </xdr:grpSpPr>
      <xdr:graphicFrame macro="">
        <xdr:nvGraphicFramePr>
          <xdr:cNvPr id="55" name="グラフ 54"/>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xdr:cNvGrpSpPr/>
      </xdr:nvGrpSpPr>
      <xdr:grpSpPr>
        <a:xfrm>
          <a:off x="12817938" y="24401319"/>
          <a:ext cx="5165999" cy="2909864"/>
          <a:chOff x="13623226" y="24094540"/>
          <a:chExt cx="5232798" cy="2857909"/>
        </a:xfrm>
      </xdr:grpSpPr>
      <xdr:graphicFrame macro="">
        <xdr:nvGraphicFramePr>
          <xdr:cNvPr id="57" name="グラフ 56"/>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xdr:cNvGrpSpPr/>
      </xdr:nvGrpSpPr>
      <xdr:grpSpPr>
        <a:xfrm>
          <a:off x="18641792" y="12157363"/>
          <a:ext cx="5166000" cy="2909864"/>
          <a:chOff x="19266479" y="12058402"/>
          <a:chExt cx="5232799" cy="2869043"/>
        </a:xfrm>
      </xdr:grpSpPr>
      <xdr:graphicFrame macro="">
        <xdr:nvGraphicFramePr>
          <xdr:cNvPr id="59" name="グラフ 58"/>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xdr:cNvGrpSpPr/>
      </xdr:nvGrpSpPr>
      <xdr:grpSpPr>
        <a:xfrm>
          <a:off x="18641792" y="15222682"/>
          <a:ext cx="5166000" cy="2909864"/>
          <a:chOff x="19266479" y="15079189"/>
          <a:chExt cx="5232799" cy="2857909"/>
        </a:xfrm>
      </xdr:grpSpPr>
      <xdr:graphicFrame macro="">
        <xdr:nvGraphicFramePr>
          <xdr:cNvPr id="61" name="グラフ 60"/>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xdr:cNvGrpSpPr/>
      </xdr:nvGrpSpPr>
      <xdr:grpSpPr>
        <a:xfrm>
          <a:off x="18641792" y="18305318"/>
          <a:ext cx="5166000" cy="2909864"/>
          <a:chOff x="19266479" y="18106159"/>
          <a:chExt cx="5232799" cy="2857909"/>
        </a:xfrm>
      </xdr:grpSpPr>
      <xdr:graphicFrame macro="">
        <xdr:nvGraphicFramePr>
          <xdr:cNvPr id="63" name="グラフ 62"/>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xdr:cNvGrpSpPr/>
      </xdr:nvGrpSpPr>
      <xdr:grpSpPr>
        <a:xfrm>
          <a:off x="18641792" y="21370637"/>
          <a:ext cx="5166000" cy="2909864"/>
          <a:chOff x="19266479" y="21115812"/>
          <a:chExt cx="5232799" cy="2857910"/>
        </a:xfrm>
      </xdr:grpSpPr>
      <xdr:graphicFrame macro="">
        <xdr:nvGraphicFramePr>
          <xdr:cNvPr id="65" name="グラフ 64"/>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xdr:cNvGrpSpPr/>
      </xdr:nvGrpSpPr>
      <xdr:grpSpPr>
        <a:xfrm>
          <a:off x="18641792" y="24401319"/>
          <a:ext cx="5166000" cy="2909864"/>
          <a:chOff x="19266479" y="24094540"/>
          <a:chExt cx="5232799" cy="2857909"/>
        </a:xfrm>
      </xdr:grpSpPr>
      <xdr:graphicFrame macro="">
        <xdr:nvGraphicFramePr>
          <xdr:cNvPr id="67" name="グラフ 66"/>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xdr:cNvGrpSpPr/>
      </xdr:nvGrpSpPr>
      <xdr:grpSpPr>
        <a:xfrm>
          <a:off x="24527497" y="12157363"/>
          <a:ext cx="5166000" cy="2909864"/>
          <a:chOff x="24892415" y="12058402"/>
          <a:chExt cx="5232799" cy="2869043"/>
        </a:xfrm>
      </xdr:grpSpPr>
      <xdr:graphicFrame macro="">
        <xdr:nvGraphicFramePr>
          <xdr:cNvPr id="69" name="グラフ 68"/>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xdr:cNvGrpSpPr/>
      </xdr:nvGrpSpPr>
      <xdr:grpSpPr>
        <a:xfrm>
          <a:off x="24527497" y="15222682"/>
          <a:ext cx="5166000" cy="2909864"/>
          <a:chOff x="24892415" y="15079189"/>
          <a:chExt cx="5232799" cy="2857909"/>
        </a:xfrm>
      </xdr:grpSpPr>
      <xdr:graphicFrame macro="">
        <xdr:nvGraphicFramePr>
          <xdr:cNvPr id="71" name="グラフ 70"/>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xdr:cNvGrpSpPr/>
      </xdr:nvGrpSpPr>
      <xdr:grpSpPr>
        <a:xfrm>
          <a:off x="24527497" y="18305318"/>
          <a:ext cx="5166000" cy="2909864"/>
          <a:chOff x="24892415" y="18106159"/>
          <a:chExt cx="5232799" cy="2857909"/>
        </a:xfrm>
      </xdr:grpSpPr>
      <xdr:graphicFrame macro="">
        <xdr:nvGraphicFramePr>
          <xdr:cNvPr id="73" name="グラフ 72"/>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xdr:cNvGrpSpPr/>
      </xdr:nvGrpSpPr>
      <xdr:grpSpPr>
        <a:xfrm>
          <a:off x="24527497" y="21370637"/>
          <a:ext cx="5166000" cy="2909864"/>
          <a:chOff x="24892415" y="21115812"/>
          <a:chExt cx="5232799" cy="2857910"/>
        </a:xfrm>
      </xdr:grpSpPr>
      <xdr:graphicFrame macro="">
        <xdr:nvGraphicFramePr>
          <xdr:cNvPr id="75" name="グラフ 74"/>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xdr:cNvGrpSpPr/>
      </xdr:nvGrpSpPr>
      <xdr:grpSpPr>
        <a:xfrm>
          <a:off x="24527497" y="24401319"/>
          <a:ext cx="5166000" cy="2909864"/>
          <a:chOff x="24892415" y="24094540"/>
          <a:chExt cx="5232799" cy="2857909"/>
        </a:xfrm>
      </xdr:grpSpPr>
      <xdr:graphicFrame macro="">
        <xdr:nvGraphicFramePr>
          <xdr:cNvPr id="77" name="グラフ 76"/>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xdr:cNvPicPr preferRelativeResize="0">
              <a:picLocks noChangeArrowheads="1"/>
              <a:extLst>
                <a:ext uri="{84589F7E-364E-4C9E-8A38-B11213B215E9}">
                  <a14:cameraTool cellRange="データ!$AX$10:$BC$12" spid="_x0000_s1409"/>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xdr:cNvPicPr preferRelativeResize="0">
              <a:picLocks noChangeArrowheads="1"/>
              <a:extLst>
                <a:ext uri="{84589F7E-364E-4C9E-8A38-B11213B215E9}">
                  <a14:cameraTool cellRange="データ!$BI$10:$BN$12" spid="_x0000_s1410"/>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xdr:cNvPicPr preferRelativeResize="0">
              <a:picLocks noChangeArrowheads="1"/>
              <a:extLst>
                <a:ext uri="{84589F7E-364E-4C9E-8A38-B11213B215E9}">
                  <a14:cameraTool cellRange="データ!$BT$10:$BY$12" spid="_x0000_s1411"/>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xdr:cNvPicPr preferRelativeResize="0">
              <a:picLocks noChangeArrowheads="1"/>
              <a:extLst>
                <a:ext uri="{84589F7E-364E-4C9E-8A38-B11213B215E9}">
                  <a14:cameraTool cellRange="データ!$CE$10:$CJ$12" spid="_x0000_s1412"/>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xdr:cNvPicPr preferRelativeResize="0">
              <a:picLocks noChangeArrowheads="1"/>
              <a:extLst>
                <a:ext uri="{84589F7E-364E-4C9E-8A38-B11213B215E9}">
                  <a14:cameraTool cellRange="データ!$CO$10:$CT$12" spid="_x0000_s1413"/>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xdr:cNvPicPr preferRelativeResize="0">
              <a:picLocks noChangeArrowheads="1"/>
              <a:extLst>
                <a:ext uri="{84589F7E-364E-4C9E-8A38-B11213B215E9}">
                  <a14:cameraTool cellRange="データ!$CZ$10:$DE$12" spid="_x0000_s1414"/>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xdr:cNvPicPr preferRelativeResize="0">
              <a:picLocks noChangeArrowheads="1"/>
              <a:extLst>
                <a:ext uri="{84589F7E-364E-4C9E-8A38-B11213B215E9}">
                  <a14:cameraTool cellRange="データ!DJ10:DO12" spid="_x0000_s1415"/>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xdr:cNvPicPr preferRelativeResize="0">
              <a:picLocks noChangeArrowheads="1"/>
              <a:extLst>
                <a:ext uri="{84589F7E-364E-4C9E-8A38-B11213B215E9}">
                  <a14:cameraTool cellRange="データ!DT10:DY12" spid="_x0000_s1416"/>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xdr:cNvPicPr preferRelativeResize="0">
              <a:picLocks noChangeArrowheads="1"/>
              <a:extLst>
                <a:ext uri="{84589F7E-364E-4C9E-8A38-B11213B215E9}">
                  <a14:cameraTool cellRange="データ!ED10:EI12" spid="_x0000_s1417"/>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xdr:cNvPicPr preferRelativeResize="0">
              <a:picLocks noChangeArrowheads="1"/>
              <a:extLst>
                <a:ext uri="{84589F7E-364E-4C9E-8A38-B11213B215E9}">
                  <a14:cameraTool cellRange="データ!EN10:ES12" spid="_x0000_s1418"/>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xdr:cNvPicPr preferRelativeResize="0">
              <a:picLocks noChangeArrowheads="1"/>
              <a:extLst>
                <a:ext uri="{84589F7E-364E-4C9E-8A38-B11213B215E9}">
                  <a14:cameraTool cellRange="データ!EY10:FD12" spid="_x0000_s1419"/>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xdr:cNvPicPr preferRelativeResize="0">
              <a:picLocks noChangeArrowheads="1"/>
              <a:extLst>
                <a:ext uri="{84589F7E-364E-4C9E-8A38-B11213B215E9}">
                  <a14:cameraTool cellRange="データ!FI10:FN12" spid="_x0000_s1420"/>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xdr:cNvPicPr preferRelativeResize="0">
              <a:picLocks noChangeArrowheads="1"/>
              <a:extLst>
                <a:ext uri="{84589F7E-364E-4C9E-8A38-B11213B215E9}">
                  <a14:cameraTool cellRange="データ!FS10:FX12" spid="_x0000_s1421"/>
                </a:ext>
              </a:extLst>
            </xdr:cNvPicPr>
          </xdr:nvPicPr>
          <xdr:blipFill>
            <a:blip xmlns:r="http://schemas.openxmlformats.org/officeDocument/2006/relationships" r:embed="rId43"/>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xdr:cNvPicPr preferRelativeResize="0">
              <a:picLocks noChangeArrowheads="1"/>
              <a:extLst>
                <a:ext uri="{84589F7E-364E-4C9E-8A38-B11213B215E9}">
                  <a14:cameraTool cellRange="データ!GC10:GH12" spid="_x0000_s1422"/>
                </a:ext>
              </a:extLst>
            </xdr:cNvPicPr>
          </xdr:nvPicPr>
          <xdr:blipFill>
            <a:blip xmlns:r="http://schemas.openxmlformats.org/officeDocument/2006/relationships" r:embed="rId44"/>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xdr:cNvPicPr preferRelativeResize="0">
              <a:picLocks noChangeArrowheads="1"/>
              <a:extLst>
                <a:ext uri="{84589F7E-364E-4C9E-8A38-B11213B215E9}">
                  <a14:cameraTool cellRange="データ!GM10:GR12" spid="_x0000_s1423"/>
                </a:ext>
              </a:extLst>
            </xdr:cNvPicPr>
          </xdr:nvPicPr>
          <xdr:blipFill>
            <a:blip xmlns:r="http://schemas.openxmlformats.org/officeDocument/2006/relationships" r:embed="rId45"/>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xdr:cNvPicPr preferRelativeResize="0">
              <a:picLocks noChangeArrowheads="1"/>
              <a:extLst>
                <a:ext uri="{84589F7E-364E-4C9E-8A38-B11213B215E9}">
                  <a14:cameraTool cellRange="データ!GX10:HC12" spid="_x0000_s1424"/>
                </a:ext>
              </a:extLst>
            </xdr:cNvPicPr>
          </xdr:nvPicPr>
          <xdr:blipFill>
            <a:blip xmlns:r="http://schemas.openxmlformats.org/officeDocument/2006/relationships" r:embed="rId46"/>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xdr:cNvPicPr preferRelativeResize="0">
              <a:picLocks noChangeArrowheads="1"/>
              <a:extLst>
                <a:ext uri="{84589F7E-364E-4C9E-8A38-B11213B215E9}">
                  <a14:cameraTool cellRange="データ!HH10:HM12" spid="_x0000_s1425"/>
                </a:ext>
              </a:extLst>
            </xdr:cNvPicPr>
          </xdr:nvPicPr>
          <xdr:blipFill>
            <a:blip xmlns:r="http://schemas.openxmlformats.org/officeDocument/2006/relationships" r:embed="rId47"/>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xdr:cNvPicPr preferRelativeResize="0">
              <a:picLocks noChangeArrowheads="1"/>
              <a:extLst>
                <a:ext uri="{84589F7E-364E-4C9E-8A38-B11213B215E9}">
                  <a14:cameraTool cellRange="データ!HR10:HW12" spid="_x0000_s1426"/>
                </a:ext>
              </a:extLst>
            </xdr:cNvPicPr>
          </xdr:nvPicPr>
          <xdr:blipFill>
            <a:blip xmlns:r="http://schemas.openxmlformats.org/officeDocument/2006/relationships" r:embed="rId48"/>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xdr:cNvPicPr preferRelativeResize="0">
              <a:picLocks noChangeArrowheads="1"/>
              <a:extLst>
                <a:ext uri="{84589F7E-364E-4C9E-8A38-B11213B215E9}">
                  <a14:cameraTool cellRange="データ!IB10:IG12" spid="_x0000_s1427"/>
                </a:ext>
              </a:extLst>
            </xdr:cNvPicPr>
          </xdr:nvPicPr>
          <xdr:blipFill>
            <a:blip xmlns:r="http://schemas.openxmlformats.org/officeDocument/2006/relationships" r:embed="rId49"/>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xdr:cNvPicPr preferRelativeResize="0">
              <a:picLocks noChangeArrowheads="1"/>
              <a:extLst>
                <a:ext uri="{84589F7E-364E-4C9E-8A38-B11213B215E9}">
                  <a14:cameraTool cellRange="データ!IL10:IQ12" spid="_x0000_s1428"/>
                </a:ext>
              </a:extLst>
            </xdr:cNvPicPr>
          </xdr:nvPicPr>
          <xdr:blipFill>
            <a:blip xmlns:r="http://schemas.openxmlformats.org/officeDocument/2006/relationships" r:embed="rId50"/>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xdr:cNvPicPr preferRelativeResize="0">
              <a:picLocks noChangeArrowheads="1"/>
              <a:extLst>
                <a:ext uri="{84589F7E-364E-4C9E-8A38-B11213B215E9}">
                  <a14:cameraTool cellRange="データ!IW10:JB12" spid="_x0000_s1429"/>
                </a:ext>
              </a:extLst>
            </xdr:cNvPicPr>
          </xdr:nvPicPr>
          <xdr:blipFill>
            <a:blip xmlns:r="http://schemas.openxmlformats.org/officeDocument/2006/relationships" r:embed="rId51"/>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xdr:cNvPicPr preferRelativeResize="0">
              <a:picLocks noChangeArrowheads="1"/>
              <a:extLst>
                <a:ext uri="{84589F7E-364E-4C9E-8A38-B11213B215E9}">
                  <a14:cameraTool cellRange="データ!JG10:JL12" spid="_x0000_s1430"/>
                </a:ext>
              </a:extLst>
            </xdr:cNvPicPr>
          </xdr:nvPicPr>
          <xdr:blipFill>
            <a:blip xmlns:r="http://schemas.openxmlformats.org/officeDocument/2006/relationships" r:embed="rId52"/>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xdr:cNvPicPr preferRelativeResize="0">
              <a:picLocks noChangeArrowheads="1"/>
              <a:extLst>
                <a:ext uri="{84589F7E-364E-4C9E-8A38-B11213B215E9}">
                  <a14:cameraTool cellRange="データ!JQ10:JV12" spid="_x0000_s1431"/>
                </a:ext>
              </a:extLst>
            </xdr:cNvPicPr>
          </xdr:nvPicPr>
          <xdr:blipFill>
            <a:blip xmlns:r="http://schemas.openxmlformats.org/officeDocument/2006/relationships" r:embed="rId53"/>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xdr:cNvPicPr preferRelativeResize="0">
              <a:picLocks noChangeArrowheads="1"/>
              <a:extLst>
                <a:ext uri="{84589F7E-364E-4C9E-8A38-B11213B215E9}">
                  <a14:cameraTool cellRange="データ!KA10:KF12" spid="_x0000_s1432"/>
                </a:ext>
              </a:extLst>
            </xdr:cNvPicPr>
          </xdr:nvPicPr>
          <xdr:blipFill>
            <a:blip xmlns:r="http://schemas.openxmlformats.org/officeDocument/2006/relationships" r:embed="rId54"/>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xdr:cNvPicPr preferRelativeResize="0">
              <a:picLocks noChangeArrowheads="1"/>
              <a:extLst>
                <a:ext uri="{84589F7E-364E-4C9E-8A38-B11213B215E9}">
                  <a14:cameraTool cellRange="データ!KK10:KP12" spid="_x0000_s1433"/>
                </a:ext>
              </a:extLst>
            </xdr:cNvPicPr>
          </xdr:nvPicPr>
          <xdr:blipFill>
            <a:blip xmlns:r="http://schemas.openxmlformats.org/officeDocument/2006/relationships" r:embed="rId55"/>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xdr:cNvPicPr preferRelativeResize="0">
              <a:picLocks noChangeArrowheads="1"/>
              <a:extLst>
                <a:ext uri="{84589F7E-364E-4C9E-8A38-B11213B215E9}">
                  <a14:cameraTool cellRange="データ!KV10:LA12" spid="_x0000_s1434"/>
                </a:ext>
              </a:extLst>
            </xdr:cNvPicPr>
          </xdr:nvPicPr>
          <xdr:blipFill>
            <a:blip xmlns:r="http://schemas.openxmlformats.org/officeDocument/2006/relationships" r:embed="rId56"/>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xdr:cNvPicPr preferRelativeResize="0">
              <a:picLocks noChangeArrowheads="1"/>
              <a:extLst>
                <a:ext uri="{84589F7E-364E-4C9E-8A38-B11213B215E9}">
                  <a14:cameraTool cellRange="データ!LF10:LK12" spid="_x0000_s1435"/>
                </a:ext>
              </a:extLst>
            </xdr:cNvPicPr>
          </xdr:nvPicPr>
          <xdr:blipFill>
            <a:blip xmlns:r="http://schemas.openxmlformats.org/officeDocument/2006/relationships" r:embed="rId57"/>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xdr:cNvPicPr preferRelativeResize="0">
              <a:picLocks noChangeArrowheads="1"/>
              <a:extLst>
                <a:ext uri="{84589F7E-364E-4C9E-8A38-B11213B215E9}">
                  <a14:cameraTool cellRange="データ!LP10:LU12" spid="_x0000_s1436"/>
                </a:ext>
              </a:extLst>
            </xdr:cNvPicPr>
          </xdr:nvPicPr>
          <xdr:blipFill>
            <a:blip xmlns:r="http://schemas.openxmlformats.org/officeDocument/2006/relationships" r:embed="rId58"/>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xdr:cNvPicPr preferRelativeResize="0">
              <a:picLocks noChangeArrowheads="1"/>
              <a:extLst>
                <a:ext uri="{84589F7E-364E-4C9E-8A38-B11213B215E9}">
                  <a14:cameraTool cellRange="データ!LZ10:ME12" spid="_x0000_s1437"/>
                </a:ext>
              </a:extLst>
            </xdr:cNvPicPr>
          </xdr:nvPicPr>
          <xdr:blipFill>
            <a:blip xmlns:r="http://schemas.openxmlformats.org/officeDocument/2006/relationships" r:embed="rId59"/>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77"/>
            <xdr:cNvPicPr preferRelativeResize="0">
              <a:picLocks noChangeArrowheads="1"/>
              <a:extLst>
                <a:ext uri="{84589F7E-364E-4C9E-8A38-B11213B215E9}">
                  <a14:cameraTool cellRange="データ!MJ10:MO12" spid="_x0000_s1438"/>
                </a:ext>
              </a:extLst>
            </xdr:cNvPicPr>
          </xdr:nvPicPr>
          <xdr:blipFill>
            <a:blip xmlns:r="http://schemas.openxmlformats.org/officeDocument/2006/relationships" r:embed="rId60"/>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320011</xdr:colOff>
          <xdr:row>43</xdr:row>
          <xdr:rowOff>137949</xdr:rowOff>
        </xdr:from>
        <xdr:to>
          <xdr:col>14</xdr:col>
          <xdr:colOff>98215</xdr:colOff>
          <xdr:row>56</xdr:row>
          <xdr:rowOff>37256</xdr:rowOff>
        </xdr:to>
        <xdr:pic>
          <xdr:nvPicPr>
            <xdr:cNvPr id="108" name="TXT水力_設備利用率"/>
            <xdr:cNvPicPr>
              <a:picLocks noChangeAspect="1" noChangeArrowheads="1"/>
              <a:extLst>
                <a:ext uri="{84589F7E-364E-4C9E-8A38-B11213B215E9}">
                  <a14:cameraTool cellRange="データ!$E$22:$I$35" spid="_x0000_s1439"/>
                </a:ext>
              </a:extLst>
            </xdr:cNvPicPr>
          </xdr:nvPicPr>
          <xdr:blipFill>
            <a:blip xmlns:r="http://schemas.openxmlformats.org/officeDocument/2006/relationships" r:embed="rId61"/>
            <a:srcRect/>
            <a:stretch>
              <a:fillRect/>
            </a:stretch>
          </xdr:blipFill>
          <xdr:spPr bwMode="auto">
            <a:xfrm>
              <a:off x="699703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58</xdr:row>
          <xdr:rowOff>85725</xdr:rowOff>
        </xdr:from>
        <xdr:to>
          <xdr:col>14</xdr:col>
          <xdr:colOff>98216</xdr:colOff>
          <xdr:row>70</xdr:row>
          <xdr:rowOff>189139</xdr:rowOff>
        </xdr:to>
        <xdr:pic>
          <xdr:nvPicPr>
            <xdr:cNvPr id="109" name="TXT水力_修繕費比率"/>
            <xdr:cNvPicPr>
              <a:picLocks noChangeAspect="1" noChangeArrowheads="1"/>
              <a:extLst>
                <a:ext uri="{84589F7E-364E-4C9E-8A38-B11213B215E9}">
                  <a14:cameraTool cellRange="データ!$E$22:$I$35" spid="_x0000_s1440"/>
                </a:ext>
              </a:extLst>
            </xdr:cNvPicPr>
          </xdr:nvPicPr>
          <xdr:blipFill>
            <a:blip xmlns:r="http://schemas.openxmlformats.org/officeDocument/2006/relationships" r:embed="rId62"/>
            <a:srcRect/>
            <a:stretch>
              <a:fillRect/>
            </a:stretch>
          </xdr:blipFill>
          <xdr:spPr bwMode="auto">
            <a:xfrm>
              <a:off x="699703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73</xdr:row>
          <xdr:rowOff>70756</xdr:rowOff>
        </xdr:from>
        <xdr:to>
          <xdr:col>14</xdr:col>
          <xdr:colOff>98216</xdr:colOff>
          <xdr:row>85</xdr:row>
          <xdr:rowOff>174170</xdr:rowOff>
        </xdr:to>
        <xdr:pic>
          <xdr:nvPicPr>
            <xdr:cNvPr id="110" name="TXT水力_企業債残高対料金収入比率"/>
            <xdr:cNvPicPr>
              <a:picLocks noChangeAspect="1" noChangeArrowheads="1"/>
              <a:extLst>
                <a:ext uri="{84589F7E-364E-4C9E-8A38-B11213B215E9}">
                  <a14:cameraTool cellRange="データ!$E$22:$I$35" spid="_x0000_s1441"/>
                </a:ext>
              </a:extLst>
            </xdr:cNvPicPr>
          </xdr:nvPicPr>
          <xdr:blipFill>
            <a:blip xmlns:r="http://schemas.openxmlformats.org/officeDocument/2006/relationships" r:embed="rId63"/>
            <a:srcRect/>
            <a:stretch>
              <a:fillRect/>
            </a:stretch>
          </xdr:blipFill>
          <xdr:spPr bwMode="auto">
            <a:xfrm>
              <a:off x="699703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xdr:cNvPicPr>
              <a:picLocks noChangeAspect="1" noChangeArrowheads="1"/>
              <a:extLst>
                <a:ext uri="{84589F7E-364E-4C9E-8A38-B11213B215E9}">
                  <a14:cameraTool cellRange="データ!$E$22:$I$35" spid="_x0000_s1442"/>
                </a:ext>
              </a:extLst>
            </xdr:cNvPicPr>
          </xdr:nvPicPr>
          <xdr:blipFill>
            <a:blip xmlns:r="http://schemas.openxmlformats.org/officeDocument/2006/relationships" r:embed="rId64"/>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102</xdr:row>
          <xdr:rowOff>123824</xdr:rowOff>
        </xdr:from>
        <xdr:to>
          <xdr:col>14</xdr:col>
          <xdr:colOff>98216</xdr:colOff>
          <xdr:row>115</xdr:row>
          <xdr:rowOff>23131</xdr:rowOff>
        </xdr:to>
        <xdr:pic>
          <xdr:nvPicPr>
            <xdr:cNvPr id="112" name="TXT水力_FIT収入割合"/>
            <xdr:cNvPicPr>
              <a:picLocks noChangeAspect="1" noChangeArrowheads="1"/>
              <a:extLst>
                <a:ext uri="{84589F7E-364E-4C9E-8A38-B11213B215E9}">
                  <a14:cameraTool cellRange="データ!$E$22:$I$35" spid="_x0000_s1443"/>
                </a:ext>
              </a:extLst>
            </xdr:cNvPicPr>
          </xdr:nvPicPr>
          <xdr:blipFill>
            <a:blip xmlns:r="http://schemas.openxmlformats.org/officeDocument/2006/relationships" r:embed="rId65"/>
            <a:srcRect/>
            <a:stretch>
              <a:fillRect/>
            </a:stretch>
          </xdr:blipFill>
          <xdr:spPr bwMode="auto">
            <a:xfrm>
              <a:off x="699703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43</xdr:row>
          <xdr:rowOff>137950</xdr:rowOff>
        </xdr:from>
        <xdr:to>
          <xdr:col>20</xdr:col>
          <xdr:colOff>534528</xdr:colOff>
          <xdr:row>56</xdr:row>
          <xdr:rowOff>37257</xdr:rowOff>
        </xdr:to>
        <xdr:pic>
          <xdr:nvPicPr>
            <xdr:cNvPr id="113" name="TXTごみ_設備利用率"/>
            <xdr:cNvPicPr>
              <a:picLocks noChangeAspect="1" noChangeArrowheads="1"/>
              <a:extLst>
                <a:ext uri="{84589F7E-364E-4C9E-8A38-B11213B215E9}">
                  <a14:cameraTool cellRange="データ!$E$22:$I$35" spid="_x0000_s1444"/>
                </a:ext>
              </a:extLst>
            </xdr:cNvPicPr>
          </xdr:nvPicPr>
          <xdr:blipFill>
            <a:blip xmlns:r="http://schemas.openxmlformats.org/officeDocument/2006/relationships" r:embed="rId66"/>
            <a:srcRect/>
            <a:stretch>
              <a:fillRect/>
            </a:stretch>
          </xdr:blipFill>
          <xdr:spPr bwMode="auto">
            <a:xfrm>
              <a:off x="1286259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58</xdr:row>
          <xdr:rowOff>85725</xdr:rowOff>
        </xdr:from>
        <xdr:to>
          <xdr:col>20</xdr:col>
          <xdr:colOff>534528</xdr:colOff>
          <xdr:row>70</xdr:row>
          <xdr:rowOff>189139</xdr:rowOff>
        </xdr:to>
        <xdr:pic>
          <xdr:nvPicPr>
            <xdr:cNvPr id="114" name="TXTごみ_修繕費比率"/>
            <xdr:cNvPicPr>
              <a:picLocks noChangeAspect="1" noChangeArrowheads="1"/>
              <a:extLst>
                <a:ext uri="{84589F7E-364E-4C9E-8A38-B11213B215E9}">
                  <a14:cameraTool cellRange="データ!$E$22:$I$35" spid="_x0000_s1445"/>
                </a:ext>
              </a:extLst>
            </xdr:cNvPicPr>
          </xdr:nvPicPr>
          <xdr:blipFill>
            <a:blip xmlns:r="http://schemas.openxmlformats.org/officeDocument/2006/relationships" r:embed="rId67"/>
            <a:srcRect/>
            <a:stretch>
              <a:fillRect/>
            </a:stretch>
          </xdr:blipFill>
          <xdr:spPr bwMode="auto">
            <a:xfrm>
              <a:off x="1286259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73</xdr:row>
          <xdr:rowOff>70756</xdr:rowOff>
        </xdr:from>
        <xdr:to>
          <xdr:col>20</xdr:col>
          <xdr:colOff>534528</xdr:colOff>
          <xdr:row>85</xdr:row>
          <xdr:rowOff>174170</xdr:rowOff>
        </xdr:to>
        <xdr:pic>
          <xdr:nvPicPr>
            <xdr:cNvPr id="115" name="TXTごみ_企業債残高対料金収入比率"/>
            <xdr:cNvPicPr>
              <a:picLocks noChangeAspect="1" noChangeArrowheads="1"/>
              <a:extLst>
                <a:ext uri="{84589F7E-364E-4C9E-8A38-B11213B215E9}">
                  <a14:cameraTool cellRange="データ!$E$22:$I$35" spid="_x0000_s1446"/>
                </a:ext>
              </a:extLst>
            </xdr:cNvPicPr>
          </xdr:nvPicPr>
          <xdr:blipFill>
            <a:blip xmlns:r="http://schemas.openxmlformats.org/officeDocument/2006/relationships" r:embed="rId68"/>
            <a:srcRect/>
            <a:stretch>
              <a:fillRect/>
            </a:stretch>
          </xdr:blipFill>
          <xdr:spPr bwMode="auto">
            <a:xfrm>
              <a:off x="1286259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xdr:cNvPicPr>
              <a:picLocks noChangeAspect="1" noChangeArrowheads="1"/>
              <a:extLst>
                <a:ext uri="{84589F7E-364E-4C9E-8A38-B11213B215E9}">
                  <a14:cameraTool cellRange="データ!$E$22:$I$35" spid="_x0000_s1447"/>
                </a:ext>
              </a:extLst>
            </xdr:cNvPicPr>
          </xdr:nvPicPr>
          <xdr:blipFill>
            <a:blip xmlns:r="http://schemas.openxmlformats.org/officeDocument/2006/relationships" r:embed="rId69"/>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102</xdr:row>
          <xdr:rowOff>123825</xdr:rowOff>
        </xdr:from>
        <xdr:to>
          <xdr:col>20</xdr:col>
          <xdr:colOff>534528</xdr:colOff>
          <xdr:row>115</xdr:row>
          <xdr:rowOff>23132</xdr:rowOff>
        </xdr:to>
        <xdr:pic>
          <xdr:nvPicPr>
            <xdr:cNvPr id="117" name="TXTごみ_FIT収入割合"/>
            <xdr:cNvPicPr>
              <a:picLocks noChangeAspect="1" noChangeArrowheads="1"/>
              <a:extLst>
                <a:ext uri="{84589F7E-364E-4C9E-8A38-B11213B215E9}">
                  <a14:cameraTool cellRange="データ!$E$22:$I$35" spid="_x0000_s1448"/>
                </a:ext>
              </a:extLst>
            </xdr:cNvPicPr>
          </xdr:nvPicPr>
          <xdr:blipFill>
            <a:blip xmlns:r="http://schemas.openxmlformats.org/officeDocument/2006/relationships" r:embed="rId70"/>
            <a:srcRect/>
            <a:stretch>
              <a:fillRect/>
            </a:stretch>
          </xdr:blipFill>
          <xdr:spPr bwMode="auto">
            <a:xfrm>
              <a:off x="1286259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279089</xdr:colOff>
          <xdr:row>43</xdr:row>
          <xdr:rowOff>137950</xdr:rowOff>
        </xdr:from>
        <xdr:to>
          <xdr:col>27</xdr:col>
          <xdr:colOff>66818</xdr:colOff>
          <xdr:row>56</xdr:row>
          <xdr:rowOff>37257</xdr:rowOff>
        </xdr:to>
        <xdr:pic>
          <xdr:nvPicPr>
            <xdr:cNvPr id="118" name="TXT風力_設備利用率"/>
            <xdr:cNvPicPr>
              <a:picLocks noChangeAspect="1" noChangeArrowheads="1"/>
              <a:extLst>
                <a:ext uri="{84589F7E-364E-4C9E-8A38-B11213B215E9}">
                  <a14:cameraTool cellRange="データ!$E$22:$I$35" spid="_x0000_s1449"/>
                </a:ext>
              </a:extLst>
            </xdr:cNvPicPr>
          </xdr:nvPicPr>
          <xdr:blipFill>
            <a:blip xmlns:r="http://schemas.openxmlformats.org/officeDocument/2006/relationships" r:embed="rId71"/>
            <a:srcRect/>
            <a:stretch>
              <a:fillRect/>
            </a:stretch>
          </xdr:blipFill>
          <xdr:spPr bwMode="auto">
            <a:xfrm>
              <a:off x="18719489" y="1245377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58</xdr:row>
          <xdr:rowOff>85725</xdr:rowOff>
        </xdr:from>
        <xdr:to>
          <xdr:col>27</xdr:col>
          <xdr:colOff>72771</xdr:colOff>
          <xdr:row>70</xdr:row>
          <xdr:rowOff>189139</xdr:rowOff>
        </xdr:to>
        <xdr:pic>
          <xdr:nvPicPr>
            <xdr:cNvPr id="119" name="TXT風力_修繕費比率"/>
            <xdr:cNvPicPr>
              <a:picLocks noChangeAspect="1" noChangeArrowheads="1"/>
              <a:extLst>
                <a:ext uri="{84589F7E-364E-4C9E-8A38-B11213B215E9}">
                  <a14:cameraTool cellRange="データ!$E$22:$I$35" spid="_x0000_s1450"/>
                </a:ext>
              </a:extLst>
            </xdr:cNvPicPr>
          </xdr:nvPicPr>
          <xdr:blipFill>
            <a:blip xmlns:r="http://schemas.openxmlformats.org/officeDocument/2006/relationships" r:embed="rId72"/>
            <a:srcRect/>
            <a:stretch>
              <a:fillRect/>
            </a:stretch>
          </xdr:blipFill>
          <xdr:spPr bwMode="auto">
            <a:xfrm>
              <a:off x="18725442" y="1540192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73</xdr:row>
          <xdr:rowOff>70756</xdr:rowOff>
        </xdr:from>
        <xdr:to>
          <xdr:col>27</xdr:col>
          <xdr:colOff>72772</xdr:colOff>
          <xdr:row>85</xdr:row>
          <xdr:rowOff>174170</xdr:rowOff>
        </xdr:to>
        <xdr:pic>
          <xdr:nvPicPr>
            <xdr:cNvPr id="120" name="TXT風力_企業債残高対料金収入比率"/>
            <xdr:cNvPicPr>
              <a:picLocks noChangeAspect="1" noChangeArrowheads="1"/>
              <a:extLst>
                <a:ext uri="{84589F7E-364E-4C9E-8A38-B11213B215E9}">
                  <a14:cameraTool cellRange="データ!$E$22:$I$35" spid="_x0000_s1451"/>
                </a:ext>
              </a:extLst>
            </xdr:cNvPicPr>
          </xdr:nvPicPr>
          <xdr:blipFill>
            <a:blip xmlns:r="http://schemas.openxmlformats.org/officeDocument/2006/relationships" r:embed="rId73"/>
            <a:srcRect/>
            <a:stretch>
              <a:fillRect/>
            </a:stretch>
          </xdr:blipFill>
          <xdr:spPr bwMode="auto">
            <a:xfrm>
              <a:off x="18725443" y="18387331"/>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xdr:cNvPicPr>
              <a:picLocks noChangeAspect="1" noChangeArrowheads="1"/>
              <a:extLst>
                <a:ext uri="{84589F7E-364E-4C9E-8A38-B11213B215E9}">
                  <a14:cameraTool cellRange="データ!$E$22:$I$35" spid="_x0000_s1452"/>
                </a:ext>
              </a:extLst>
            </xdr:cNvPicPr>
          </xdr:nvPicPr>
          <xdr:blipFill>
            <a:blip xmlns:r="http://schemas.openxmlformats.org/officeDocument/2006/relationships" r:embed="rId74"/>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102</xdr:row>
          <xdr:rowOff>123825</xdr:rowOff>
        </xdr:from>
        <xdr:to>
          <xdr:col>27</xdr:col>
          <xdr:colOff>72771</xdr:colOff>
          <xdr:row>115</xdr:row>
          <xdr:rowOff>23132</xdr:rowOff>
        </xdr:to>
        <xdr:pic>
          <xdr:nvPicPr>
            <xdr:cNvPr id="122" name="TXT風力_FIT収入割合"/>
            <xdr:cNvPicPr>
              <a:picLocks noChangeAspect="1" noChangeArrowheads="1"/>
              <a:extLst>
                <a:ext uri="{84589F7E-364E-4C9E-8A38-B11213B215E9}">
                  <a14:cameraTool cellRange="データ!$E$22:$I$35" spid="_x0000_s1453"/>
                </a:ext>
              </a:extLst>
            </xdr:cNvPicPr>
          </xdr:nvPicPr>
          <xdr:blipFill>
            <a:blip xmlns:r="http://schemas.openxmlformats.org/officeDocument/2006/relationships" r:embed="rId75"/>
            <a:srcRect/>
            <a:stretch>
              <a:fillRect/>
            </a:stretch>
          </xdr:blipFill>
          <xdr:spPr bwMode="auto">
            <a:xfrm>
              <a:off x="18725442" y="2424112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xdr:cNvPicPr>
              <a:picLocks noChangeAspect="1" noChangeArrowheads="1"/>
              <a:extLst>
                <a:ext uri="{84589F7E-364E-4C9E-8A38-B11213B215E9}">
                  <a14:cameraTool cellRange="データ!$E$22:$I$35" spid="_x0000_s1454"/>
                </a:ext>
              </a:extLst>
            </xdr:cNvPicPr>
          </xdr:nvPicPr>
          <xdr:blipFill>
            <a:blip xmlns:r="http://schemas.openxmlformats.org/officeDocument/2006/relationships" r:embed="rId76"/>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xdr:cNvPicPr>
              <a:picLocks noChangeAspect="1" noChangeArrowheads="1"/>
              <a:extLst>
                <a:ext uri="{84589F7E-364E-4C9E-8A38-B11213B215E9}">
                  <a14:cameraTool cellRange="データ!$L$37:$P$50" spid="_x0000_s1455"/>
                </a:ext>
              </a:extLst>
            </xdr:cNvPicPr>
          </xdr:nvPicPr>
          <xdr:blipFill>
            <a:blip xmlns:r="http://schemas.openxmlformats.org/officeDocument/2006/relationships" r:embed="rId77"/>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xdr:cNvPicPr>
              <a:picLocks noChangeAspect="1" noChangeArrowheads="1"/>
              <a:extLst>
                <a:ext uri="{84589F7E-364E-4C9E-8A38-B11213B215E9}">
                  <a14:cameraTool cellRange="データ!$L$37:$P$50" spid="_x0000_s1456"/>
                </a:ext>
              </a:extLst>
            </xdr:cNvPicPr>
          </xdr:nvPicPr>
          <xdr:blipFill>
            <a:blip xmlns:r="http://schemas.openxmlformats.org/officeDocument/2006/relationships" r:embed="rId7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55" zoomScaleNormal="55" workbookViewId="0"/>
  </sheetViews>
  <sheetFormatPr defaultColWidth="9" defaultRowHeight="13.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千葉県　香取市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13" t="s">
        <v>2</v>
      </c>
      <c r="C2" s="114"/>
      <c r="D2" s="114"/>
      <c r="E2" s="114"/>
      <c r="F2" s="114" t="s">
        <v>3</v>
      </c>
      <c r="G2" s="114"/>
      <c r="H2" s="114"/>
      <c r="I2" s="114"/>
      <c r="J2" s="114" t="s">
        <v>4</v>
      </c>
      <c r="K2" s="114"/>
      <c r="L2" s="114"/>
      <c r="M2" s="114"/>
      <c r="N2" s="114" t="s">
        <v>5</v>
      </c>
      <c r="O2" s="114"/>
      <c r="P2" s="114"/>
      <c r="Q2" s="115"/>
      <c r="R2" s="1"/>
      <c r="S2" s="116" t="s">
        <v>6</v>
      </c>
      <c r="T2" s="117"/>
      <c r="U2" s="117"/>
      <c r="V2" s="117"/>
      <c r="W2" s="117"/>
      <c r="X2" s="117"/>
      <c r="Y2" s="117"/>
      <c r="Z2" s="117"/>
      <c r="AA2" s="117"/>
      <c r="AB2" s="117"/>
      <c r="AC2" s="117"/>
      <c r="AD2" s="117"/>
      <c r="AE2" s="117"/>
      <c r="AF2" s="117"/>
      <c r="AG2" s="117"/>
      <c r="AH2" s="118"/>
      <c r="AI2" s="1"/>
      <c r="AJ2" s="1"/>
      <c r="AK2" s="110" t="s">
        <v>7</v>
      </c>
      <c r="AL2" s="111"/>
      <c r="AM2" s="111"/>
      <c r="AN2" s="111"/>
      <c r="AO2" s="111"/>
      <c r="AP2" s="111"/>
      <c r="AQ2" s="112"/>
    </row>
    <row r="3" spans="1:43" ht="23.1" customHeight="1" x14ac:dyDescent="0.15">
      <c r="A3" s="1"/>
      <c r="B3" s="128" t="str">
        <f>データ!I6</f>
        <v>法非適用</v>
      </c>
      <c r="C3" s="129"/>
      <c r="D3" s="129"/>
      <c r="E3" s="129"/>
      <c r="F3" s="129" t="str">
        <f>データ!J6</f>
        <v>電気事業</v>
      </c>
      <c r="G3" s="129"/>
      <c r="H3" s="129"/>
      <c r="I3" s="129"/>
      <c r="J3" s="130" t="s">
        <v>184</v>
      </c>
      <c r="K3" s="130"/>
      <c r="L3" s="130"/>
      <c r="M3" s="130"/>
      <c r="N3" s="131" t="str">
        <f>データ!L6</f>
        <v>該当数値なし</v>
      </c>
      <c r="O3" s="131"/>
      <c r="P3" s="131"/>
      <c r="Q3" s="132"/>
      <c r="R3" s="1"/>
      <c r="S3" s="133" t="s">
        <v>8</v>
      </c>
      <c r="T3" s="134"/>
      <c r="U3" s="134"/>
      <c r="V3" s="134"/>
      <c r="W3" s="134"/>
      <c r="X3" s="134"/>
      <c r="Y3" s="134"/>
      <c r="Z3" s="134"/>
      <c r="AA3" s="134"/>
      <c r="AB3" s="134"/>
      <c r="AC3" s="134"/>
      <c r="AD3" s="134"/>
      <c r="AE3" s="134"/>
      <c r="AF3" s="134"/>
      <c r="AG3" s="134"/>
      <c r="AH3" s="135"/>
      <c r="AI3" s="1"/>
      <c r="AJ3" s="1"/>
      <c r="AK3" s="119" t="s">
        <v>181</v>
      </c>
      <c r="AL3" s="120"/>
      <c r="AM3" s="120"/>
      <c r="AN3" s="120"/>
      <c r="AO3" s="120"/>
      <c r="AP3" s="120"/>
      <c r="AQ3" s="121"/>
    </row>
    <row r="4" spans="1:43" ht="23.1" customHeight="1" x14ac:dyDescent="0.15">
      <c r="A4" s="1"/>
      <c r="B4" s="125" t="s">
        <v>9</v>
      </c>
      <c r="C4" s="126"/>
      <c r="D4" s="126"/>
      <c r="E4" s="126"/>
      <c r="F4" s="126" t="s">
        <v>10</v>
      </c>
      <c r="G4" s="126"/>
      <c r="H4" s="126"/>
      <c r="I4" s="126"/>
      <c r="J4" s="126" t="s">
        <v>11</v>
      </c>
      <c r="K4" s="126"/>
      <c r="L4" s="126"/>
      <c r="M4" s="126"/>
      <c r="N4" s="126" t="s">
        <v>12</v>
      </c>
      <c r="O4" s="126"/>
      <c r="P4" s="126"/>
      <c r="Q4" s="127"/>
      <c r="R4" s="1"/>
      <c r="S4" s="136"/>
      <c r="T4" s="137"/>
      <c r="U4" s="137"/>
      <c r="V4" s="137"/>
      <c r="W4" s="137"/>
      <c r="X4" s="137"/>
      <c r="Y4" s="137"/>
      <c r="Z4" s="137"/>
      <c r="AA4" s="137"/>
      <c r="AB4" s="137"/>
      <c r="AC4" s="137"/>
      <c r="AD4" s="137"/>
      <c r="AE4" s="137"/>
      <c r="AF4" s="137"/>
      <c r="AG4" s="137"/>
      <c r="AH4" s="138"/>
      <c r="AI4" s="1"/>
      <c r="AJ4" s="1"/>
      <c r="AK4" s="119"/>
      <c r="AL4" s="120"/>
      <c r="AM4" s="120"/>
      <c r="AN4" s="120"/>
      <c r="AO4" s="120"/>
      <c r="AP4" s="120"/>
      <c r="AQ4" s="121"/>
    </row>
    <row r="5" spans="1:43" ht="23.1" customHeight="1" x14ac:dyDescent="0.15">
      <c r="A5" s="1"/>
      <c r="B5" s="142" t="str">
        <f>データ!M6</f>
        <v>-</v>
      </c>
      <c r="C5" s="143"/>
      <c r="D5" s="143"/>
      <c r="E5" s="143"/>
      <c r="F5" s="144" t="str">
        <f>データ!N6</f>
        <v>-</v>
      </c>
      <c r="G5" s="144"/>
      <c r="H5" s="144"/>
      <c r="I5" s="144"/>
      <c r="J5" s="144" t="str">
        <f>データ!O6</f>
        <v>-</v>
      </c>
      <c r="K5" s="144"/>
      <c r="L5" s="144"/>
      <c r="M5" s="144"/>
      <c r="N5" s="144">
        <f>データ!P6</f>
        <v>5</v>
      </c>
      <c r="O5" s="144"/>
      <c r="P5" s="144"/>
      <c r="Q5" s="145"/>
      <c r="R5" s="1"/>
      <c r="S5" s="136"/>
      <c r="T5" s="137"/>
      <c r="U5" s="137"/>
      <c r="V5" s="137"/>
      <c r="W5" s="137"/>
      <c r="X5" s="137"/>
      <c r="Y5" s="137"/>
      <c r="Z5" s="137"/>
      <c r="AA5" s="137"/>
      <c r="AB5" s="137"/>
      <c r="AC5" s="137"/>
      <c r="AD5" s="137"/>
      <c r="AE5" s="137"/>
      <c r="AF5" s="137"/>
      <c r="AG5" s="137"/>
      <c r="AH5" s="138"/>
      <c r="AI5" s="1"/>
      <c r="AJ5" s="1"/>
      <c r="AK5" s="119"/>
      <c r="AL5" s="120"/>
      <c r="AM5" s="120"/>
      <c r="AN5" s="120"/>
      <c r="AO5" s="120"/>
      <c r="AP5" s="120"/>
      <c r="AQ5" s="121"/>
    </row>
    <row r="6" spans="1:43" ht="23.1" customHeight="1" x14ac:dyDescent="0.15">
      <c r="A6" s="1"/>
      <c r="B6" s="125" t="s">
        <v>13</v>
      </c>
      <c r="C6" s="126"/>
      <c r="D6" s="126"/>
      <c r="E6" s="126"/>
      <c r="F6" s="126" t="s">
        <v>14</v>
      </c>
      <c r="G6" s="126"/>
      <c r="H6" s="126"/>
      <c r="I6" s="126"/>
      <c r="J6" s="126" t="s">
        <v>15</v>
      </c>
      <c r="K6" s="126"/>
      <c r="L6" s="126"/>
      <c r="M6" s="126"/>
      <c r="N6" s="126" t="s">
        <v>16</v>
      </c>
      <c r="O6" s="126"/>
      <c r="P6" s="126"/>
      <c r="Q6" s="127"/>
      <c r="R6" s="1"/>
      <c r="S6" s="136"/>
      <c r="T6" s="137"/>
      <c r="U6" s="137"/>
      <c r="V6" s="137"/>
      <c r="W6" s="137"/>
      <c r="X6" s="137"/>
      <c r="Y6" s="137"/>
      <c r="Z6" s="137"/>
      <c r="AA6" s="137"/>
      <c r="AB6" s="137"/>
      <c r="AC6" s="137"/>
      <c r="AD6" s="137"/>
      <c r="AE6" s="137"/>
      <c r="AF6" s="137"/>
      <c r="AG6" s="137"/>
      <c r="AH6" s="138"/>
      <c r="AI6" s="1"/>
      <c r="AJ6" s="1"/>
      <c r="AK6" s="119"/>
      <c r="AL6" s="120"/>
      <c r="AM6" s="120"/>
      <c r="AN6" s="120"/>
      <c r="AO6" s="120"/>
      <c r="AP6" s="120"/>
      <c r="AQ6" s="121"/>
    </row>
    <row r="7" spans="1:43" ht="22.5" customHeight="1" x14ac:dyDescent="0.15">
      <c r="A7" s="1"/>
      <c r="B7" s="146" t="str">
        <f>データ!Q6</f>
        <v>-</v>
      </c>
      <c r="C7" s="144"/>
      <c r="D7" s="144"/>
      <c r="E7" s="144"/>
      <c r="F7" s="147" t="s">
        <v>128</v>
      </c>
      <c r="G7" s="148"/>
      <c r="H7" s="148"/>
      <c r="I7" s="148"/>
      <c r="J7" s="149" t="s">
        <v>129</v>
      </c>
      <c r="K7" s="149"/>
      <c r="L7" s="149"/>
      <c r="M7" s="149"/>
      <c r="N7" s="150" t="str">
        <f>データ!T6</f>
        <v>無</v>
      </c>
      <c r="O7" s="150"/>
      <c r="P7" s="150"/>
      <c r="Q7" s="151"/>
      <c r="R7" s="1"/>
      <c r="S7" s="136"/>
      <c r="T7" s="137"/>
      <c r="U7" s="137"/>
      <c r="V7" s="137"/>
      <c r="W7" s="137"/>
      <c r="X7" s="137"/>
      <c r="Y7" s="137"/>
      <c r="Z7" s="137"/>
      <c r="AA7" s="137"/>
      <c r="AB7" s="137"/>
      <c r="AC7" s="137"/>
      <c r="AD7" s="137"/>
      <c r="AE7" s="137"/>
      <c r="AF7" s="137"/>
      <c r="AG7" s="137"/>
      <c r="AH7" s="138"/>
      <c r="AI7" s="1"/>
      <c r="AJ7" s="1"/>
      <c r="AK7" s="119"/>
      <c r="AL7" s="120"/>
      <c r="AM7" s="120"/>
      <c r="AN7" s="120"/>
      <c r="AO7" s="120"/>
      <c r="AP7" s="120"/>
      <c r="AQ7" s="121"/>
    </row>
    <row r="8" spans="1:43" ht="23.1" customHeight="1" x14ac:dyDescent="0.15">
      <c r="A8" s="1"/>
      <c r="B8" s="125" t="s">
        <v>17</v>
      </c>
      <c r="C8" s="126"/>
      <c r="D8" s="126"/>
      <c r="E8" s="126"/>
      <c r="F8" s="126" t="s">
        <v>18</v>
      </c>
      <c r="G8" s="126"/>
      <c r="H8" s="126"/>
      <c r="I8" s="126"/>
      <c r="J8" s="126"/>
      <c r="K8" s="126"/>
      <c r="L8" s="126"/>
      <c r="M8" s="126"/>
      <c r="N8" s="126"/>
      <c r="O8" s="126"/>
      <c r="P8" s="126"/>
      <c r="Q8" s="127"/>
      <c r="R8" s="1"/>
      <c r="S8" s="136"/>
      <c r="T8" s="137"/>
      <c r="U8" s="137"/>
      <c r="V8" s="137"/>
      <c r="W8" s="137"/>
      <c r="X8" s="137"/>
      <c r="Y8" s="137"/>
      <c r="Z8" s="137"/>
      <c r="AA8" s="137"/>
      <c r="AB8" s="137"/>
      <c r="AC8" s="137"/>
      <c r="AD8" s="137"/>
      <c r="AE8" s="137"/>
      <c r="AF8" s="137"/>
      <c r="AG8" s="137"/>
      <c r="AH8" s="138"/>
      <c r="AI8" s="1"/>
      <c r="AJ8" s="1"/>
      <c r="AK8" s="119"/>
      <c r="AL8" s="120"/>
      <c r="AM8" s="120"/>
      <c r="AN8" s="120"/>
      <c r="AO8" s="120"/>
      <c r="AP8" s="120"/>
      <c r="AQ8" s="121"/>
    </row>
    <row r="9" spans="1:43" ht="23.1" customHeight="1" thickBot="1" x14ac:dyDescent="0.2">
      <c r="A9" s="1"/>
      <c r="B9" s="154" t="s">
        <v>131</v>
      </c>
      <c r="C9" s="155"/>
      <c r="D9" s="155"/>
      <c r="E9" s="155"/>
      <c r="F9" s="156" t="str">
        <f>データ!V6</f>
        <v>-</v>
      </c>
      <c r="G9" s="156"/>
      <c r="H9" s="156"/>
      <c r="I9" s="156"/>
      <c r="J9" s="157"/>
      <c r="K9" s="157"/>
      <c r="L9" s="157"/>
      <c r="M9" s="157"/>
      <c r="N9" s="158"/>
      <c r="O9" s="158"/>
      <c r="P9" s="158"/>
      <c r="Q9" s="159"/>
      <c r="R9" s="1"/>
      <c r="S9" s="136"/>
      <c r="T9" s="137"/>
      <c r="U9" s="137"/>
      <c r="V9" s="137"/>
      <c r="W9" s="137"/>
      <c r="X9" s="137"/>
      <c r="Y9" s="137"/>
      <c r="Z9" s="137"/>
      <c r="AA9" s="137"/>
      <c r="AB9" s="137"/>
      <c r="AC9" s="137"/>
      <c r="AD9" s="137"/>
      <c r="AE9" s="137"/>
      <c r="AF9" s="137"/>
      <c r="AG9" s="137"/>
      <c r="AH9" s="138"/>
      <c r="AI9" s="1"/>
      <c r="AJ9" s="1"/>
      <c r="AK9" s="119"/>
      <c r="AL9" s="120"/>
      <c r="AM9" s="120"/>
      <c r="AN9" s="120"/>
      <c r="AO9" s="120"/>
      <c r="AP9" s="120"/>
      <c r="AQ9" s="121"/>
    </row>
    <row r="10" spans="1:43" ht="27" customHeight="1" thickBot="1" x14ac:dyDescent="0.2">
      <c r="A10" s="1"/>
      <c r="B10" s="6" t="s">
        <v>19</v>
      </c>
      <c r="C10" s="7"/>
      <c r="D10" s="7"/>
      <c r="E10" s="7"/>
      <c r="F10" s="7"/>
      <c r="G10" s="7"/>
      <c r="H10" s="7"/>
      <c r="I10" s="7"/>
      <c r="J10" s="7"/>
      <c r="K10" s="7"/>
      <c r="L10" s="7"/>
      <c r="M10" s="7"/>
      <c r="N10" s="7"/>
      <c r="O10" s="7"/>
      <c r="P10" s="7"/>
      <c r="Q10" s="7"/>
      <c r="R10" s="1"/>
      <c r="S10" s="136"/>
      <c r="T10" s="137"/>
      <c r="U10" s="137"/>
      <c r="V10" s="137"/>
      <c r="W10" s="137"/>
      <c r="X10" s="137"/>
      <c r="Y10" s="137"/>
      <c r="Z10" s="137"/>
      <c r="AA10" s="137"/>
      <c r="AB10" s="137"/>
      <c r="AC10" s="137"/>
      <c r="AD10" s="137"/>
      <c r="AE10" s="137"/>
      <c r="AF10" s="137"/>
      <c r="AG10" s="137"/>
      <c r="AH10" s="138"/>
      <c r="AI10" s="1"/>
      <c r="AJ10" s="1"/>
      <c r="AK10" s="119"/>
      <c r="AL10" s="120"/>
      <c r="AM10" s="120"/>
      <c r="AN10" s="120"/>
      <c r="AO10" s="120"/>
      <c r="AP10" s="120"/>
      <c r="AQ10" s="121"/>
    </row>
    <row r="11" spans="1:43" ht="23.1" customHeight="1" x14ac:dyDescent="0.15">
      <c r="A11" s="1"/>
      <c r="B11" s="113" t="s">
        <v>20</v>
      </c>
      <c r="C11" s="114"/>
      <c r="D11" s="114"/>
      <c r="E11" s="114"/>
      <c r="F11" s="160">
        <f>データ!B10</f>
        <v>40909</v>
      </c>
      <c r="G11" s="161"/>
      <c r="H11" s="160">
        <f>データ!C10</f>
        <v>41275</v>
      </c>
      <c r="I11" s="161"/>
      <c r="J11" s="160">
        <f>データ!D10</f>
        <v>41640</v>
      </c>
      <c r="K11" s="161"/>
      <c r="L11" s="160">
        <f>データ!E10</f>
        <v>42005</v>
      </c>
      <c r="M11" s="161"/>
      <c r="N11" s="160">
        <f>データ!F10</f>
        <v>42370</v>
      </c>
      <c r="O11" s="162"/>
      <c r="P11" s="8"/>
      <c r="Q11" s="8"/>
      <c r="R11" s="1"/>
      <c r="S11" s="136"/>
      <c r="T11" s="137"/>
      <c r="U11" s="137"/>
      <c r="V11" s="137"/>
      <c r="W11" s="137"/>
      <c r="X11" s="137"/>
      <c r="Y11" s="137"/>
      <c r="Z11" s="137"/>
      <c r="AA11" s="137"/>
      <c r="AB11" s="137"/>
      <c r="AC11" s="137"/>
      <c r="AD11" s="137"/>
      <c r="AE11" s="137"/>
      <c r="AF11" s="137"/>
      <c r="AG11" s="137"/>
      <c r="AH11" s="138"/>
      <c r="AI11" s="1"/>
      <c r="AJ11" s="1"/>
      <c r="AK11" s="119"/>
      <c r="AL11" s="120"/>
      <c r="AM11" s="120"/>
      <c r="AN11" s="120"/>
      <c r="AO11" s="120"/>
      <c r="AP11" s="120"/>
      <c r="AQ11" s="121"/>
    </row>
    <row r="12" spans="1:43" ht="23.1" customHeight="1" x14ac:dyDescent="0.15">
      <c r="A12" s="1"/>
      <c r="B12" s="125" t="s">
        <v>22</v>
      </c>
      <c r="C12" s="126"/>
      <c r="D12" s="126"/>
      <c r="E12" s="126"/>
      <c r="F12" s="163" t="str">
        <f>データ!W6</f>
        <v>-</v>
      </c>
      <c r="G12" s="164"/>
      <c r="H12" s="163" t="str">
        <f>データ!X6</f>
        <v>-</v>
      </c>
      <c r="I12" s="164"/>
      <c r="J12" s="163" t="str">
        <f>データ!Y6</f>
        <v>-</v>
      </c>
      <c r="K12" s="164"/>
      <c r="L12" s="163" t="str">
        <f>データ!Z6</f>
        <v>-</v>
      </c>
      <c r="M12" s="164"/>
      <c r="N12" s="152" t="str">
        <f>データ!AA6</f>
        <v>-</v>
      </c>
      <c r="O12" s="153"/>
      <c r="P12" s="8"/>
      <c r="Q12" s="8"/>
      <c r="R12" s="1"/>
      <c r="S12" s="136"/>
      <c r="T12" s="137"/>
      <c r="U12" s="137"/>
      <c r="V12" s="137"/>
      <c r="W12" s="137"/>
      <c r="X12" s="137"/>
      <c r="Y12" s="137"/>
      <c r="Z12" s="137"/>
      <c r="AA12" s="137"/>
      <c r="AB12" s="137"/>
      <c r="AC12" s="137"/>
      <c r="AD12" s="137"/>
      <c r="AE12" s="137"/>
      <c r="AF12" s="137"/>
      <c r="AG12" s="137"/>
      <c r="AH12" s="138"/>
      <c r="AI12" s="1"/>
      <c r="AJ12" s="1"/>
      <c r="AK12" s="119"/>
      <c r="AL12" s="120"/>
      <c r="AM12" s="120"/>
      <c r="AN12" s="120"/>
      <c r="AO12" s="120"/>
      <c r="AP12" s="120"/>
      <c r="AQ12" s="121"/>
    </row>
    <row r="13" spans="1:43" ht="23.1" customHeight="1" x14ac:dyDescent="0.15">
      <c r="A13" s="1"/>
      <c r="B13" s="165" t="s">
        <v>23</v>
      </c>
      <c r="C13" s="166"/>
      <c r="D13" s="166"/>
      <c r="E13" s="167"/>
      <c r="F13" s="163" t="str">
        <f>データ!AB6</f>
        <v>-</v>
      </c>
      <c r="G13" s="164"/>
      <c r="H13" s="163" t="str">
        <f>データ!AC6</f>
        <v>-</v>
      </c>
      <c r="I13" s="164"/>
      <c r="J13" s="163" t="str">
        <f>データ!AD6</f>
        <v>-</v>
      </c>
      <c r="K13" s="164"/>
      <c r="L13" s="163" t="str">
        <f>データ!AE6</f>
        <v>-</v>
      </c>
      <c r="M13" s="164"/>
      <c r="N13" s="152" t="str">
        <f>データ!AF6</f>
        <v>-</v>
      </c>
      <c r="O13" s="153"/>
      <c r="P13" s="8"/>
      <c r="Q13" s="8"/>
      <c r="R13" s="1"/>
      <c r="S13" s="136"/>
      <c r="T13" s="137"/>
      <c r="U13" s="137"/>
      <c r="V13" s="137"/>
      <c r="W13" s="137"/>
      <c r="X13" s="137"/>
      <c r="Y13" s="137"/>
      <c r="Z13" s="137"/>
      <c r="AA13" s="137"/>
      <c r="AB13" s="137"/>
      <c r="AC13" s="137"/>
      <c r="AD13" s="137"/>
      <c r="AE13" s="137"/>
      <c r="AF13" s="137"/>
      <c r="AG13" s="137"/>
      <c r="AH13" s="138"/>
      <c r="AI13" s="1"/>
      <c r="AJ13" s="1"/>
      <c r="AK13" s="119"/>
      <c r="AL13" s="120"/>
      <c r="AM13" s="120"/>
      <c r="AN13" s="120"/>
      <c r="AO13" s="120"/>
      <c r="AP13" s="120"/>
      <c r="AQ13" s="121"/>
    </row>
    <row r="14" spans="1:43" ht="23.1" customHeight="1" x14ac:dyDescent="0.15">
      <c r="A14" s="1"/>
      <c r="B14" s="165" t="s">
        <v>24</v>
      </c>
      <c r="C14" s="166"/>
      <c r="D14" s="166"/>
      <c r="E14" s="167"/>
      <c r="F14" s="163" t="str">
        <f>データ!AG6</f>
        <v>-</v>
      </c>
      <c r="G14" s="164"/>
      <c r="H14" s="163" t="str">
        <f>データ!AH6</f>
        <v>-</v>
      </c>
      <c r="I14" s="164"/>
      <c r="J14" s="163" t="str">
        <f>データ!AI6</f>
        <v>-</v>
      </c>
      <c r="K14" s="164"/>
      <c r="L14" s="163" t="str">
        <f>データ!AJ6</f>
        <v>-</v>
      </c>
      <c r="M14" s="164"/>
      <c r="N14" s="152" t="str">
        <f>データ!AK6</f>
        <v>-</v>
      </c>
      <c r="O14" s="153"/>
      <c r="P14" s="8"/>
      <c r="Q14" s="8"/>
      <c r="R14" s="1"/>
      <c r="S14" s="136"/>
      <c r="T14" s="137"/>
      <c r="U14" s="137"/>
      <c r="V14" s="137"/>
      <c r="W14" s="137"/>
      <c r="X14" s="137"/>
      <c r="Y14" s="137"/>
      <c r="Z14" s="137"/>
      <c r="AA14" s="137"/>
      <c r="AB14" s="137"/>
      <c r="AC14" s="137"/>
      <c r="AD14" s="137"/>
      <c r="AE14" s="137"/>
      <c r="AF14" s="137"/>
      <c r="AG14" s="137"/>
      <c r="AH14" s="138"/>
      <c r="AI14" s="1"/>
      <c r="AJ14" s="1"/>
      <c r="AK14" s="119"/>
      <c r="AL14" s="120"/>
      <c r="AM14" s="120"/>
      <c r="AN14" s="120"/>
      <c r="AO14" s="120"/>
      <c r="AP14" s="120"/>
      <c r="AQ14" s="121"/>
    </row>
    <row r="15" spans="1:43" ht="23.1" customHeight="1" x14ac:dyDescent="0.15">
      <c r="A15" s="1"/>
      <c r="B15" s="170" t="s">
        <v>25</v>
      </c>
      <c r="C15" s="171"/>
      <c r="D15" s="171"/>
      <c r="E15" s="172"/>
      <c r="F15" s="173" t="str">
        <f>データ!AL6</f>
        <v>-</v>
      </c>
      <c r="G15" s="173"/>
      <c r="H15" s="173">
        <f>データ!AM6</f>
        <v>5</v>
      </c>
      <c r="I15" s="173"/>
      <c r="J15" s="173">
        <f>データ!AN6</f>
        <v>2790</v>
      </c>
      <c r="K15" s="173"/>
      <c r="L15" s="173">
        <f>データ!AO6</f>
        <v>3957</v>
      </c>
      <c r="M15" s="173"/>
      <c r="N15" s="174">
        <f>データ!AP6</f>
        <v>6601</v>
      </c>
      <c r="O15" s="175"/>
      <c r="P15" s="8"/>
      <c r="Q15" s="8"/>
      <c r="R15" s="1"/>
      <c r="S15" s="136"/>
      <c r="T15" s="137"/>
      <c r="U15" s="137"/>
      <c r="V15" s="137"/>
      <c r="W15" s="137"/>
      <c r="X15" s="137"/>
      <c r="Y15" s="137"/>
      <c r="Z15" s="137"/>
      <c r="AA15" s="137"/>
      <c r="AB15" s="137"/>
      <c r="AC15" s="137"/>
      <c r="AD15" s="137"/>
      <c r="AE15" s="137"/>
      <c r="AF15" s="137"/>
      <c r="AG15" s="137"/>
      <c r="AH15" s="138"/>
      <c r="AI15" s="1"/>
      <c r="AJ15" s="1"/>
      <c r="AK15" s="119"/>
      <c r="AL15" s="120"/>
      <c r="AM15" s="120"/>
      <c r="AN15" s="120"/>
      <c r="AO15" s="120"/>
      <c r="AP15" s="120"/>
      <c r="AQ15" s="121"/>
    </row>
    <row r="16" spans="1:43" ht="23.1" customHeight="1" thickBot="1" x14ac:dyDescent="0.2">
      <c r="A16" s="1"/>
      <c r="B16" s="176" t="s">
        <v>26</v>
      </c>
      <c r="C16" s="177"/>
      <c r="D16" s="177"/>
      <c r="E16" s="178"/>
      <c r="F16" s="179" t="str">
        <f>データ!AQ6</f>
        <v>-</v>
      </c>
      <c r="G16" s="179"/>
      <c r="H16" s="179">
        <f>データ!AR6</f>
        <v>5</v>
      </c>
      <c r="I16" s="179"/>
      <c r="J16" s="179">
        <f>データ!AS6</f>
        <v>2790</v>
      </c>
      <c r="K16" s="179"/>
      <c r="L16" s="179">
        <f>データ!AT6</f>
        <v>3957</v>
      </c>
      <c r="M16" s="179"/>
      <c r="N16" s="168">
        <f>データ!AU6</f>
        <v>6601</v>
      </c>
      <c r="O16" s="169"/>
      <c r="P16" s="8"/>
      <c r="Q16" s="8"/>
      <c r="R16" s="1"/>
      <c r="S16" s="136"/>
      <c r="T16" s="137"/>
      <c r="U16" s="137"/>
      <c r="V16" s="137"/>
      <c r="W16" s="137"/>
      <c r="X16" s="137"/>
      <c r="Y16" s="137"/>
      <c r="Z16" s="137"/>
      <c r="AA16" s="137"/>
      <c r="AB16" s="137"/>
      <c r="AC16" s="137"/>
      <c r="AD16" s="137"/>
      <c r="AE16" s="137"/>
      <c r="AF16" s="137"/>
      <c r="AG16" s="137"/>
      <c r="AH16" s="138"/>
      <c r="AI16" s="1"/>
      <c r="AJ16" s="1"/>
      <c r="AK16" s="119"/>
      <c r="AL16" s="120"/>
      <c r="AM16" s="120"/>
      <c r="AN16" s="120"/>
      <c r="AO16" s="120"/>
      <c r="AP16" s="120"/>
      <c r="AQ16" s="121"/>
    </row>
    <row r="17" spans="1:43" ht="15.6" customHeight="1" thickBot="1" x14ac:dyDescent="0.2">
      <c r="A17" s="1"/>
      <c r="B17" s="9"/>
      <c r="C17" s="1"/>
      <c r="D17" s="1"/>
      <c r="E17" s="1"/>
      <c r="F17" s="1"/>
      <c r="G17" s="1"/>
      <c r="H17" s="1"/>
      <c r="I17" s="1"/>
      <c r="J17" s="1"/>
      <c r="K17" s="1"/>
      <c r="L17" s="1"/>
      <c r="M17" s="1"/>
      <c r="N17" s="1"/>
      <c r="O17" s="1"/>
      <c r="P17" s="1"/>
      <c r="Q17" s="1"/>
      <c r="R17" s="1"/>
      <c r="S17" s="136"/>
      <c r="T17" s="137"/>
      <c r="U17" s="137"/>
      <c r="V17" s="137"/>
      <c r="W17" s="137"/>
      <c r="X17" s="137"/>
      <c r="Y17" s="137"/>
      <c r="Z17" s="137"/>
      <c r="AA17" s="137"/>
      <c r="AB17" s="137"/>
      <c r="AC17" s="137"/>
      <c r="AD17" s="137"/>
      <c r="AE17" s="137"/>
      <c r="AF17" s="137"/>
      <c r="AG17" s="137"/>
      <c r="AH17" s="138"/>
      <c r="AI17" s="1"/>
      <c r="AJ17" s="1"/>
      <c r="AK17" s="119"/>
      <c r="AL17" s="120"/>
      <c r="AM17" s="120"/>
      <c r="AN17" s="120"/>
      <c r="AO17" s="120"/>
      <c r="AP17" s="120"/>
      <c r="AQ17" s="121"/>
    </row>
    <row r="18" spans="1:43" ht="23.1" customHeight="1" x14ac:dyDescent="0.15">
      <c r="A18" s="1"/>
      <c r="B18" s="180"/>
      <c r="C18" s="181"/>
      <c r="D18" s="181"/>
      <c r="E18" s="181"/>
      <c r="F18" s="114" t="s">
        <v>27</v>
      </c>
      <c r="G18" s="114"/>
      <c r="H18" s="114"/>
      <c r="I18" s="114" t="s">
        <v>28</v>
      </c>
      <c r="J18" s="114"/>
      <c r="K18" s="114"/>
      <c r="L18" s="114" t="s">
        <v>26</v>
      </c>
      <c r="M18" s="114"/>
      <c r="N18" s="114"/>
      <c r="O18" s="115"/>
      <c r="P18" s="1"/>
      <c r="Q18" s="1"/>
      <c r="R18" s="1"/>
      <c r="S18" s="136"/>
      <c r="T18" s="137"/>
      <c r="U18" s="137"/>
      <c r="V18" s="137"/>
      <c r="W18" s="137"/>
      <c r="X18" s="137"/>
      <c r="Y18" s="137"/>
      <c r="Z18" s="137"/>
      <c r="AA18" s="137"/>
      <c r="AB18" s="137"/>
      <c r="AC18" s="137"/>
      <c r="AD18" s="137"/>
      <c r="AE18" s="137"/>
      <c r="AF18" s="137"/>
      <c r="AG18" s="137"/>
      <c r="AH18" s="138"/>
      <c r="AI18" s="1"/>
      <c r="AJ18" s="1"/>
      <c r="AK18" s="119"/>
      <c r="AL18" s="120"/>
      <c r="AM18" s="120"/>
      <c r="AN18" s="120"/>
      <c r="AO18" s="120"/>
      <c r="AP18" s="120"/>
      <c r="AQ18" s="121"/>
    </row>
    <row r="19" spans="1:43" ht="23.1" customHeight="1" thickBot="1" x14ac:dyDescent="0.2">
      <c r="A19" s="1"/>
      <c r="B19" s="176" t="s">
        <v>29</v>
      </c>
      <c r="C19" s="177"/>
      <c r="D19" s="177"/>
      <c r="E19" s="178"/>
      <c r="F19" s="182">
        <f>データ!AV6</f>
        <v>1754</v>
      </c>
      <c r="G19" s="182"/>
      <c r="H19" s="182"/>
      <c r="I19" s="182">
        <f>データ!AW6</f>
        <v>240130</v>
      </c>
      <c r="J19" s="182"/>
      <c r="K19" s="182"/>
      <c r="L19" s="182">
        <f>データ!AX6</f>
        <v>241884</v>
      </c>
      <c r="M19" s="182"/>
      <c r="N19" s="182"/>
      <c r="O19" s="183"/>
      <c r="P19" s="1"/>
      <c r="Q19" s="1"/>
      <c r="R19" s="1"/>
      <c r="S19" s="139"/>
      <c r="T19" s="140"/>
      <c r="U19" s="140"/>
      <c r="V19" s="140"/>
      <c r="W19" s="140"/>
      <c r="X19" s="140"/>
      <c r="Y19" s="140"/>
      <c r="Z19" s="140"/>
      <c r="AA19" s="140"/>
      <c r="AB19" s="140"/>
      <c r="AC19" s="140"/>
      <c r="AD19" s="140"/>
      <c r="AE19" s="140"/>
      <c r="AF19" s="140"/>
      <c r="AG19" s="140"/>
      <c r="AH19" s="141"/>
      <c r="AI19" s="1"/>
      <c r="AJ19" s="1"/>
      <c r="AK19" s="119"/>
      <c r="AL19" s="120"/>
      <c r="AM19" s="120"/>
      <c r="AN19" s="120"/>
      <c r="AO19" s="120"/>
      <c r="AP19" s="120"/>
      <c r="AQ19" s="121"/>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9"/>
      <c r="AL20" s="120"/>
      <c r="AM20" s="120"/>
      <c r="AN20" s="120"/>
      <c r="AO20" s="120"/>
      <c r="AP20" s="120"/>
      <c r="AQ20" s="121"/>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9"/>
      <c r="AL21" s="120"/>
      <c r="AM21" s="120"/>
      <c r="AN21" s="120"/>
      <c r="AO21" s="120"/>
      <c r="AP21" s="120"/>
      <c r="AQ21" s="121"/>
    </row>
    <row r="22" spans="1:43" ht="13.15" customHeight="1"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9"/>
      <c r="AL22" s="120"/>
      <c r="AM22" s="120"/>
      <c r="AN22" s="120"/>
      <c r="AO22" s="120"/>
      <c r="AP22" s="120"/>
      <c r="AQ22" s="121"/>
    </row>
    <row r="23" spans="1:43" ht="23.45" customHeight="1" x14ac:dyDescent="0.15">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9"/>
      <c r="AL23" s="120"/>
      <c r="AM23" s="120"/>
      <c r="AN23" s="120"/>
      <c r="AO23" s="120"/>
      <c r="AP23" s="120"/>
      <c r="AQ23" s="121"/>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9"/>
      <c r="AL24" s="120"/>
      <c r="AM24" s="120"/>
      <c r="AN24" s="120"/>
      <c r="AO24" s="120"/>
      <c r="AP24" s="120"/>
      <c r="AQ24" s="121"/>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9"/>
      <c r="AL25" s="120"/>
      <c r="AM25" s="120"/>
      <c r="AN25" s="120"/>
      <c r="AO25" s="120"/>
      <c r="AP25" s="120"/>
      <c r="AQ25" s="121"/>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9"/>
      <c r="AL26" s="120"/>
      <c r="AM26" s="120"/>
      <c r="AN26" s="120"/>
      <c r="AO26" s="120"/>
      <c r="AP26" s="120"/>
      <c r="AQ26" s="121"/>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9"/>
      <c r="AL27" s="120"/>
      <c r="AM27" s="120"/>
      <c r="AN27" s="120"/>
      <c r="AO27" s="120"/>
      <c r="AP27" s="120"/>
      <c r="AQ27" s="121"/>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9"/>
      <c r="AL28" s="120"/>
      <c r="AM28" s="120"/>
      <c r="AN28" s="120"/>
      <c r="AO28" s="120"/>
      <c r="AP28" s="120"/>
      <c r="AQ28" s="121"/>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9"/>
      <c r="AL29" s="120"/>
      <c r="AM29" s="120"/>
      <c r="AN29" s="120"/>
      <c r="AO29" s="120"/>
      <c r="AP29" s="120"/>
      <c r="AQ29" s="121"/>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9"/>
      <c r="AL30" s="120"/>
      <c r="AM30" s="120"/>
      <c r="AN30" s="120"/>
      <c r="AO30" s="120"/>
      <c r="AP30" s="120"/>
      <c r="AQ30" s="121"/>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9"/>
      <c r="AL31" s="120"/>
      <c r="AM31" s="120"/>
      <c r="AN31" s="120"/>
      <c r="AO31" s="120"/>
      <c r="AP31" s="120"/>
      <c r="AQ31" s="121"/>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9"/>
      <c r="AL32" s="120"/>
      <c r="AM32" s="120"/>
      <c r="AN32" s="120"/>
      <c r="AO32" s="120"/>
      <c r="AP32" s="120"/>
      <c r="AQ32" s="121"/>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9"/>
      <c r="AL33" s="120"/>
      <c r="AM33" s="120"/>
      <c r="AN33" s="120"/>
      <c r="AO33" s="120"/>
      <c r="AP33" s="120"/>
      <c r="AQ33" s="121"/>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9"/>
      <c r="AL34" s="120"/>
      <c r="AM34" s="120"/>
      <c r="AN34" s="120"/>
      <c r="AO34" s="120"/>
      <c r="AP34" s="120"/>
      <c r="AQ34" s="121"/>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9"/>
      <c r="AL35" s="120"/>
      <c r="AM35" s="120"/>
      <c r="AN35" s="120"/>
      <c r="AO35" s="120"/>
      <c r="AP35" s="120"/>
      <c r="AQ35" s="121"/>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9"/>
      <c r="AL36" s="120"/>
      <c r="AM36" s="120"/>
      <c r="AN36" s="120"/>
      <c r="AO36" s="120"/>
      <c r="AP36" s="120"/>
      <c r="AQ36" s="121"/>
    </row>
    <row r="37" spans="1:43" ht="13.15" customHeight="1"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9"/>
      <c r="AL37" s="120"/>
      <c r="AM37" s="120"/>
      <c r="AN37" s="120"/>
      <c r="AO37" s="120"/>
      <c r="AP37" s="120"/>
      <c r="AQ37" s="121"/>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2"/>
      <c r="AL38" s="123"/>
      <c r="AM38" s="123"/>
      <c r="AN38" s="123"/>
      <c r="AO38" s="123"/>
      <c r="AP38" s="123"/>
      <c r="AQ38" s="124"/>
    </row>
    <row r="39" spans="1:43" ht="29.45" customHeight="1" x14ac:dyDescent="0.15">
      <c r="A39" s="1"/>
      <c r="B39" s="22" t="s">
        <v>31</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4" t="s">
        <v>32</v>
      </c>
      <c r="AL39" s="185"/>
      <c r="AM39" s="185"/>
      <c r="AN39" s="185"/>
      <c r="AO39" s="185"/>
      <c r="AP39" s="185"/>
      <c r="AQ39" s="186"/>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9" t="s">
        <v>182</v>
      </c>
      <c r="AL40" s="120"/>
      <c r="AM40" s="120"/>
      <c r="AN40" s="120"/>
      <c r="AO40" s="120"/>
      <c r="AP40" s="120"/>
      <c r="AQ40" s="121"/>
    </row>
    <row r="41" spans="1:43" ht="29.45" customHeight="1" x14ac:dyDescent="0.15">
      <c r="A41" s="1"/>
      <c r="B41" s="34" t="s">
        <v>33</v>
      </c>
      <c r="C41" s="35"/>
      <c r="D41" s="8"/>
      <c r="E41" s="8"/>
      <c r="F41" s="8"/>
      <c r="G41" s="8"/>
      <c r="H41" s="8"/>
      <c r="I41" s="36" t="s">
        <v>34</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9"/>
      <c r="AL41" s="120"/>
      <c r="AM41" s="120"/>
      <c r="AN41" s="120"/>
      <c r="AO41" s="120"/>
      <c r="AP41" s="120"/>
      <c r="AQ41" s="121"/>
    </row>
    <row r="42" spans="1:43" ht="43.35" customHeight="1" x14ac:dyDescent="0.15">
      <c r="A42" s="1"/>
      <c r="B42" s="187"/>
      <c r="C42" s="188"/>
      <c r="D42" s="188"/>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9"/>
      <c r="AL42" s="120"/>
      <c r="AM42" s="120"/>
      <c r="AN42" s="120"/>
      <c r="AO42" s="120"/>
      <c r="AP42" s="120"/>
      <c r="AQ42" s="121"/>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9"/>
      <c r="AL43" s="120"/>
      <c r="AM43" s="120"/>
      <c r="AN43" s="120"/>
      <c r="AO43" s="120"/>
      <c r="AP43" s="120"/>
      <c r="AQ43" s="121"/>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9"/>
      <c r="AL44" s="120"/>
      <c r="AM44" s="120"/>
      <c r="AN44" s="120"/>
      <c r="AO44" s="120"/>
      <c r="AP44" s="120"/>
      <c r="AQ44" s="121"/>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9"/>
      <c r="AL45" s="120"/>
      <c r="AM45" s="120"/>
      <c r="AN45" s="120"/>
      <c r="AO45" s="120"/>
      <c r="AP45" s="120"/>
      <c r="AQ45" s="121"/>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9"/>
      <c r="AL46" s="120"/>
      <c r="AM46" s="120"/>
      <c r="AN46" s="120"/>
      <c r="AO46" s="120"/>
      <c r="AP46" s="120"/>
      <c r="AQ46" s="121"/>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9"/>
      <c r="AL47" s="120"/>
      <c r="AM47" s="120"/>
      <c r="AN47" s="120"/>
      <c r="AO47" s="120"/>
      <c r="AP47" s="120"/>
      <c r="AQ47" s="121"/>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9"/>
      <c r="AL48" s="120"/>
      <c r="AM48" s="120"/>
      <c r="AN48" s="120"/>
      <c r="AO48" s="120"/>
      <c r="AP48" s="120"/>
      <c r="AQ48" s="121"/>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9"/>
      <c r="AL49" s="120"/>
      <c r="AM49" s="120"/>
      <c r="AN49" s="120"/>
      <c r="AO49" s="120"/>
      <c r="AP49" s="120"/>
      <c r="AQ49" s="121"/>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9"/>
      <c r="AL50" s="120"/>
      <c r="AM50" s="120"/>
      <c r="AN50" s="120"/>
      <c r="AO50" s="120"/>
      <c r="AP50" s="120"/>
      <c r="AQ50" s="121"/>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9"/>
      <c r="AL51" s="120"/>
      <c r="AM51" s="120"/>
      <c r="AN51" s="120"/>
      <c r="AO51" s="120"/>
      <c r="AP51" s="120"/>
      <c r="AQ51" s="121"/>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9"/>
      <c r="AL52" s="120"/>
      <c r="AM52" s="120"/>
      <c r="AN52" s="120"/>
      <c r="AO52" s="120"/>
      <c r="AP52" s="120"/>
      <c r="AQ52" s="121"/>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9"/>
      <c r="AL53" s="120"/>
      <c r="AM53" s="120"/>
      <c r="AN53" s="120"/>
      <c r="AO53" s="120"/>
      <c r="AP53" s="120"/>
      <c r="AQ53" s="121"/>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9"/>
      <c r="AL54" s="120"/>
      <c r="AM54" s="120"/>
      <c r="AN54" s="120"/>
      <c r="AO54" s="120"/>
      <c r="AP54" s="120"/>
      <c r="AQ54" s="121"/>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9"/>
      <c r="AL55" s="120"/>
      <c r="AM55" s="120"/>
      <c r="AN55" s="120"/>
      <c r="AO55" s="120"/>
      <c r="AP55" s="120"/>
      <c r="AQ55" s="121"/>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9"/>
      <c r="AL56" s="120"/>
      <c r="AM56" s="120"/>
      <c r="AN56" s="120"/>
      <c r="AO56" s="120"/>
      <c r="AP56" s="120"/>
      <c r="AQ56" s="121"/>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9"/>
      <c r="AL57" s="120"/>
      <c r="AM57" s="120"/>
      <c r="AN57" s="120"/>
      <c r="AO57" s="120"/>
      <c r="AP57" s="120"/>
      <c r="AQ57" s="121"/>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9"/>
      <c r="AL58" s="120"/>
      <c r="AM58" s="120"/>
      <c r="AN58" s="120"/>
      <c r="AO58" s="120"/>
      <c r="AP58" s="120"/>
      <c r="AQ58" s="121"/>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9"/>
      <c r="AL59" s="120"/>
      <c r="AM59" s="120"/>
      <c r="AN59" s="120"/>
      <c r="AO59" s="120"/>
      <c r="AP59" s="120"/>
      <c r="AQ59" s="121"/>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9"/>
      <c r="AL60" s="120"/>
      <c r="AM60" s="120"/>
      <c r="AN60" s="120"/>
      <c r="AO60" s="120"/>
      <c r="AP60" s="120"/>
      <c r="AQ60" s="121"/>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9"/>
      <c r="AL61" s="120"/>
      <c r="AM61" s="120"/>
      <c r="AN61" s="120"/>
      <c r="AO61" s="120"/>
      <c r="AP61" s="120"/>
      <c r="AQ61" s="121"/>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9"/>
      <c r="AL62" s="120"/>
      <c r="AM62" s="120"/>
      <c r="AN62" s="120"/>
      <c r="AO62" s="120"/>
      <c r="AP62" s="120"/>
      <c r="AQ62" s="121"/>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9"/>
      <c r="AL63" s="120"/>
      <c r="AM63" s="120"/>
      <c r="AN63" s="120"/>
      <c r="AO63" s="120"/>
      <c r="AP63" s="120"/>
      <c r="AQ63" s="121"/>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9"/>
      <c r="AL64" s="120"/>
      <c r="AM64" s="120"/>
      <c r="AN64" s="120"/>
      <c r="AO64" s="120"/>
      <c r="AP64" s="120"/>
      <c r="AQ64" s="121"/>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9"/>
      <c r="AL65" s="120"/>
      <c r="AM65" s="120"/>
      <c r="AN65" s="120"/>
      <c r="AO65" s="120"/>
      <c r="AP65" s="120"/>
      <c r="AQ65" s="121"/>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9"/>
      <c r="AL66" s="120"/>
      <c r="AM66" s="120"/>
      <c r="AN66" s="120"/>
      <c r="AO66" s="120"/>
      <c r="AP66" s="120"/>
      <c r="AQ66" s="121"/>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9"/>
      <c r="AL67" s="120"/>
      <c r="AM67" s="120"/>
      <c r="AN67" s="120"/>
      <c r="AO67" s="120"/>
      <c r="AP67" s="120"/>
      <c r="AQ67" s="121"/>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9"/>
      <c r="AL68" s="120"/>
      <c r="AM68" s="120"/>
      <c r="AN68" s="120"/>
      <c r="AO68" s="120"/>
      <c r="AP68" s="120"/>
      <c r="AQ68" s="121"/>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9"/>
      <c r="AL69" s="120"/>
      <c r="AM69" s="120"/>
      <c r="AN69" s="120"/>
      <c r="AO69" s="120"/>
      <c r="AP69" s="120"/>
      <c r="AQ69" s="121"/>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9"/>
      <c r="AL70" s="120"/>
      <c r="AM70" s="120"/>
      <c r="AN70" s="120"/>
      <c r="AO70" s="120"/>
      <c r="AP70" s="120"/>
      <c r="AQ70" s="121"/>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9"/>
      <c r="AL71" s="120"/>
      <c r="AM71" s="120"/>
      <c r="AN71" s="120"/>
      <c r="AO71" s="120"/>
      <c r="AP71" s="120"/>
      <c r="AQ71" s="121"/>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9"/>
      <c r="AL72" s="120"/>
      <c r="AM72" s="120"/>
      <c r="AN72" s="120"/>
      <c r="AO72" s="120"/>
      <c r="AP72" s="120"/>
      <c r="AQ72" s="121"/>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9"/>
      <c r="AL73" s="120"/>
      <c r="AM73" s="120"/>
      <c r="AN73" s="120"/>
      <c r="AO73" s="120"/>
      <c r="AP73" s="120"/>
      <c r="AQ73" s="121"/>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9"/>
      <c r="AL74" s="120"/>
      <c r="AM74" s="120"/>
      <c r="AN74" s="120"/>
      <c r="AO74" s="120"/>
      <c r="AP74" s="120"/>
      <c r="AQ74" s="121"/>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9"/>
      <c r="AL75" s="120"/>
      <c r="AM75" s="120"/>
      <c r="AN75" s="120"/>
      <c r="AO75" s="120"/>
      <c r="AP75" s="120"/>
      <c r="AQ75" s="121"/>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9"/>
      <c r="AL76" s="120"/>
      <c r="AM76" s="120"/>
      <c r="AN76" s="120"/>
      <c r="AO76" s="120"/>
      <c r="AP76" s="120"/>
      <c r="AQ76" s="121"/>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9"/>
      <c r="AL77" s="120"/>
      <c r="AM77" s="120"/>
      <c r="AN77" s="120"/>
      <c r="AO77" s="120"/>
      <c r="AP77" s="120"/>
      <c r="AQ77" s="121"/>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9"/>
      <c r="AL78" s="120"/>
      <c r="AM78" s="120"/>
      <c r="AN78" s="120"/>
      <c r="AO78" s="120"/>
      <c r="AP78" s="120"/>
      <c r="AQ78" s="121"/>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9"/>
      <c r="AL79" s="120"/>
      <c r="AM79" s="120"/>
      <c r="AN79" s="120"/>
      <c r="AO79" s="120"/>
      <c r="AP79" s="120"/>
      <c r="AQ79" s="121"/>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9"/>
      <c r="AL80" s="120"/>
      <c r="AM80" s="120"/>
      <c r="AN80" s="120"/>
      <c r="AO80" s="120"/>
      <c r="AP80" s="120"/>
      <c r="AQ80" s="121"/>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9"/>
      <c r="AL81" s="120"/>
      <c r="AM81" s="120"/>
      <c r="AN81" s="120"/>
      <c r="AO81" s="120"/>
      <c r="AP81" s="120"/>
      <c r="AQ81" s="121"/>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9"/>
      <c r="AL82" s="120"/>
      <c r="AM82" s="120"/>
      <c r="AN82" s="120"/>
      <c r="AO82" s="120"/>
      <c r="AP82" s="120"/>
      <c r="AQ82" s="121"/>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9"/>
      <c r="AL83" s="120"/>
      <c r="AM83" s="120"/>
      <c r="AN83" s="120"/>
      <c r="AO83" s="120"/>
      <c r="AP83" s="120"/>
      <c r="AQ83" s="121"/>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9"/>
      <c r="AL84" s="120"/>
      <c r="AM84" s="120"/>
      <c r="AN84" s="120"/>
      <c r="AO84" s="120"/>
      <c r="AP84" s="120"/>
      <c r="AQ84" s="121"/>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9"/>
      <c r="AL85" s="120"/>
      <c r="AM85" s="120"/>
      <c r="AN85" s="120"/>
      <c r="AO85" s="120"/>
      <c r="AP85" s="120"/>
      <c r="AQ85" s="121"/>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9"/>
      <c r="AL86" s="120"/>
      <c r="AM86" s="120"/>
      <c r="AN86" s="120"/>
      <c r="AO86" s="120"/>
      <c r="AP86" s="120"/>
      <c r="AQ86" s="121"/>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9"/>
      <c r="AL87" s="120"/>
      <c r="AM87" s="120"/>
      <c r="AN87" s="120"/>
      <c r="AO87" s="120"/>
      <c r="AP87" s="120"/>
      <c r="AQ87" s="121"/>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9"/>
      <c r="AL88" s="120"/>
      <c r="AM88" s="120"/>
      <c r="AN88" s="120"/>
      <c r="AO88" s="120"/>
      <c r="AP88" s="120"/>
      <c r="AQ88" s="121"/>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9"/>
      <c r="AL89" s="120"/>
      <c r="AM89" s="120"/>
      <c r="AN89" s="120"/>
      <c r="AO89" s="120"/>
      <c r="AP89" s="120"/>
      <c r="AQ89" s="121"/>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9"/>
      <c r="AL90" s="120"/>
      <c r="AM90" s="120"/>
      <c r="AN90" s="120"/>
      <c r="AO90" s="120"/>
      <c r="AP90" s="120"/>
      <c r="AQ90" s="121"/>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9"/>
      <c r="AL91" s="120"/>
      <c r="AM91" s="120"/>
      <c r="AN91" s="120"/>
      <c r="AO91" s="120"/>
      <c r="AP91" s="120"/>
      <c r="AQ91" s="121"/>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9"/>
      <c r="AL92" s="120"/>
      <c r="AM92" s="120"/>
      <c r="AN92" s="120"/>
      <c r="AO92" s="120"/>
      <c r="AP92" s="120"/>
      <c r="AQ92" s="121"/>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9"/>
      <c r="AL93" s="120"/>
      <c r="AM93" s="120"/>
      <c r="AN93" s="120"/>
      <c r="AO93" s="120"/>
      <c r="AP93" s="120"/>
      <c r="AQ93" s="121"/>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9"/>
      <c r="AL94" s="120"/>
      <c r="AM94" s="120"/>
      <c r="AN94" s="120"/>
      <c r="AO94" s="120"/>
      <c r="AP94" s="120"/>
      <c r="AQ94" s="121"/>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9"/>
      <c r="AL95" s="120"/>
      <c r="AM95" s="120"/>
      <c r="AN95" s="120"/>
      <c r="AO95" s="120"/>
      <c r="AP95" s="120"/>
      <c r="AQ95" s="121"/>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2"/>
      <c r="AL96" s="123"/>
      <c r="AM96" s="123"/>
      <c r="AN96" s="123"/>
      <c r="AO96" s="123"/>
      <c r="AP96" s="123"/>
      <c r="AQ96" s="124"/>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4" t="s">
        <v>35</v>
      </c>
      <c r="AL97" s="185"/>
      <c r="AM97" s="185"/>
      <c r="AN97" s="185"/>
      <c r="AO97" s="185"/>
      <c r="AP97" s="185"/>
      <c r="AQ97" s="186"/>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9"/>
      <c r="AL98" s="190"/>
      <c r="AM98" s="190"/>
      <c r="AN98" s="190"/>
      <c r="AO98" s="190"/>
      <c r="AP98" s="190"/>
      <c r="AQ98" s="191"/>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2" t="s">
        <v>183</v>
      </c>
      <c r="AL99" s="193"/>
      <c r="AM99" s="193"/>
      <c r="AN99" s="193"/>
      <c r="AO99" s="193"/>
      <c r="AP99" s="193"/>
      <c r="AQ99" s="194"/>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2"/>
      <c r="AL100" s="193"/>
      <c r="AM100" s="193"/>
      <c r="AN100" s="193"/>
      <c r="AO100" s="193"/>
      <c r="AP100" s="193"/>
      <c r="AQ100" s="194"/>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2"/>
      <c r="AL101" s="193"/>
      <c r="AM101" s="193"/>
      <c r="AN101" s="193"/>
      <c r="AO101" s="193"/>
      <c r="AP101" s="193"/>
      <c r="AQ101" s="194"/>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2"/>
      <c r="AL102" s="193"/>
      <c r="AM102" s="193"/>
      <c r="AN102" s="193"/>
      <c r="AO102" s="193"/>
      <c r="AP102" s="193"/>
      <c r="AQ102" s="194"/>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2"/>
      <c r="AL103" s="193"/>
      <c r="AM103" s="193"/>
      <c r="AN103" s="193"/>
      <c r="AO103" s="193"/>
      <c r="AP103" s="193"/>
      <c r="AQ103" s="194"/>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2"/>
      <c r="AL104" s="193"/>
      <c r="AM104" s="193"/>
      <c r="AN104" s="193"/>
      <c r="AO104" s="193"/>
      <c r="AP104" s="193"/>
      <c r="AQ104" s="194"/>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2"/>
      <c r="AL105" s="193"/>
      <c r="AM105" s="193"/>
      <c r="AN105" s="193"/>
      <c r="AO105" s="193"/>
      <c r="AP105" s="193"/>
      <c r="AQ105" s="194"/>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2"/>
      <c r="AL106" s="193"/>
      <c r="AM106" s="193"/>
      <c r="AN106" s="193"/>
      <c r="AO106" s="193"/>
      <c r="AP106" s="193"/>
      <c r="AQ106" s="194"/>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2"/>
      <c r="AL107" s="193"/>
      <c r="AM107" s="193"/>
      <c r="AN107" s="193"/>
      <c r="AO107" s="193"/>
      <c r="AP107" s="193"/>
      <c r="AQ107" s="194"/>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2"/>
      <c r="AL108" s="193"/>
      <c r="AM108" s="193"/>
      <c r="AN108" s="193"/>
      <c r="AO108" s="193"/>
      <c r="AP108" s="193"/>
      <c r="AQ108" s="194"/>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2"/>
      <c r="AL109" s="193"/>
      <c r="AM109" s="193"/>
      <c r="AN109" s="193"/>
      <c r="AO109" s="193"/>
      <c r="AP109" s="193"/>
      <c r="AQ109" s="194"/>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2"/>
      <c r="AL110" s="193"/>
      <c r="AM110" s="193"/>
      <c r="AN110" s="193"/>
      <c r="AO110" s="193"/>
      <c r="AP110" s="193"/>
      <c r="AQ110" s="194"/>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2"/>
      <c r="AL111" s="193"/>
      <c r="AM111" s="193"/>
      <c r="AN111" s="193"/>
      <c r="AO111" s="193"/>
      <c r="AP111" s="193"/>
      <c r="AQ111" s="194"/>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2"/>
      <c r="AL112" s="193"/>
      <c r="AM112" s="193"/>
      <c r="AN112" s="193"/>
      <c r="AO112" s="193"/>
      <c r="AP112" s="193"/>
      <c r="AQ112" s="194"/>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2"/>
      <c r="AL113" s="193"/>
      <c r="AM113" s="193"/>
      <c r="AN113" s="193"/>
      <c r="AO113" s="193"/>
      <c r="AP113" s="193"/>
      <c r="AQ113" s="194"/>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2"/>
      <c r="AL114" s="193"/>
      <c r="AM114" s="193"/>
      <c r="AN114" s="193"/>
      <c r="AO114" s="193"/>
      <c r="AP114" s="193"/>
      <c r="AQ114" s="194"/>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2"/>
      <c r="AL115" s="193"/>
      <c r="AM115" s="193"/>
      <c r="AN115" s="193"/>
      <c r="AO115" s="193"/>
      <c r="AP115" s="193"/>
      <c r="AQ115" s="194"/>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2"/>
      <c r="AL116" s="193"/>
      <c r="AM116" s="193"/>
      <c r="AN116" s="193"/>
      <c r="AO116" s="193"/>
      <c r="AP116" s="193"/>
      <c r="AQ116" s="194"/>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95"/>
      <c r="AL117" s="196"/>
      <c r="AM117" s="196"/>
      <c r="AN117" s="196"/>
      <c r="AO117" s="196"/>
      <c r="AP117" s="196"/>
      <c r="AQ117" s="197"/>
    </row>
    <row r="118" spans="1:43" ht="21" customHeight="1" x14ac:dyDescent="0.15">
      <c r="A118" s="1"/>
      <c r="B118" s="44" t="s">
        <v>36</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password="B319"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50"/>
  <sheetViews>
    <sheetView showGridLines="0" topLeftCell="AI1" zoomScaleNormal="100" workbookViewId="0">
      <selection activeCell="AV8" sqref="AV8"/>
    </sheetView>
  </sheetViews>
  <sheetFormatPr defaultColWidth="9" defaultRowHeight="13.5" x14ac:dyDescent="0.15"/>
  <cols>
    <col min="1" max="1" width="9" style="49"/>
    <col min="2" max="6" width="11.875" style="49" customWidth="1"/>
    <col min="7" max="7" width="18.375" style="49" bestFit="1" customWidth="1"/>
    <col min="8" max="8" width="12.125" style="49" customWidth="1"/>
    <col min="9" max="9" width="14.75" style="49" customWidth="1"/>
    <col min="10" max="15" width="12.125" style="49" customWidth="1"/>
    <col min="16" max="16" width="27" style="49" customWidth="1"/>
    <col min="17" max="17" width="27.125" style="49" customWidth="1"/>
    <col min="18" max="18" width="28" style="49" customWidth="1"/>
    <col min="19" max="19" width="12.125" style="49" customWidth="1"/>
    <col min="20" max="20" width="17.125" style="49" customWidth="1"/>
    <col min="21" max="49" width="12.125" style="49" customWidth="1"/>
    <col min="50" max="50" width="9.5" style="49" customWidth="1"/>
    <col min="51" max="55" width="12.875" style="49" customWidth="1"/>
    <col min="56" max="60" width="12.5" style="49" customWidth="1"/>
    <col min="61" max="61" width="9.5" style="49" customWidth="1"/>
    <col min="62" max="66" width="12.875" style="49" customWidth="1"/>
    <col min="67" max="71" width="12.5" style="49" customWidth="1"/>
    <col min="72" max="72" width="9.5" style="49" customWidth="1"/>
    <col min="73" max="77" width="12.875" style="49" customWidth="1"/>
    <col min="78" max="82" width="12.5" style="49" customWidth="1"/>
    <col min="83" max="83" width="9.5" style="49" customWidth="1"/>
    <col min="84" max="88" width="12.875" style="49" customWidth="1"/>
    <col min="89" max="92" width="12.5" style="49" customWidth="1"/>
    <col min="93" max="93" width="9.5" style="49" customWidth="1"/>
    <col min="94" max="98" width="12.875" style="49" customWidth="1"/>
    <col min="99" max="103" width="12.5" style="49" customWidth="1"/>
    <col min="104" max="104" width="9.375" style="49" customWidth="1"/>
    <col min="105" max="109" width="12.875" style="49" customWidth="1"/>
    <col min="110" max="113" width="12.5" style="49" customWidth="1"/>
    <col min="114" max="114" width="9.375" style="49" customWidth="1"/>
    <col min="115" max="119" width="12.875" style="49" customWidth="1"/>
    <col min="120" max="123" width="12.5" style="49" customWidth="1"/>
    <col min="124" max="124" width="9.375" style="49" customWidth="1"/>
    <col min="125" max="129" width="12.875" style="49" customWidth="1"/>
    <col min="130" max="133" width="12.5" style="49" customWidth="1"/>
    <col min="134" max="134" width="9.375" style="49" customWidth="1"/>
    <col min="135" max="139" width="12.875" style="49" customWidth="1"/>
    <col min="140" max="143" width="12.5" style="49" customWidth="1"/>
    <col min="144" max="144" width="9.375" style="49" customWidth="1"/>
    <col min="145" max="149" width="12.875" style="49" customWidth="1"/>
    <col min="150" max="154" width="12.5" style="49" customWidth="1"/>
    <col min="155" max="155" width="9.125" style="49" customWidth="1"/>
    <col min="156" max="160" width="11.625" style="49" customWidth="1"/>
    <col min="161" max="164" width="12.5" style="49" customWidth="1"/>
    <col min="165" max="165" width="9.125" style="49" customWidth="1"/>
    <col min="166" max="170" width="11.625" style="49" customWidth="1"/>
    <col min="171" max="174" width="12.5" style="49" customWidth="1"/>
    <col min="175" max="175" width="9.125" style="49" customWidth="1"/>
    <col min="176" max="180" width="11.625" style="49" customWidth="1"/>
    <col min="181" max="184" width="12.5" style="49" customWidth="1"/>
    <col min="185" max="185" width="9.125" style="49" customWidth="1"/>
    <col min="186" max="190" width="11.625" style="49" customWidth="1"/>
    <col min="191" max="194" width="12.5" style="49" customWidth="1"/>
    <col min="195" max="195" width="9.125" style="49" customWidth="1"/>
    <col min="196" max="200" width="11.625" style="49" customWidth="1"/>
    <col min="201" max="205" width="12.5" style="49" customWidth="1"/>
    <col min="206" max="206" width="9.125" style="49" customWidth="1"/>
    <col min="207" max="211" width="11.625" style="49" customWidth="1"/>
    <col min="212" max="215" width="12.5" style="49" customWidth="1"/>
    <col min="216" max="216" width="9.125" style="49" customWidth="1"/>
    <col min="217" max="221" width="11.625" style="49" customWidth="1"/>
    <col min="222" max="225" width="12.5" style="49" customWidth="1"/>
    <col min="226" max="226" width="9.125" style="49" customWidth="1"/>
    <col min="227" max="231" width="11.625" style="49" customWidth="1"/>
    <col min="232" max="235" width="12.5" style="49" customWidth="1"/>
    <col min="236" max="236" width="9.125" style="49" customWidth="1"/>
    <col min="237" max="241" width="11.625" style="49" customWidth="1"/>
    <col min="242" max="245" width="12.5" style="49" customWidth="1"/>
    <col min="246" max="246" width="9.125" style="49" customWidth="1"/>
    <col min="247" max="251" width="11.625" style="49" customWidth="1"/>
    <col min="252" max="256" width="12.5" style="49" customWidth="1"/>
    <col min="257" max="257" width="9.125" style="49" customWidth="1"/>
    <col min="258" max="262" width="11.625" style="49" customWidth="1"/>
    <col min="263" max="266" width="12.5" style="49" customWidth="1"/>
    <col min="267" max="267" width="9.125" style="49" customWidth="1"/>
    <col min="268" max="272" width="11.625" style="49" customWidth="1"/>
    <col min="273" max="276" width="12.5" style="49" customWidth="1"/>
    <col min="277" max="277" width="9.125" style="49" customWidth="1"/>
    <col min="278" max="282" width="11.625" style="49" customWidth="1"/>
    <col min="283" max="286" width="12.5" style="49" customWidth="1"/>
    <col min="287" max="287" width="9.125" style="49" customWidth="1"/>
    <col min="288" max="292" width="11.625" style="49" customWidth="1"/>
    <col min="293" max="296" width="12.5" style="49" customWidth="1"/>
    <col min="297" max="297" width="9.125" style="49" customWidth="1"/>
    <col min="298" max="302" width="11.625" style="49" customWidth="1"/>
    <col min="303" max="307" width="12.5" style="49" customWidth="1"/>
    <col min="308" max="308" width="9.125" style="49" customWidth="1"/>
    <col min="309" max="313" width="11.625" style="49" customWidth="1"/>
    <col min="314" max="317" width="12.5" style="49" customWidth="1"/>
    <col min="318" max="318" width="9.125" style="49" customWidth="1"/>
    <col min="319" max="323" width="11.625" style="49" customWidth="1"/>
    <col min="324" max="327" width="12.5" style="49" customWidth="1"/>
    <col min="328" max="328" width="9.125" style="49" customWidth="1"/>
    <col min="329" max="333" width="11.625" style="49" customWidth="1"/>
    <col min="334" max="337" width="12.5" style="49" customWidth="1"/>
    <col min="338" max="338" width="9.125" style="49" customWidth="1"/>
    <col min="339" max="343" width="11.625" style="49" customWidth="1"/>
    <col min="344" max="347" width="12.5" style="49" customWidth="1"/>
    <col min="348" max="348" width="9.125" style="49" customWidth="1"/>
    <col min="349" max="353" width="11.625" style="49" customWidth="1"/>
    <col min="354" max="357" width="12.5" style="49" customWidth="1"/>
    <col min="358" max="374" width="17" style="49" customWidth="1"/>
    <col min="375" max="16384" width="9" style="49"/>
  </cols>
  <sheetData>
    <row r="1" spans="1:374" x14ac:dyDescent="0.15">
      <c r="A1" s="47" t="s">
        <v>37</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50" t="s">
        <v>38</v>
      </c>
      <c r="B2" s="50">
        <f>COLUMN()-1</f>
        <v>1</v>
      </c>
      <c r="C2" s="50">
        <f t="shared" ref="C2:BS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ref="BT2:EE2" si="1">COLUMN()-1</f>
        <v>71</v>
      </c>
      <c r="BU2" s="50">
        <f t="shared" si="1"/>
        <v>72</v>
      </c>
      <c r="BV2" s="50">
        <f t="shared" si="1"/>
        <v>73</v>
      </c>
      <c r="BW2" s="50">
        <f t="shared" si="1"/>
        <v>74</v>
      </c>
      <c r="BX2" s="50">
        <f t="shared" si="1"/>
        <v>75</v>
      </c>
      <c r="BY2" s="50">
        <f t="shared" si="1"/>
        <v>76</v>
      </c>
      <c r="BZ2" s="50">
        <f t="shared" si="1"/>
        <v>77</v>
      </c>
      <c r="CA2" s="50">
        <f t="shared" si="1"/>
        <v>78</v>
      </c>
      <c r="CB2" s="50">
        <f t="shared" si="1"/>
        <v>79</v>
      </c>
      <c r="CC2" s="50">
        <f t="shared" si="1"/>
        <v>80</v>
      </c>
      <c r="CD2" s="50">
        <f t="shared" si="1"/>
        <v>81</v>
      </c>
      <c r="CE2" s="50">
        <f t="shared" si="1"/>
        <v>82</v>
      </c>
      <c r="CF2" s="50">
        <f t="shared" si="1"/>
        <v>83</v>
      </c>
      <c r="CG2" s="50">
        <f t="shared" si="1"/>
        <v>84</v>
      </c>
      <c r="CH2" s="50">
        <f t="shared" si="1"/>
        <v>85</v>
      </c>
      <c r="CI2" s="50">
        <f t="shared" si="1"/>
        <v>86</v>
      </c>
      <c r="CJ2" s="50">
        <f t="shared" si="1"/>
        <v>87</v>
      </c>
      <c r="CK2" s="50">
        <f t="shared" si="1"/>
        <v>88</v>
      </c>
      <c r="CL2" s="50">
        <f t="shared" si="1"/>
        <v>89</v>
      </c>
      <c r="CM2" s="50">
        <f t="shared" si="1"/>
        <v>90</v>
      </c>
      <c r="CN2" s="50">
        <f t="shared" si="1"/>
        <v>91</v>
      </c>
      <c r="CO2" s="50">
        <f t="shared" si="1"/>
        <v>92</v>
      </c>
      <c r="CP2" s="50">
        <f t="shared" si="1"/>
        <v>93</v>
      </c>
      <c r="CQ2" s="50">
        <f t="shared" si="1"/>
        <v>94</v>
      </c>
      <c r="CR2" s="50">
        <f t="shared" si="1"/>
        <v>95</v>
      </c>
      <c r="CS2" s="50">
        <f t="shared" si="1"/>
        <v>96</v>
      </c>
      <c r="CT2" s="50">
        <f t="shared" si="1"/>
        <v>97</v>
      </c>
      <c r="CU2" s="50">
        <f t="shared" si="1"/>
        <v>98</v>
      </c>
      <c r="CV2" s="50">
        <f t="shared" si="1"/>
        <v>99</v>
      </c>
      <c r="CW2" s="50">
        <f t="shared" si="1"/>
        <v>100</v>
      </c>
      <c r="CX2" s="50">
        <f t="shared" si="1"/>
        <v>101</v>
      </c>
      <c r="CY2" s="50">
        <f t="shared" si="1"/>
        <v>102</v>
      </c>
      <c r="CZ2" s="50">
        <f t="shared" si="1"/>
        <v>103</v>
      </c>
      <c r="DA2" s="50">
        <f t="shared" si="1"/>
        <v>104</v>
      </c>
      <c r="DB2" s="50">
        <f t="shared" si="1"/>
        <v>105</v>
      </c>
      <c r="DC2" s="50">
        <f t="shared" si="1"/>
        <v>106</v>
      </c>
      <c r="DD2" s="50">
        <f t="shared" si="1"/>
        <v>107</v>
      </c>
      <c r="DE2" s="50">
        <f t="shared" si="1"/>
        <v>108</v>
      </c>
      <c r="DF2" s="50">
        <f t="shared" si="1"/>
        <v>109</v>
      </c>
      <c r="DG2" s="50">
        <f t="shared" si="1"/>
        <v>110</v>
      </c>
      <c r="DH2" s="50">
        <f t="shared" si="1"/>
        <v>111</v>
      </c>
      <c r="DI2" s="50">
        <f t="shared" si="1"/>
        <v>112</v>
      </c>
      <c r="DJ2" s="50">
        <f t="shared" si="1"/>
        <v>113</v>
      </c>
      <c r="DK2" s="50">
        <f t="shared" si="1"/>
        <v>114</v>
      </c>
      <c r="DL2" s="50">
        <f t="shared" si="1"/>
        <v>115</v>
      </c>
      <c r="DM2" s="50">
        <f t="shared" si="1"/>
        <v>116</v>
      </c>
      <c r="DN2" s="50">
        <f t="shared" si="1"/>
        <v>117</v>
      </c>
      <c r="DO2" s="50">
        <f t="shared" si="1"/>
        <v>118</v>
      </c>
      <c r="DP2" s="50">
        <f t="shared" si="1"/>
        <v>119</v>
      </c>
      <c r="DQ2" s="50">
        <f t="shared" si="1"/>
        <v>120</v>
      </c>
      <c r="DR2" s="50">
        <f t="shared" si="1"/>
        <v>121</v>
      </c>
      <c r="DS2" s="50">
        <f t="shared" si="1"/>
        <v>122</v>
      </c>
      <c r="DT2" s="50">
        <f t="shared" si="1"/>
        <v>123</v>
      </c>
      <c r="DU2" s="50">
        <f t="shared" si="1"/>
        <v>124</v>
      </c>
      <c r="DV2" s="50">
        <f t="shared" si="1"/>
        <v>125</v>
      </c>
      <c r="DW2" s="50">
        <f t="shared" si="1"/>
        <v>126</v>
      </c>
      <c r="DX2" s="50">
        <f t="shared" si="1"/>
        <v>127</v>
      </c>
      <c r="DY2" s="50">
        <f t="shared" si="1"/>
        <v>128</v>
      </c>
      <c r="DZ2" s="50">
        <f t="shared" si="1"/>
        <v>129</v>
      </c>
      <c r="EA2" s="50">
        <f t="shared" si="1"/>
        <v>130</v>
      </c>
      <c r="EB2" s="50">
        <f t="shared" si="1"/>
        <v>131</v>
      </c>
      <c r="EC2" s="50">
        <f t="shared" si="1"/>
        <v>132</v>
      </c>
      <c r="ED2" s="50">
        <f t="shared" si="1"/>
        <v>133</v>
      </c>
      <c r="EE2" s="50">
        <f t="shared" si="1"/>
        <v>134</v>
      </c>
      <c r="EF2" s="50">
        <f t="shared" ref="EF2:GQ2" si="2">COLUMN()-1</f>
        <v>135</v>
      </c>
      <c r="EG2" s="50">
        <f t="shared" si="2"/>
        <v>136</v>
      </c>
      <c r="EH2" s="50">
        <f t="shared" si="2"/>
        <v>137</v>
      </c>
      <c r="EI2" s="50">
        <f t="shared" si="2"/>
        <v>138</v>
      </c>
      <c r="EJ2" s="50">
        <f t="shared" si="2"/>
        <v>139</v>
      </c>
      <c r="EK2" s="50">
        <f t="shared" si="2"/>
        <v>140</v>
      </c>
      <c r="EL2" s="50">
        <f t="shared" si="2"/>
        <v>141</v>
      </c>
      <c r="EM2" s="50">
        <f t="shared" si="2"/>
        <v>142</v>
      </c>
      <c r="EN2" s="50">
        <f t="shared" si="2"/>
        <v>143</v>
      </c>
      <c r="EO2" s="50">
        <f t="shared" si="2"/>
        <v>144</v>
      </c>
      <c r="EP2" s="50">
        <f t="shared" si="2"/>
        <v>145</v>
      </c>
      <c r="EQ2" s="50">
        <f t="shared" si="2"/>
        <v>146</v>
      </c>
      <c r="ER2" s="50">
        <f t="shared" si="2"/>
        <v>147</v>
      </c>
      <c r="ES2" s="50">
        <f t="shared" si="2"/>
        <v>148</v>
      </c>
      <c r="ET2" s="50">
        <f t="shared" si="2"/>
        <v>149</v>
      </c>
      <c r="EU2" s="50">
        <f t="shared" si="2"/>
        <v>150</v>
      </c>
      <c r="EV2" s="50">
        <f t="shared" si="2"/>
        <v>151</v>
      </c>
      <c r="EW2" s="50">
        <f t="shared" si="2"/>
        <v>152</v>
      </c>
      <c r="EX2" s="50">
        <f t="shared" si="2"/>
        <v>153</v>
      </c>
      <c r="EY2" s="50">
        <f t="shared" si="2"/>
        <v>154</v>
      </c>
      <c r="EZ2" s="50">
        <f t="shared" si="2"/>
        <v>155</v>
      </c>
      <c r="FA2" s="50">
        <f t="shared" si="2"/>
        <v>156</v>
      </c>
      <c r="FB2" s="50">
        <f t="shared" si="2"/>
        <v>157</v>
      </c>
      <c r="FC2" s="50">
        <f t="shared" si="2"/>
        <v>158</v>
      </c>
      <c r="FD2" s="50">
        <f t="shared" si="2"/>
        <v>159</v>
      </c>
      <c r="FE2" s="50">
        <f t="shared" si="2"/>
        <v>160</v>
      </c>
      <c r="FF2" s="50">
        <f t="shared" si="2"/>
        <v>161</v>
      </c>
      <c r="FG2" s="50">
        <f t="shared" si="2"/>
        <v>162</v>
      </c>
      <c r="FH2" s="50">
        <f t="shared" si="2"/>
        <v>163</v>
      </c>
      <c r="FI2" s="50">
        <f t="shared" si="2"/>
        <v>164</v>
      </c>
      <c r="FJ2" s="50">
        <f t="shared" si="2"/>
        <v>165</v>
      </c>
      <c r="FK2" s="50">
        <f t="shared" si="2"/>
        <v>166</v>
      </c>
      <c r="FL2" s="50">
        <f t="shared" si="2"/>
        <v>167</v>
      </c>
      <c r="FM2" s="50">
        <f t="shared" si="2"/>
        <v>168</v>
      </c>
      <c r="FN2" s="50">
        <f t="shared" si="2"/>
        <v>169</v>
      </c>
      <c r="FO2" s="50">
        <f t="shared" si="2"/>
        <v>170</v>
      </c>
      <c r="FP2" s="50">
        <f t="shared" si="2"/>
        <v>171</v>
      </c>
      <c r="FQ2" s="50">
        <f t="shared" si="2"/>
        <v>172</v>
      </c>
      <c r="FR2" s="50">
        <f t="shared" si="2"/>
        <v>173</v>
      </c>
      <c r="FS2" s="50">
        <f t="shared" si="2"/>
        <v>174</v>
      </c>
      <c r="FT2" s="50">
        <f t="shared" si="2"/>
        <v>175</v>
      </c>
      <c r="FU2" s="50">
        <f t="shared" si="2"/>
        <v>176</v>
      </c>
      <c r="FV2" s="50">
        <f t="shared" si="2"/>
        <v>177</v>
      </c>
      <c r="FW2" s="50">
        <f t="shared" si="2"/>
        <v>178</v>
      </c>
      <c r="FX2" s="50">
        <f t="shared" si="2"/>
        <v>179</v>
      </c>
      <c r="FY2" s="50">
        <f t="shared" si="2"/>
        <v>180</v>
      </c>
      <c r="FZ2" s="50">
        <f t="shared" si="2"/>
        <v>181</v>
      </c>
      <c r="GA2" s="50">
        <f t="shared" si="2"/>
        <v>182</v>
      </c>
      <c r="GB2" s="50">
        <f t="shared" si="2"/>
        <v>183</v>
      </c>
      <c r="GC2" s="50">
        <f t="shared" si="2"/>
        <v>184</v>
      </c>
      <c r="GD2" s="50">
        <f t="shared" si="2"/>
        <v>185</v>
      </c>
      <c r="GE2" s="50">
        <f t="shared" si="2"/>
        <v>186</v>
      </c>
      <c r="GF2" s="50">
        <f t="shared" si="2"/>
        <v>187</v>
      </c>
      <c r="GG2" s="50">
        <f t="shared" si="2"/>
        <v>188</v>
      </c>
      <c r="GH2" s="50">
        <f t="shared" si="2"/>
        <v>189</v>
      </c>
      <c r="GI2" s="50">
        <f t="shared" si="2"/>
        <v>190</v>
      </c>
      <c r="GJ2" s="50">
        <f t="shared" si="2"/>
        <v>191</v>
      </c>
      <c r="GK2" s="50">
        <f t="shared" si="2"/>
        <v>192</v>
      </c>
      <c r="GL2" s="50">
        <f t="shared" si="2"/>
        <v>193</v>
      </c>
      <c r="GM2" s="50">
        <f t="shared" si="2"/>
        <v>194</v>
      </c>
      <c r="GN2" s="50">
        <f t="shared" si="2"/>
        <v>195</v>
      </c>
      <c r="GO2" s="50">
        <f t="shared" si="2"/>
        <v>196</v>
      </c>
      <c r="GP2" s="50">
        <f t="shared" si="2"/>
        <v>197</v>
      </c>
      <c r="GQ2" s="50">
        <f t="shared" si="2"/>
        <v>198</v>
      </c>
      <c r="GR2" s="50">
        <f t="shared" ref="GR2:JC2" si="3">COLUMN()-1</f>
        <v>199</v>
      </c>
      <c r="GS2" s="50">
        <f t="shared" si="3"/>
        <v>200</v>
      </c>
      <c r="GT2" s="50">
        <f t="shared" si="3"/>
        <v>201</v>
      </c>
      <c r="GU2" s="50">
        <f t="shared" si="3"/>
        <v>202</v>
      </c>
      <c r="GV2" s="50">
        <f t="shared" si="3"/>
        <v>203</v>
      </c>
      <c r="GW2" s="50">
        <f t="shared" si="3"/>
        <v>204</v>
      </c>
      <c r="GX2" s="50">
        <f t="shared" si="3"/>
        <v>205</v>
      </c>
      <c r="GY2" s="50">
        <f t="shared" si="3"/>
        <v>206</v>
      </c>
      <c r="GZ2" s="50">
        <f t="shared" si="3"/>
        <v>207</v>
      </c>
      <c r="HA2" s="50">
        <f t="shared" si="3"/>
        <v>208</v>
      </c>
      <c r="HB2" s="50">
        <f t="shared" si="3"/>
        <v>209</v>
      </c>
      <c r="HC2" s="50">
        <f t="shared" si="3"/>
        <v>210</v>
      </c>
      <c r="HD2" s="50">
        <f t="shared" si="3"/>
        <v>211</v>
      </c>
      <c r="HE2" s="50">
        <f t="shared" si="3"/>
        <v>212</v>
      </c>
      <c r="HF2" s="50">
        <f t="shared" si="3"/>
        <v>213</v>
      </c>
      <c r="HG2" s="50">
        <f t="shared" si="3"/>
        <v>214</v>
      </c>
      <c r="HH2" s="50">
        <f t="shared" si="3"/>
        <v>215</v>
      </c>
      <c r="HI2" s="50">
        <f t="shared" si="3"/>
        <v>216</v>
      </c>
      <c r="HJ2" s="50">
        <f t="shared" si="3"/>
        <v>217</v>
      </c>
      <c r="HK2" s="50">
        <f t="shared" si="3"/>
        <v>218</v>
      </c>
      <c r="HL2" s="50">
        <f t="shared" si="3"/>
        <v>219</v>
      </c>
      <c r="HM2" s="50">
        <f t="shared" si="3"/>
        <v>220</v>
      </c>
      <c r="HN2" s="50">
        <f t="shared" si="3"/>
        <v>221</v>
      </c>
      <c r="HO2" s="50">
        <f t="shared" si="3"/>
        <v>222</v>
      </c>
      <c r="HP2" s="50">
        <f t="shared" si="3"/>
        <v>223</v>
      </c>
      <c r="HQ2" s="50">
        <f t="shared" si="3"/>
        <v>224</v>
      </c>
      <c r="HR2" s="50">
        <f t="shared" si="3"/>
        <v>225</v>
      </c>
      <c r="HS2" s="50">
        <f t="shared" si="3"/>
        <v>226</v>
      </c>
      <c r="HT2" s="50">
        <f t="shared" si="3"/>
        <v>227</v>
      </c>
      <c r="HU2" s="50">
        <f t="shared" si="3"/>
        <v>228</v>
      </c>
      <c r="HV2" s="50">
        <f t="shared" si="3"/>
        <v>229</v>
      </c>
      <c r="HW2" s="50">
        <f t="shared" si="3"/>
        <v>230</v>
      </c>
      <c r="HX2" s="50">
        <f t="shared" si="3"/>
        <v>231</v>
      </c>
      <c r="HY2" s="50">
        <f t="shared" si="3"/>
        <v>232</v>
      </c>
      <c r="HZ2" s="50">
        <f t="shared" si="3"/>
        <v>233</v>
      </c>
      <c r="IA2" s="50">
        <f t="shared" si="3"/>
        <v>234</v>
      </c>
      <c r="IB2" s="50">
        <f t="shared" si="3"/>
        <v>235</v>
      </c>
      <c r="IC2" s="50">
        <f t="shared" si="3"/>
        <v>236</v>
      </c>
      <c r="ID2" s="50">
        <f t="shared" si="3"/>
        <v>237</v>
      </c>
      <c r="IE2" s="50">
        <f t="shared" si="3"/>
        <v>238</v>
      </c>
      <c r="IF2" s="50">
        <f t="shared" si="3"/>
        <v>239</v>
      </c>
      <c r="IG2" s="50">
        <f t="shared" si="3"/>
        <v>240</v>
      </c>
      <c r="IH2" s="50">
        <f t="shared" si="3"/>
        <v>241</v>
      </c>
      <c r="II2" s="50">
        <f t="shared" si="3"/>
        <v>242</v>
      </c>
      <c r="IJ2" s="50">
        <f t="shared" si="3"/>
        <v>243</v>
      </c>
      <c r="IK2" s="50">
        <f t="shared" si="3"/>
        <v>244</v>
      </c>
      <c r="IL2" s="50">
        <f t="shared" si="3"/>
        <v>245</v>
      </c>
      <c r="IM2" s="50">
        <f t="shared" si="3"/>
        <v>246</v>
      </c>
      <c r="IN2" s="50">
        <f t="shared" si="3"/>
        <v>247</v>
      </c>
      <c r="IO2" s="50">
        <f t="shared" si="3"/>
        <v>248</v>
      </c>
      <c r="IP2" s="50">
        <f t="shared" si="3"/>
        <v>249</v>
      </c>
      <c r="IQ2" s="50">
        <f t="shared" si="3"/>
        <v>250</v>
      </c>
      <c r="IR2" s="50">
        <f t="shared" si="3"/>
        <v>251</v>
      </c>
      <c r="IS2" s="50">
        <f t="shared" si="3"/>
        <v>252</v>
      </c>
      <c r="IT2" s="50">
        <f t="shared" si="3"/>
        <v>253</v>
      </c>
      <c r="IU2" s="50">
        <f t="shared" si="3"/>
        <v>254</v>
      </c>
      <c r="IV2" s="50">
        <f t="shared" si="3"/>
        <v>255</v>
      </c>
      <c r="IW2" s="50">
        <f t="shared" si="3"/>
        <v>256</v>
      </c>
      <c r="IX2" s="50">
        <f t="shared" si="3"/>
        <v>257</v>
      </c>
      <c r="IY2" s="50">
        <f t="shared" si="3"/>
        <v>258</v>
      </c>
      <c r="IZ2" s="50">
        <f t="shared" si="3"/>
        <v>259</v>
      </c>
      <c r="JA2" s="50">
        <f t="shared" si="3"/>
        <v>260</v>
      </c>
      <c r="JB2" s="50">
        <f t="shared" si="3"/>
        <v>261</v>
      </c>
      <c r="JC2" s="50">
        <f t="shared" si="3"/>
        <v>262</v>
      </c>
      <c r="JD2" s="50">
        <f t="shared" ref="JD2:LO2" si="4">COLUMN()-1</f>
        <v>263</v>
      </c>
      <c r="JE2" s="50">
        <f t="shared" si="4"/>
        <v>264</v>
      </c>
      <c r="JF2" s="50">
        <f t="shared" si="4"/>
        <v>265</v>
      </c>
      <c r="JG2" s="50">
        <f t="shared" si="4"/>
        <v>266</v>
      </c>
      <c r="JH2" s="50">
        <f t="shared" si="4"/>
        <v>267</v>
      </c>
      <c r="JI2" s="50">
        <f t="shared" si="4"/>
        <v>268</v>
      </c>
      <c r="JJ2" s="50">
        <f t="shared" si="4"/>
        <v>269</v>
      </c>
      <c r="JK2" s="50">
        <f t="shared" si="4"/>
        <v>270</v>
      </c>
      <c r="JL2" s="50">
        <f t="shared" si="4"/>
        <v>271</v>
      </c>
      <c r="JM2" s="50">
        <f t="shared" si="4"/>
        <v>272</v>
      </c>
      <c r="JN2" s="50">
        <f t="shared" si="4"/>
        <v>273</v>
      </c>
      <c r="JO2" s="50">
        <f t="shared" si="4"/>
        <v>274</v>
      </c>
      <c r="JP2" s="50">
        <f t="shared" si="4"/>
        <v>275</v>
      </c>
      <c r="JQ2" s="50">
        <f t="shared" si="4"/>
        <v>276</v>
      </c>
      <c r="JR2" s="50">
        <f t="shared" si="4"/>
        <v>277</v>
      </c>
      <c r="JS2" s="50">
        <f t="shared" si="4"/>
        <v>278</v>
      </c>
      <c r="JT2" s="50">
        <f t="shared" si="4"/>
        <v>279</v>
      </c>
      <c r="JU2" s="50">
        <f t="shared" si="4"/>
        <v>280</v>
      </c>
      <c r="JV2" s="50">
        <f t="shared" si="4"/>
        <v>281</v>
      </c>
      <c r="JW2" s="50">
        <f t="shared" si="4"/>
        <v>282</v>
      </c>
      <c r="JX2" s="50">
        <f t="shared" si="4"/>
        <v>283</v>
      </c>
      <c r="JY2" s="50">
        <f t="shared" si="4"/>
        <v>284</v>
      </c>
      <c r="JZ2" s="50">
        <f t="shared" si="4"/>
        <v>285</v>
      </c>
      <c r="KA2" s="50">
        <f t="shared" si="4"/>
        <v>286</v>
      </c>
      <c r="KB2" s="50">
        <f t="shared" si="4"/>
        <v>287</v>
      </c>
      <c r="KC2" s="50">
        <f t="shared" si="4"/>
        <v>288</v>
      </c>
      <c r="KD2" s="50">
        <f t="shared" si="4"/>
        <v>289</v>
      </c>
      <c r="KE2" s="50">
        <f t="shared" si="4"/>
        <v>290</v>
      </c>
      <c r="KF2" s="50">
        <f t="shared" si="4"/>
        <v>291</v>
      </c>
      <c r="KG2" s="50">
        <f t="shared" si="4"/>
        <v>292</v>
      </c>
      <c r="KH2" s="50">
        <f t="shared" si="4"/>
        <v>293</v>
      </c>
      <c r="KI2" s="50">
        <f t="shared" si="4"/>
        <v>294</v>
      </c>
      <c r="KJ2" s="50">
        <f t="shared" si="4"/>
        <v>295</v>
      </c>
      <c r="KK2" s="50">
        <f t="shared" si="4"/>
        <v>296</v>
      </c>
      <c r="KL2" s="50">
        <f t="shared" si="4"/>
        <v>297</v>
      </c>
      <c r="KM2" s="50">
        <f t="shared" si="4"/>
        <v>298</v>
      </c>
      <c r="KN2" s="50">
        <f t="shared" si="4"/>
        <v>299</v>
      </c>
      <c r="KO2" s="50">
        <f t="shared" si="4"/>
        <v>300</v>
      </c>
      <c r="KP2" s="50">
        <f t="shared" si="4"/>
        <v>301</v>
      </c>
      <c r="KQ2" s="50">
        <f t="shared" si="4"/>
        <v>302</v>
      </c>
      <c r="KR2" s="50">
        <f t="shared" si="4"/>
        <v>303</v>
      </c>
      <c r="KS2" s="50">
        <f t="shared" si="4"/>
        <v>304</v>
      </c>
      <c r="KT2" s="50">
        <f t="shared" si="4"/>
        <v>305</v>
      </c>
      <c r="KU2" s="50">
        <f t="shared" si="4"/>
        <v>306</v>
      </c>
      <c r="KV2" s="50">
        <f t="shared" si="4"/>
        <v>307</v>
      </c>
      <c r="KW2" s="50">
        <f t="shared" si="4"/>
        <v>308</v>
      </c>
      <c r="KX2" s="50">
        <f t="shared" si="4"/>
        <v>309</v>
      </c>
      <c r="KY2" s="50">
        <f t="shared" si="4"/>
        <v>310</v>
      </c>
      <c r="KZ2" s="50">
        <f t="shared" si="4"/>
        <v>311</v>
      </c>
      <c r="LA2" s="50">
        <f t="shared" si="4"/>
        <v>312</v>
      </c>
      <c r="LB2" s="50">
        <f t="shared" si="4"/>
        <v>313</v>
      </c>
      <c r="LC2" s="50">
        <f t="shared" si="4"/>
        <v>314</v>
      </c>
      <c r="LD2" s="50">
        <f t="shared" si="4"/>
        <v>315</v>
      </c>
      <c r="LE2" s="50">
        <f t="shared" si="4"/>
        <v>316</v>
      </c>
      <c r="LF2" s="50">
        <f t="shared" si="4"/>
        <v>317</v>
      </c>
      <c r="LG2" s="50">
        <f t="shared" si="4"/>
        <v>318</v>
      </c>
      <c r="LH2" s="50">
        <f t="shared" si="4"/>
        <v>319</v>
      </c>
      <c r="LI2" s="50">
        <f t="shared" si="4"/>
        <v>320</v>
      </c>
      <c r="LJ2" s="50">
        <f t="shared" si="4"/>
        <v>321</v>
      </c>
      <c r="LK2" s="50">
        <f t="shared" si="4"/>
        <v>322</v>
      </c>
      <c r="LL2" s="50">
        <f t="shared" si="4"/>
        <v>323</v>
      </c>
      <c r="LM2" s="50">
        <f t="shared" si="4"/>
        <v>324</v>
      </c>
      <c r="LN2" s="50">
        <f t="shared" si="4"/>
        <v>325</v>
      </c>
      <c r="LO2" s="50">
        <f t="shared" si="4"/>
        <v>326</v>
      </c>
      <c r="LP2" s="50">
        <f t="shared" ref="LP2:NJ2" si="5">COLUMN()-1</f>
        <v>327</v>
      </c>
      <c r="LQ2" s="50">
        <f t="shared" si="5"/>
        <v>328</v>
      </c>
      <c r="LR2" s="50">
        <f t="shared" si="5"/>
        <v>329</v>
      </c>
      <c r="LS2" s="50">
        <f t="shared" si="5"/>
        <v>330</v>
      </c>
      <c r="LT2" s="50">
        <f t="shared" si="5"/>
        <v>331</v>
      </c>
      <c r="LU2" s="50">
        <f t="shared" si="5"/>
        <v>332</v>
      </c>
      <c r="LV2" s="50">
        <f t="shared" si="5"/>
        <v>333</v>
      </c>
      <c r="LW2" s="50">
        <f t="shared" si="5"/>
        <v>334</v>
      </c>
      <c r="LX2" s="50">
        <f t="shared" si="5"/>
        <v>335</v>
      </c>
      <c r="LY2" s="50">
        <f t="shared" si="5"/>
        <v>336</v>
      </c>
      <c r="LZ2" s="50">
        <f t="shared" si="5"/>
        <v>337</v>
      </c>
      <c r="MA2" s="50">
        <f t="shared" si="5"/>
        <v>338</v>
      </c>
      <c r="MB2" s="50">
        <f t="shared" si="5"/>
        <v>339</v>
      </c>
      <c r="MC2" s="50">
        <f t="shared" si="5"/>
        <v>340</v>
      </c>
      <c r="MD2" s="50">
        <f t="shared" si="5"/>
        <v>341</v>
      </c>
      <c r="ME2" s="50">
        <f t="shared" si="5"/>
        <v>342</v>
      </c>
      <c r="MF2" s="50">
        <f t="shared" si="5"/>
        <v>343</v>
      </c>
      <c r="MG2" s="50">
        <f t="shared" si="5"/>
        <v>344</v>
      </c>
      <c r="MH2" s="50">
        <f t="shared" si="5"/>
        <v>345</v>
      </c>
      <c r="MI2" s="50">
        <f t="shared" si="5"/>
        <v>346</v>
      </c>
      <c r="MJ2" s="50">
        <f t="shared" si="5"/>
        <v>347</v>
      </c>
      <c r="MK2" s="50">
        <f t="shared" si="5"/>
        <v>348</v>
      </c>
      <c r="ML2" s="50">
        <f t="shared" si="5"/>
        <v>349</v>
      </c>
      <c r="MM2" s="50">
        <f t="shared" si="5"/>
        <v>350</v>
      </c>
      <c r="MN2" s="50">
        <f t="shared" si="5"/>
        <v>351</v>
      </c>
      <c r="MO2" s="50">
        <f t="shared" si="5"/>
        <v>352</v>
      </c>
      <c r="MP2" s="50">
        <f t="shared" si="5"/>
        <v>353</v>
      </c>
      <c r="MQ2" s="50">
        <f t="shared" si="5"/>
        <v>354</v>
      </c>
      <c r="MR2" s="50">
        <f t="shared" si="5"/>
        <v>355</v>
      </c>
      <c r="MS2" s="50">
        <f t="shared" si="5"/>
        <v>356</v>
      </c>
      <c r="MT2" s="50">
        <f t="shared" si="5"/>
        <v>357</v>
      </c>
      <c r="MU2" s="50">
        <f t="shared" si="5"/>
        <v>358</v>
      </c>
      <c r="MV2" s="50">
        <f t="shared" si="5"/>
        <v>359</v>
      </c>
      <c r="MW2" s="50">
        <f t="shared" si="5"/>
        <v>360</v>
      </c>
      <c r="MX2" s="50">
        <f t="shared" si="5"/>
        <v>361</v>
      </c>
      <c r="MY2" s="50">
        <f t="shared" si="5"/>
        <v>362</v>
      </c>
      <c r="MZ2" s="50">
        <f t="shared" si="5"/>
        <v>363</v>
      </c>
      <c r="NA2" s="50">
        <f t="shared" si="5"/>
        <v>364</v>
      </c>
      <c r="NB2" s="50">
        <f t="shared" si="5"/>
        <v>365</v>
      </c>
      <c r="NC2" s="50">
        <f t="shared" si="5"/>
        <v>366</v>
      </c>
      <c r="ND2" s="50">
        <f t="shared" si="5"/>
        <v>367</v>
      </c>
      <c r="NE2" s="50">
        <f t="shared" si="5"/>
        <v>368</v>
      </c>
      <c r="NF2" s="50">
        <f t="shared" si="5"/>
        <v>369</v>
      </c>
      <c r="NG2" s="50">
        <f t="shared" si="5"/>
        <v>370</v>
      </c>
      <c r="NH2" s="50">
        <f t="shared" si="5"/>
        <v>371</v>
      </c>
      <c r="NI2" s="50">
        <f t="shared" si="5"/>
        <v>372</v>
      </c>
      <c r="NJ2" s="50">
        <f t="shared" si="5"/>
        <v>373</v>
      </c>
    </row>
    <row r="3" spans="1:374" ht="13.5" customHeight="1" x14ac:dyDescent="0.15">
      <c r="A3" s="50" t="s">
        <v>39</v>
      </c>
      <c r="B3" s="51" t="s">
        <v>40</v>
      </c>
      <c r="C3" s="51" t="s">
        <v>41</v>
      </c>
      <c r="D3" s="51" t="s">
        <v>42</v>
      </c>
      <c r="E3" s="51" t="s">
        <v>43</v>
      </c>
      <c r="F3" s="51" t="s">
        <v>44</v>
      </c>
      <c r="G3" s="51" t="s">
        <v>45</v>
      </c>
      <c r="H3" s="52" t="s">
        <v>46</v>
      </c>
      <c r="I3" s="53"/>
      <c r="J3" s="53"/>
      <c r="K3" s="53"/>
      <c r="L3" s="53"/>
      <c r="M3" s="53"/>
      <c r="N3" s="53"/>
      <c r="O3" s="53"/>
      <c r="P3" s="53"/>
      <c r="Q3" s="53"/>
      <c r="R3" s="53"/>
      <c r="S3" s="53"/>
      <c r="T3" s="53"/>
      <c r="U3" s="53"/>
      <c r="V3" s="53"/>
      <c r="W3" s="54" t="s">
        <v>47</v>
      </c>
      <c r="X3" s="55"/>
      <c r="Y3" s="56"/>
      <c r="Z3" s="55"/>
      <c r="AA3" s="55"/>
      <c r="AB3" s="55"/>
      <c r="AC3" s="55"/>
      <c r="AD3" s="55"/>
      <c r="AE3" s="55"/>
      <c r="AF3" s="55"/>
      <c r="AG3" s="55"/>
      <c r="AH3" s="55"/>
      <c r="AI3" s="55"/>
      <c r="AJ3" s="55"/>
      <c r="AK3" s="55"/>
      <c r="AL3" s="55"/>
      <c r="AM3" s="55"/>
      <c r="AN3" s="55"/>
      <c r="AO3" s="55"/>
      <c r="AP3" s="55"/>
      <c r="AQ3" s="55"/>
      <c r="AR3" s="55"/>
      <c r="AS3" s="55"/>
      <c r="AT3" s="55"/>
      <c r="AU3" s="55"/>
      <c r="AV3" s="57" t="s">
        <v>48</v>
      </c>
      <c r="AW3" s="53"/>
      <c r="AX3" s="58"/>
      <c r="AY3" s="55" t="s">
        <v>49</v>
      </c>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7" t="s">
        <v>50</v>
      </c>
      <c r="DA3" s="55"/>
      <c r="DB3" s="55"/>
      <c r="DC3" s="55"/>
      <c r="DD3" s="55"/>
      <c r="DE3" s="55"/>
      <c r="DF3" s="55"/>
      <c r="DG3" s="55"/>
      <c r="DH3" s="55"/>
      <c r="DI3" s="55"/>
      <c r="DJ3" s="55"/>
      <c r="DK3" s="55" t="str">
        <f>CZ3</f>
        <v>施設全体</v>
      </c>
      <c r="DL3" s="55"/>
      <c r="DM3" s="55"/>
      <c r="DN3" s="55"/>
      <c r="DO3" s="55"/>
      <c r="DP3" s="55"/>
      <c r="DQ3" s="55"/>
      <c r="DR3" s="55"/>
      <c r="DS3" s="55"/>
      <c r="DT3" s="55"/>
      <c r="DU3" s="55" t="str">
        <f>CZ3</f>
        <v>施設全体</v>
      </c>
      <c r="DV3" s="55"/>
      <c r="DW3" s="55"/>
      <c r="DX3" s="55"/>
      <c r="DY3" s="55"/>
      <c r="DZ3" s="55"/>
      <c r="EA3" s="55"/>
      <c r="EB3" s="55"/>
      <c r="EC3" s="55"/>
      <c r="ED3" s="55"/>
      <c r="EE3" s="55" t="str">
        <f>CZ3</f>
        <v>施設全体</v>
      </c>
      <c r="EF3" s="55"/>
      <c r="EG3" s="55"/>
      <c r="EH3" s="55"/>
      <c r="EI3" s="55"/>
      <c r="EJ3" s="55"/>
      <c r="EK3" s="55"/>
      <c r="EL3" s="55"/>
      <c r="EM3" s="55"/>
      <c r="EN3" s="55"/>
      <c r="EO3" s="55" t="str">
        <f>DK3</f>
        <v>施設全体</v>
      </c>
      <c r="EP3" s="55"/>
      <c r="EQ3" s="55"/>
      <c r="ER3" s="55"/>
      <c r="ES3" s="55"/>
      <c r="ET3" s="55"/>
      <c r="EU3" s="55"/>
      <c r="EV3" s="55"/>
      <c r="EW3" s="55"/>
      <c r="EX3" s="59"/>
      <c r="EY3" s="57" t="s">
        <v>51</v>
      </c>
      <c r="EZ3" s="55"/>
      <c r="FA3" s="55"/>
      <c r="FB3" s="55"/>
      <c r="FC3" s="55"/>
      <c r="FD3" s="55"/>
      <c r="FE3" s="55"/>
      <c r="FF3" s="55"/>
      <c r="FG3" s="55"/>
      <c r="FH3" s="55"/>
      <c r="FI3" s="55"/>
      <c r="FJ3" s="55" t="str">
        <f>EY3</f>
        <v>水力発電</v>
      </c>
      <c r="FK3" s="55"/>
      <c r="FL3" s="55"/>
      <c r="FM3" s="55"/>
      <c r="FN3" s="55"/>
      <c r="FO3" s="55"/>
      <c r="FP3" s="55"/>
      <c r="FQ3" s="55"/>
      <c r="FR3" s="55"/>
      <c r="FS3" s="55"/>
      <c r="FT3" s="55" t="str">
        <f>EY3</f>
        <v>水力発電</v>
      </c>
      <c r="FU3" s="55"/>
      <c r="FV3" s="55"/>
      <c r="FW3" s="55"/>
      <c r="FX3" s="55"/>
      <c r="FY3" s="55"/>
      <c r="FZ3" s="55"/>
      <c r="GA3" s="55"/>
      <c r="GB3" s="55"/>
      <c r="GC3" s="55"/>
      <c r="GD3" s="55" t="str">
        <f>EY3</f>
        <v>水力発電</v>
      </c>
      <c r="GE3" s="55"/>
      <c r="GF3" s="55"/>
      <c r="GG3" s="55"/>
      <c r="GH3" s="55"/>
      <c r="GI3" s="55"/>
      <c r="GJ3" s="55"/>
      <c r="GK3" s="55"/>
      <c r="GL3" s="55"/>
      <c r="GM3" s="55"/>
      <c r="GN3" s="55" t="str">
        <f>FJ3</f>
        <v>水力発電</v>
      </c>
      <c r="GO3" s="55"/>
      <c r="GP3" s="55"/>
      <c r="GQ3" s="55"/>
      <c r="GR3" s="55"/>
      <c r="GS3" s="55"/>
      <c r="GT3" s="55"/>
      <c r="GU3" s="55"/>
      <c r="GV3" s="55"/>
      <c r="GW3" s="59"/>
      <c r="GX3" s="57" t="s">
        <v>52</v>
      </c>
      <c r="GY3" s="55"/>
      <c r="GZ3" s="55"/>
      <c r="HA3" s="55"/>
      <c r="HB3" s="55"/>
      <c r="HC3" s="55"/>
      <c r="HD3" s="55"/>
      <c r="HE3" s="55"/>
      <c r="HF3" s="55"/>
      <c r="HG3" s="55"/>
      <c r="HH3" s="55"/>
      <c r="HI3" s="55" t="str">
        <f>GX3</f>
        <v>ごみ発電</v>
      </c>
      <c r="HJ3" s="55"/>
      <c r="HK3" s="55"/>
      <c r="HL3" s="55"/>
      <c r="HM3" s="55"/>
      <c r="HN3" s="55"/>
      <c r="HO3" s="55"/>
      <c r="HP3" s="55"/>
      <c r="HQ3" s="55"/>
      <c r="HR3" s="55"/>
      <c r="HS3" s="55" t="str">
        <f>GX3</f>
        <v>ごみ発電</v>
      </c>
      <c r="HT3" s="55"/>
      <c r="HU3" s="55"/>
      <c r="HV3" s="55"/>
      <c r="HW3" s="55"/>
      <c r="HX3" s="55"/>
      <c r="HY3" s="55"/>
      <c r="HZ3" s="55"/>
      <c r="IA3" s="55"/>
      <c r="IB3" s="55"/>
      <c r="IC3" s="55" t="str">
        <f>GX3</f>
        <v>ごみ発電</v>
      </c>
      <c r="ID3" s="55"/>
      <c r="IE3" s="55"/>
      <c r="IF3" s="55"/>
      <c r="IG3" s="55"/>
      <c r="IH3" s="55"/>
      <c r="II3" s="55"/>
      <c r="IJ3" s="55"/>
      <c r="IK3" s="55"/>
      <c r="IL3" s="55"/>
      <c r="IM3" s="55" t="str">
        <f>HI3</f>
        <v>ごみ発電</v>
      </c>
      <c r="IN3" s="55"/>
      <c r="IO3" s="55"/>
      <c r="IP3" s="55"/>
      <c r="IQ3" s="55"/>
      <c r="IR3" s="55"/>
      <c r="IS3" s="55"/>
      <c r="IT3" s="55"/>
      <c r="IU3" s="55"/>
      <c r="IV3" s="59"/>
      <c r="IW3" s="57" t="s">
        <v>53</v>
      </c>
      <c r="IX3" s="55"/>
      <c r="IY3" s="55"/>
      <c r="IZ3" s="55"/>
      <c r="JA3" s="55"/>
      <c r="JB3" s="55"/>
      <c r="JC3" s="55"/>
      <c r="JD3" s="55"/>
      <c r="JE3" s="55"/>
      <c r="JF3" s="55"/>
      <c r="JG3" s="55"/>
      <c r="JH3" s="55" t="str">
        <f>IW3</f>
        <v>風力発電</v>
      </c>
      <c r="JI3" s="55"/>
      <c r="JJ3" s="55"/>
      <c r="JK3" s="55"/>
      <c r="JL3" s="55"/>
      <c r="JM3" s="55"/>
      <c r="JN3" s="55"/>
      <c r="JO3" s="55"/>
      <c r="JP3" s="55"/>
      <c r="JQ3" s="55"/>
      <c r="JR3" s="55" t="str">
        <f>IW3</f>
        <v>風力発電</v>
      </c>
      <c r="JS3" s="55"/>
      <c r="JT3" s="55"/>
      <c r="JU3" s="55"/>
      <c r="JV3" s="55"/>
      <c r="JW3" s="55"/>
      <c r="JX3" s="55"/>
      <c r="JY3" s="55"/>
      <c r="JZ3" s="55"/>
      <c r="KA3" s="55"/>
      <c r="KB3" s="55" t="str">
        <f>IW3</f>
        <v>風力発電</v>
      </c>
      <c r="KC3" s="55"/>
      <c r="KD3" s="55"/>
      <c r="KE3" s="55"/>
      <c r="KF3" s="55"/>
      <c r="KG3" s="55"/>
      <c r="KH3" s="55"/>
      <c r="KI3" s="55"/>
      <c r="KJ3" s="55"/>
      <c r="KK3" s="55"/>
      <c r="KL3" s="55" t="str">
        <f>JH3</f>
        <v>風力発電</v>
      </c>
      <c r="KM3" s="55"/>
      <c r="KN3" s="55"/>
      <c r="KO3" s="55"/>
      <c r="KP3" s="55"/>
      <c r="KQ3" s="55"/>
      <c r="KR3" s="55"/>
      <c r="KS3" s="55"/>
      <c r="KT3" s="55"/>
      <c r="KU3" s="59"/>
      <c r="KV3" s="57" t="s">
        <v>54</v>
      </c>
      <c r="KW3" s="55"/>
      <c r="KX3" s="55"/>
      <c r="KY3" s="55"/>
      <c r="KZ3" s="55"/>
      <c r="LA3" s="55"/>
      <c r="LB3" s="55"/>
      <c r="LC3" s="55"/>
      <c r="LD3" s="55"/>
      <c r="LE3" s="55"/>
      <c r="LF3" s="55"/>
      <c r="LG3" s="55" t="str">
        <f>KV3</f>
        <v>太陽光発電</v>
      </c>
      <c r="LH3" s="55"/>
      <c r="LI3" s="55"/>
      <c r="LJ3" s="55"/>
      <c r="LK3" s="55"/>
      <c r="LL3" s="55"/>
      <c r="LM3" s="55"/>
      <c r="LN3" s="55"/>
      <c r="LO3" s="55"/>
      <c r="LP3" s="55"/>
      <c r="LQ3" s="55" t="str">
        <f>KV3</f>
        <v>太陽光発電</v>
      </c>
      <c r="LR3" s="55"/>
      <c r="LS3" s="55"/>
      <c r="LT3" s="55"/>
      <c r="LU3" s="55"/>
      <c r="LV3" s="55"/>
      <c r="LW3" s="55"/>
      <c r="LX3" s="55"/>
      <c r="LY3" s="55"/>
      <c r="LZ3" s="55"/>
      <c r="MA3" s="55" t="str">
        <f>KV3</f>
        <v>太陽光発電</v>
      </c>
      <c r="MB3" s="55"/>
      <c r="MC3" s="55"/>
      <c r="MD3" s="55"/>
      <c r="ME3" s="55"/>
      <c r="MF3" s="55"/>
      <c r="MG3" s="55"/>
      <c r="MH3" s="55"/>
      <c r="MI3" s="55"/>
      <c r="MJ3" s="55"/>
      <c r="MK3" s="55" t="str">
        <f>LG3</f>
        <v>太陽光発電</v>
      </c>
      <c r="ML3" s="55"/>
      <c r="MM3" s="55"/>
      <c r="MN3" s="55"/>
      <c r="MO3" s="55"/>
      <c r="MP3" s="55"/>
      <c r="MQ3" s="55"/>
      <c r="MR3" s="55"/>
      <c r="MS3" s="55"/>
      <c r="MT3" s="59"/>
      <c r="MU3" s="54" t="s">
        <v>55</v>
      </c>
      <c r="MV3" s="55"/>
      <c r="MW3" s="55"/>
      <c r="MX3" s="55"/>
      <c r="MY3" s="55"/>
      <c r="MZ3" s="55"/>
      <c r="NA3" s="55"/>
      <c r="NB3" s="55"/>
      <c r="NC3" s="55"/>
      <c r="ND3" s="55"/>
      <c r="NE3" s="55"/>
      <c r="NF3" s="55"/>
      <c r="NG3" s="55"/>
      <c r="NH3" s="55"/>
      <c r="NI3" s="55"/>
      <c r="NJ3" s="59"/>
    </row>
    <row r="4" spans="1:374" x14ac:dyDescent="0.15">
      <c r="A4" s="50" t="s">
        <v>56</v>
      </c>
      <c r="B4" s="60"/>
      <c r="C4" s="60"/>
      <c r="D4" s="60"/>
      <c r="E4" s="60"/>
      <c r="F4" s="60"/>
      <c r="G4" s="60"/>
      <c r="H4" s="61"/>
      <c r="I4" s="62"/>
      <c r="J4" s="62"/>
      <c r="K4" s="62"/>
      <c r="L4" s="62"/>
      <c r="M4" s="62"/>
      <c r="N4" s="62"/>
      <c r="O4" s="62"/>
      <c r="P4" s="62"/>
      <c r="Q4" s="62"/>
      <c r="R4" s="62"/>
      <c r="S4" s="62"/>
      <c r="T4" s="62"/>
      <c r="U4" s="62"/>
      <c r="V4" s="62"/>
      <c r="W4" s="54" t="s">
        <v>57</v>
      </c>
      <c r="X4" s="55"/>
      <c r="Y4" s="55"/>
      <c r="Z4" s="55"/>
      <c r="AA4" s="55"/>
      <c r="AB4" s="54" t="s">
        <v>58</v>
      </c>
      <c r="AC4" s="55"/>
      <c r="AD4" s="55"/>
      <c r="AE4" s="55"/>
      <c r="AF4" s="59"/>
      <c r="AG4" s="54" t="s">
        <v>59</v>
      </c>
      <c r="AH4" s="55"/>
      <c r="AI4" s="55"/>
      <c r="AJ4" s="55"/>
      <c r="AK4" s="59"/>
      <c r="AL4" s="54" t="s">
        <v>60</v>
      </c>
      <c r="AM4" s="55"/>
      <c r="AN4" s="55"/>
      <c r="AO4" s="55"/>
      <c r="AP4" s="59"/>
      <c r="AQ4" s="54" t="s">
        <v>61</v>
      </c>
      <c r="AR4" s="55"/>
      <c r="AS4" s="55"/>
      <c r="AT4" s="55"/>
      <c r="AU4" s="55"/>
      <c r="AV4" s="63"/>
      <c r="AW4" s="62"/>
      <c r="AX4" s="64"/>
      <c r="AY4" s="54" t="s">
        <v>62</v>
      </c>
      <c r="AZ4" s="55"/>
      <c r="BA4" s="55"/>
      <c r="BB4" s="55"/>
      <c r="BC4" s="55"/>
      <c r="BD4" s="55"/>
      <c r="BE4" s="55"/>
      <c r="BF4" s="55"/>
      <c r="BG4" s="55"/>
      <c r="BH4" s="55"/>
      <c r="BI4" s="59"/>
      <c r="BJ4" s="54" t="s">
        <v>63</v>
      </c>
      <c r="BK4" s="55"/>
      <c r="BL4" s="55"/>
      <c r="BM4" s="55"/>
      <c r="BN4" s="55"/>
      <c r="BO4" s="55"/>
      <c r="BP4" s="55"/>
      <c r="BQ4" s="55"/>
      <c r="BR4" s="55"/>
      <c r="BS4" s="55"/>
      <c r="BT4" s="59"/>
      <c r="BU4" s="54" t="s">
        <v>64</v>
      </c>
      <c r="BV4" s="55"/>
      <c r="BW4" s="55"/>
      <c r="BX4" s="55"/>
      <c r="BY4" s="55"/>
      <c r="BZ4" s="55"/>
      <c r="CA4" s="55"/>
      <c r="CB4" s="55"/>
      <c r="CC4" s="55"/>
      <c r="CD4" s="55"/>
      <c r="CE4" s="59"/>
      <c r="CF4" s="54" t="s">
        <v>65</v>
      </c>
      <c r="CG4" s="55"/>
      <c r="CH4" s="55"/>
      <c r="CI4" s="55"/>
      <c r="CJ4" s="55"/>
      <c r="CK4" s="55"/>
      <c r="CL4" s="55"/>
      <c r="CM4" s="55"/>
      <c r="CN4" s="55"/>
      <c r="CO4" s="59"/>
      <c r="CP4" s="54" t="s">
        <v>66</v>
      </c>
      <c r="CQ4" s="55"/>
      <c r="CR4" s="55"/>
      <c r="CS4" s="55"/>
      <c r="CT4" s="55"/>
      <c r="CU4" s="55"/>
      <c r="CV4" s="55"/>
      <c r="CW4" s="55"/>
      <c r="CX4" s="55"/>
      <c r="CY4" s="59"/>
      <c r="CZ4" s="65"/>
      <c r="DA4" s="54" t="s">
        <v>67</v>
      </c>
      <c r="DB4" s="55"/>
      <c r="DC4" s="55"/>
      <c r="DD4" s="55"/>
      <c r="DE4" s="55"/>
      <c r="DF4" s="55"/>
      <c r="DG4" s="55"/>
      <c r="DH4" s="55"/>
      <c r="DI4" s="55"/>
      <c r="DJ4" s="59"/>
      <c r="DK4" s="54" t="s">
        <v>68</v>
      </c>
      <c r="DL4" s="55"/>
      <c r="DM4" s="55"/>
      <c r="DN4" s="55"/>
      <c r="DO4" s="55"/>
      <c r="DP4" s="55"/>
      <c r="DQ4" s="55"/>
      <c r="DR4" s="55"/>
      <c r="DS4" s="55"/>
      <c r="DT4" s="59"/>
      <c r="DU4" s="54" t="s">
        <v>69</v>
      </c>
      <c r="DV4" s="55"/>
      <c r="DW4" s="55"/>
      <c r="DX4" s="55"/>
      <c r="DY4" s="55"/>
      <c r="DZ4" s="55"/>
      <c r="EA4" s="55"/>
      <c r="EB4" s="55"/>
      <c r="EC4" s="55"/>
      <c r="ED4" s="59"/>
      <c r="EE4" s="54" t="s">
        <v>70</v>
      </c>
      <c r="EF4" s="55"/>
      <c r="EG4" s="55"/>
      <c r="EH4" s="55"/>
      <c r="EI4" s="55"/>
      <c r="EJ4" s="55"/>
      <c r="EK4" s="55"/>
      <c r="EL4" s="55"/>
      <c r="EM4" s="55"/>
      <c r="EN4" s="59"/>
      <c r="EO4" s="54" t="s">
        <v>71</v>
      </c>
      <c r="EP4" s="55"/>
      <c r="EQ4" s="55"/>
      <c r="ER4" s="55"/>
      <c r="ES4" s="55"/>
      <c r="ET4" s="55"/>
      <c r="EU4" s="55"/>
      <c r="EV4" s="55"/>
      <c r="EW4" s="55"/>
      <c r="EX4" s="59"/>
      <c r="EY4" s="65"/>
      <c r="EZ4" s="54" t="s">
        <v>67</v>
      </c>
      <c r="FA4" s="55"/>
      <c r="FB4" s="55"/>
      <c r="FC4" s="55"/>
      <c r="FD4" s="55"/>
      <c r="FE4" s="55"/>
      <c r="FF4" s="55"/>
      <c r="FG4" s="55"/>
      <c r="FH4" s="55"/>
      <c r="FI4" s="59"/>
      <c r="FJ4" s="54" t="s">
        <v>68</v>
      </c>
      <c r="FK4" s="55"/>
      <c r="FL4" s="55"/>
      <c r="FM4" s="55"/>
      <c r="FN4" s="55"/>
      <c r="FO4" s="55"/>
      <c r="FP4" s="55"/>
      <c r="FQ4" s="55"/>
      <c r="FR4" s="55"/>
      <c r="FS4" s="59"/>
      <c r="FT4" s="54" t="s">
        <v>69</v>
      </c>
      <c r="FU4" s="55"/>
      <c r="FV4" s="55"/>
      <c r="FW4" s="55"/>
      <c r="FX4" s="55"/>
      <c r="FY4" s="55"/>
      <c r="FZ4" s="55"/>
      <c r="GA4" s="55"/>
      <c r="GB4" s="55"/>
      <c r="GC4" s="59"/>
      <c r="GD4" s="54" t="s">
        <v>70</v>
      </c>
      <c r="GE4" s="55"/>
      <c r="GF4" s="55"/>
      <c r="GG4" s="55"/>
      <c r="GH4" s="55"/>
      <c r="GI4" s="55"/>
      <c r="GJ4" s="55"/>
      <c r="GK4" s="55"/>
      <c r="GL4" s="55"/>
      <c r="GM4" s="59"/>
      <c r="GN4" s="54" t="s">
        <v>71</v>
      </c>
      <c r="GO4" s="55"/>
      <c r="GP4" s="55"/>
      <c r="GQ4" s="55"/>
      <c r="GR4" s="55"/>
      <c r="GS4" s="55"/>
      <c r="GT4" s="55"/>
      <c r="GU4" s="55"/>
      <c r="GV4" s="55"/>
      <c r="GW4" s="59"/>
      <c r="GX4" s="65"/>
      <c r="GY4" s="54" t="s">
        <v>67</v>
      </c>
      <c r="GZ4" s="55"/>
      <c r="HA4" s="55"/>
      <c r="HB4" s="55"/>
      <c r="HC4" s="55"/>
      <c r="HD4" s="55"/>
      <c r="HE4" s="55"/>
      <c r="HF4" s="55"/>
      <c r="HG4" s="55"/>
      <c r="HH4" s="59"/>
      <c r="HI4" s="54" t="s">
        <v>68</v>
      </c>
      <c r="HJ4" s="55"/>
      <c r="HK4" s="55"/>
      <c r="HL4" s="55"/>
      <c r="HM4" s="55"/>
      <c r="HN4" s="55"/>
      <c r="HO4" s="55"/>
      <c r="HP4" s="55"/>
      <c r="HQ4" s="55"/>
      <c r="HR4" s="59"/>
      <c r="HS4" s="54" t="s">
        <v>69</v>
      </c>
      <c r="HT4" s="55"/>
      <c r="HU4" s="55"/>
      <c r="HV4" s="55"/>
      <c r="HW4" s="55"/>
      <c r="HX4" s="55"/>
      <c r="HY4" s="55"/>
      <c r="HZ4" s="55"/>
      <c r="IA4" s="55"/>
      <c r="IB4" s="59"/>
      <c r="IC4" s="54" t="s">
        <v>70</v>
      </c>
      <c r="ID4" s="55"/>
      <c r="IE4" s="55"/>
      <c r="IF4" s="55"/>
      <c r="IG4" s="55"/>
      <c r="IH4" s="55"/>
      <c r="II4" s="55"/>
      <c r="IJ4" s="55"/>
      <c r="IK4" s="55"/>
      <c r="IL4" s="59"/>
      <c r="IM4" s="54" t="s">
        <v>71</v>
      </c>
      <c r="IN4" s="55"/>
      <c r="IO4" s="55"/>
      <c r="IP4" s="55"/>
      <c r="IQ4" s="55"/>
      <c r="IR4" s="55"/>
      <c r="IS4" s="55"/>
      <c r="IT4" s="55"/>
      <c r="IU4" s="55"/>
      <c r="IV4" s="59"/>
      <c r="IW4" s="65"/>
      <c r="IX4" s="54" t="s">
        <v>67</v>
      </c>
      <c r="IY4" s="55"/>
      <c r="IZ4" s="55"/>
      <c r="JA4" s="55"/>
      <c r="JB4" s="55"/>
      <c r="JC4" s="55"/>
      <c r="JD4" s="55"/>
      <c r="JE4" s="55"/>
      <c r="JF4" s="55"/>
      <c r="JG4" s="59"/>
      <c r="JH4" s="54" t="s">
        <v>68</v>
      </c>
      <c r="JI4" s="55"/>
      <c r="JJ4" s="55"/>
      <c r="JK4" s="55"/>
      <c r="JL4" s="55"/>
      <c r="JM4" s="55"/>
      <c r="JN4" s="55"/>
      <c r="JO4" s="55"/>
      <c r="JP4" s="55"/>
      <c r="JQ4" s="59"/>
      <c r="JR4" s="54" t="s">
        <v>69</v>
      </c>
      <c r="JS4" s="55"/>
      <c r="JT4" s="55"/>
      <c r="JU4" s="55"/>
      <c r="JV4" s="55"/>
      <c r="JW4" s="55"/>
      <c r="JX4" s="55"/>
      <c r="JY4" s="55"/>
      <c r="JZ4" s="55"/>
      <c r="KA4" s="59"/>
      <c r="KB4" s="54" t="s">
        <v>70</v>
      </c>
      <c r="KC4" s="55"/>
      <c r="KD4" s="55"/>
      <c r="KE4" s="55"/>
      <c r="KF4" s="55"/>
      <c r="KG4" s="55"/>
      <c r="KH4" s="55"/>
      <c r="KI4" s="55"/>
      <c r="KJ4" s="55"/>
      <c r="KK4" s="59"/>
      <c r="KL4" s="54" t="s">
        <v>71</v>
      </c>
      <c r="KM4" s="55"/>
      <c r="KN4" s="55"/>
      <c r="KO4" s="55"/>
      <c r="KP4" s="55"/>
      <c r="KQ4" s="55"/>
      <c r="KR4" s="55"/>
      <c r="KS4" s="55"/>
      <c r="KT4" s="55"/>
      <c r="KU4" s="59"/>
      <c r="KV4" s="65"/>
      <c r="KW4" s="54" t="s">
        <v>67</v>
      </c>
      <c r="KX4" s="55"/>
      <c r="KY4" s="55"/>
      <c r="KZ4" s="55"/>
      <c r="LA4" s="55"/>
      <c r="LB4" s="55"/>
      <c r="LC4" s="55"/>
      <c r="LD4" s="55"/>
      <c r="LE4" s="55"/>
      <c r="LF4" s="59"/>
      <c r="LG4" s="54" t="s">
        <v>68</v>
      </c>
      <c r="LH4" s="55"/>
      <c r="LI4" s="55"/>
      <c r="LJ4" s="55"/>
      <c r="LK4" s="55"/>
      <c r="LL4" s="55"/>
      <c r="LM4" s="55"/>
      <c r="LN4" s="55"/>
      <c r="LO4" s="55"/>
      <c r="LP4" s="59"/>
      <c r="LQ4" s="54" t="s">
        <v>69</v>
      </c>
      <c r="LR4" s="55"/>
      <c r="LS4" s="55"/>
      <c r="LT4" s="55"/>
      <c r="LU4" s="55"/>
      <c r="LV4" s="55"/>
      <c r="LW4" s="55"/>
      <c r="LX4" s="55"/>
      <c r="LY4" s="55"/>
      <c r="LZ4" s="59"/>
      <c r="MA4" s="54" t="s">
        <v>70</v>
      </c>
      <c r="MB4" s="55"/>
      <c r="MC4" s="55"/>
      <c r="MD4" s="55"/>
      <c r="ME4" s="55"/>
      <c r="MF4" s="55"/>
      <c r="MG4" s="55"/>
      <c r="MH4" s="55"/>
      <c r="MI4" s="55"/>
      <c r="MJ4" s="59"/>
      <c r="MK4" s="54" t="s">
        <v>71</v>
      </c>
      <c r="ML4" s="55"/>
      <c r="MM4" s="55"/>
      <c r="MN4" s="55"/>
      <c r="MO4" s="55"/>
      <c r="MP4" s="55"/>
      <c r="MQ4" s="55"/>
      <c r="MR4" s="55"/>
      <c r="MS4" s="55"/>
      <c r="MT4" s="59"/>
      <c r="MU4" s="54" t="s">
        <v>21</v>
      </c>
      <c r="MV4" s="55"/>
      <c r="MW4" s="55"/>
      <c r="MX4" s="59"/>
      <c r="MY4" s="54" t="s">
        <v>72</v>
      </c>
      <c r="MZ4" s="55"/>
      <c r="NA4" s="55"/>
      <c r="NB4" s="59"/>
      <c r="NC4" s="54" t="s">
        <v>73</v>
      </c>
      <c r="ND4" s="55"/>
      <c r="NE4" s="55"/>
      <c r="NF4" s="59"/>
      <c r="NG4" s="54" t="s">
        <v>74</v>
      </c>
      <c r="NH4" s="55"/>
      <c r="NI4" s="55"/>
      <c r="NJ4" s="59"/>
    </row>
    <row r="5" spans="1:374" x14ac:dyDescent="0.15">
      <c r="A5" s="50" t="s">
        <v>75</v>
      </c>
      <c r="B5" s="66"/>
      <c r="C5" s="66"/>
      <c r="D5" s="66"/>
      <c r="E5" s="66"/>
      <c r="F5" s="66"/>
      <c r="G5" s="66"/>
      <c r="H5" s="66" t="s">
        <v>76</v>
      </c>
      <c r="I5" s="67" t="s">
        <v>77</v>
      </c>
      <c r="J5" s="67" t="s">
        <v>78</v>
      </c>
      <c r="K5" s="67" t="s">
        <v>79</v>
      </c>
      <c r="L5" s="67" t="s">
        <v>80</v>
      </c>
      <c r="M5" s="67" t="s">
        <v>81</v>
      </c>
      <c r="N5" s="67" t="s">
        <v>82</v>
      </c>
      <c r="O5" s="67" t="s">
        <v>83</v>
      </c>
      <c r="P5" s="67" t="s">
        <v>84</v>
      </c>
      <c r="Q5" s="67" t="s">
        <v>85</v>
      </c>
      <c r="R5" s="67" t="s">
        <v>86</v>
      </c>
      <c r="S5" s="67" t="s">
        <v>87</v>
      </c>
      <c r="T5" s="67" t="s">
        <v>88</v>
      </c>
      <c r="U5" s="67" t="s">
        <v>89</v>
      </c>
      <c r="V5" s="67" t="s">
        <v>90</v>
      </c>
      <c r="W5" s="67" t="s">
        <v>91</v>
      </c>
      <c r="X5" s="67" t="s">
        <v>92</v>
      </c>
      <c r="Y5" s="67" t="s">
        <v>93</v>
      </c>
      <c r="Z5" s="67" t="s">
        <v>94</v>
      </c>
      <c r="AA5" s="67" t="s">
        <v>95</v>
      </c>
      <c r="AB5" s="67" t="s">
        <v>91</v>
      </c>
      <c r="AC5" s="67" t="s">
        <v>92</v>
      </c>
      <c r="AD5" s="67" t="s">
        <v>93</v>
      </c>
      <c r="AE5" s="67" t="s">
        <v>94</v>
      </c>
      <c r="AF5" s="67" t="s">
        <v>95</v>
      </c>
      <c r="AG5" s="67" t="s">
        <v>91</v>
      </c>
      <c r="AH5" s="67" t="s">
        <v>92</v>
      </c>
      <c r="AI5" s="67" t="s">
        <v>93</v>
      </c>
      <c r="AJ5" s="67" t="s">
        <v>94</v>
      </c>
      <c r="AK5" s="67" t="s">
        <v>95</v>
      </c>
      <c r="AL5" s="67" t="s">
        <v>91</v>
      </c>
      <c r="AM5" s="67" t="s">
        <v>92</v>
      </c>
      <c r="AN5" s="67" t="s">
        <v>93</v>
      </c>
      <c r="AO5" s="67" t="s">
        <v>94</v>
      </c>
      <c r="AP5" s="67" t="s">
        <v>95</v>
      </c>
      <c r="AQ5" s="67" t="s">
        <v>91</v>
      </c>
      <c r="AR5" s="67" t="s">
        <v>92</v>
      </c>
      <c r="AS5" s="67" t="s">
        <v>93</v>
      </c>
      <c r="AT5" s="67" t="s">
        <v>94</v>
      </c>
      <c r="AU5" s="67" t="s">
        <v>95</v>
      </c>
      <c r="AV5" s="67" t="s">
        <v>96</v>
      </c>
      <c r="AW5" s="67" t="s">
        <v>97</v>
      </c>
      <c r="AX5" s="67" t="s">
        <v>98</v>
      </c>
      <c r="AY5" s="67" t="s">
        <v>99</v>
      </c>
      <c r="AZ5" s="67" t="s">
        <v>100</v>
      </c>
      <c r="BA5" s="67" t="s">
        <v>101</v>
      </c>
      <c r="BB5" s="67" t="s">
        <v>102</v>
      </c>
      <c r="BC5" s="67" t="s">
        <v>103</v>
      </c>
      <c r="BD5" s="67" t="s">
        <v>104</v>
      </c>
      <c r="BE5" s="67" t="s">
        <v>105</v>
      </c>
      <c r="BF5" s="67" t="s">
        <v>106</v>
      </c>
      <c r="BG5" s="67" t="s">
        <v>107</v>
      </c>
      <c r="BH5" s="67" t="s">
        <v>108</v>
      </c>
      <c r="BI5" s="67" t="s">
        <v>109</v>
      </c>
      <c r="BJ5" s="67" t="s">
        <v>99</v>
      </c>
      <c r="BK5" s="67" t="s">
        <v>100</v>
      </c>
      <c r="BL5" s="67" t="s">
        <v>101</v>
      </c>
      <c r="BM5" s="67" t="s">
        <v>102</v>
      </c>
      <c r="BN5" s="67" t="s">
        <v>103</v>
      </c>
      <c r="BO5" s="67" t="s">
        <v>104</v>
      </c>
      <c r="BP5" s="67" t="s">
        <v>105</v>
      </c>
      <c r="BQ5" s="67" t="s">
        <v>106</v>
      </c>
      <c r="BR5" s="67" t="s">
        <v>107</v>
      </c>
      <c r="BS5" s="67" t="s">
        <v>108</v>
      </c>
      <c r="BT5" s="67" t="s">
        <v>109</v>
      </c>
      <c r="BU5" s="67" t="s">
        <v>99</v>
      </c>
      <c r="BV5" s="67" t="s">
        <v>100</v>
      </c>
      <c r="BW5" s="67" t="s">
        <v>101</v>
      </c>
      <c r="BX5" s="67" t="s">
        <v>102</v>
      </c>
      <c r="BY5" s="67" t="s">
        <v>103</v>
      </c>
      <c r="BZ5" s="67" t="s">
        <v>104</v>
      </c>
      <c r="CA5" s="67" t="s">
        <v>105</v>
      </c>
      <c r="CB5" s="67" t="s">
        <v>106</v>
      </c>
      <c r="CC5" s="67" t="s">
        <v>107</v>
      </c>
      <c r="CD5" s="67" t="s">
        <v>108</v>
      </c>
      <c r="CE5" s="67" t="s">
        <v>109</v>
      </c>
      <c r="CF5" s="67" t="s">
        <v>99</v>
      </c>
      <c r="CG5" s="67" t="s">
        <v>100</v>
      </c>
      <c r="CH5" s="67" t="s">
        <v>101</v>
      </c>
      <c r="CI5" s="67" t="s">
        <v>102</v>
      </c>
      <c r="CJ5" s="67" t="s">
        <v>103</v>
      </c>
      <c r="CK5" s="67" t="s">
        <v>104</v>
      </c>
      <c r="CL5" s="67" t="s">
        <v>105</v>
      </c>
      <c r="CM5" s="67" t="s">
        <v>106</v>
      </c>
      <c r="CN5" s="67" t="s">
        <v>107</v>
      </c>
      <c r="CO5" s="67" t="s">
        <v>108</v>
      </c>
      <c r="CP5" s="67" t="s">
        <v>99</v>
      </c>
      <c r="CQ5" s="67" t="s">
        <v>100</v>
      </c>
      <c r="CR5" s="67" t="s">
        <v>101</v>
      </c>
      <c r="CS5" s="67" t="s">
        <v>102</v>
      </c>
      <c r="CT5" s="67" t="s">
        <v>103</v>
      </c>
      <c r="CU5" s="67" t="s">
        <v>104</v>
      </c>
      <c r="CV5" s="67" t="s">
        <v>105</v>
      </c>
      <c r="CW5" s="67" t="s">
        <v>106</v>
      </c>
      <c r="CX5" s="67" t="s">
        <v>107</v>
      </c>
      <c r="CY5" s="67" t="s">
        <v>108</v>
      </c>
      <c r="CZ5" s="67" t="s">
        <v>110</v>
      </c>
      <c r="DA5" s="67" t="s">
        <v>99</v>
      </c>
      <c r="DB5" s="67" t="s">
        <v>100</v>
      </c>
      <c r="DC5" s="67" t="s">
        <v>101</v>
      </c>
      <c r="DD5" s="67" t="s">
        <v>102</v>
      </c>
      <c r="DE5" s="67" t="s">
        <v>103</v>
      </c>
      <c r="DF5" s="67" t="s">
        <v>104</v>
      </c>
      <c r="DG5" s="67" t="s">
        <v>105</v>
      </c>
      <c r="DH5" s="67" t="s">
        <v>106</v>
      </c>
      <c r="DI5" s="67" t="s">
        <v>107</v>
      </c>
      <c r="DJ5" s="67" t="s">
        <v>108</v>
      </c>
      <c r="DK5" s="67" t="s">
        <v>99</v>
      </c>
      <c r="DL5" s="67" t="s">
        <v>100</v>
      </c>
      <c r="DM5" s="67" t="s">
        <v>101</v>
      </c>
      <c r="DN5" s="67" t="s">
        <v>102</v>
      </c>
      <c r="DO5" s="67" t="s">
        <v>103</v>
      </c>
      <c r="DP5" s="67" t="s">
        <v>104</v>
      </c>
      <c r="DQ5" s="67" t="s">
        <v>105</v>
      </c>
      <c r="DR5" s="67" t="s">
        <v>106</v>
      </c>
      <c r="DS5" s="67" t="s">
        <v>107</v>
      </c>
      <c r="DT5" s="67" t="s">
        <v>108</v>
      </c>
      <c r="DU5" s="67" t="s">
        <v>99</v>
      </c>
      <c r="DV5" s="67" t="s">
        <v>100</v>
      </c>
      <c r="DW5" s="67" t="s">
        <v>101</v>
      </c>
      <c r="DX5" s="67" t="s">
        <v>102</v>
      </c>
      <c r="DY5" s="67" t="s">
        <v>103</v>
      </c>
      <c r="DZ5" s="67" t="s">
        <v>104</v>
      </c>
      <c r="EA5" s="67" t="s">
        <v>105</v>
      </c>
      <c r="EB5" s="67" t="s">
        <v>106</v>
      </c>
      <c r="EC5" s="67" t="s">
        <v>107</v>
      </c>
      <c r="ED5" s="67" t="s">
        <v>108</v>
      </c>
      <c r="EE5" s="67" t="s">
        <v>99</v>
      </c>
      <c r="EF5" s="67" t="s">
        <v>100</v>
      </c>
      <c r="EG5" s="67" t="s">
        <v>101</v>
      </c>
      <c r="EH5" s="67" t="s">
        <v>102</v>
      </c>
      <c r="EI5" s="67" t="s">
        <v>103</v>
      </c>
      <c r="EJ5" s="67" t="s">
        <v>104</v>
      </c>
      <c r="EK5" s="67" t="s">
        <v>105</v>
      </c>
      <c r="EL5" s="67" t="s">
        <v>106</v>
      </c>
      <c r="EM5" s="67" t="s">
        <v>107</v>
      </c>
      <c r="EN5" s="67" t="s">
        <v>108</v>
      </c>
      <c r="EO5" s="67" t="s">
        <v>99</v>
      </c>
      <c r="EP5" s="67" t="s">
        <v>100</v>
      </c>
      <c r="EQ5" s="67" t="s">
        <v>101</v>
      </c>
      <c r="ER5" s="67" t="s">
        <v>102</v>
      </c>
      <c r="ES5" s="67" t="s">
        <v>103</v>
      </c>
      <c r="ET5" s="67" t="s">
        <v>104</v>
      </c>
      <c r="EU5" s="67" t="s">
        <v>105</v>
      </c>
      <c r="EV5" s="67" t="s">
        <v>106</v>
      </c>
      <c r="EW5" s="67" t="s">
        <v>107</v>
      </c>
      <c r="EX5" s="67" t="s">
        <v>108</v>
      </c>
      <c r="EY5" s="67" t="s">
        <v>110</v>
      </c>
      <c r="EZ5" s="67" t="s">
        <v>99</v>
      </c>
      <c r="FA5" s="67" t="s">
        <v>100</v>
      </c>
      <c r="FB5" s="67" t="s">
        <v>101</v>
      </c>
      <c r="FC5" s="67" t="s">
        <v>102</v>
      </c>
      <c r="FD5" s="67" t="s">
        <v>103</v>
      </c>
      <c r="FE5" s="67" t="s">
        <v>104</v>
      </c>
      <c r="FF5" s="67" t="s">
        <v>105</v>
      </c>
      <c r="FG5" s="67" t="s">
        <v>106</v>
      </c>
      <c r="FH5" s="67" t="s">
        <v>107</v>
      </c>
      <c r="FI5" s="67" t="s">
        <v>108</v>
      </c>
      <c r="FJ5" s="67" t="s">
        <v>99</v>
      </c>
      <c r="FK5" s="67" t="s">
        <v>100</v>
      </c>
      <c r="FL5" s="67" t="s">
        <v>101</v>
      </c>
      <c r="FM5" s="67" t="s">
        <v>102</v>
      </c>
      <c r="FN5" s="67" t="s">
        <v>103</v>
      </c>
      <c r="FO5" s="67" t="s">
        <v>104</v>
      </c>
      <c r="FP5" s="67" t="s">
        <v>105</v>
      </c>
      <c r="FQ5" s="67" t="s">
        <v>106</v>
      </c>
      <c r="FR5" s="67" t="s">
        <v>107</v>
      </c>
      <c r="FS5" s="67" t="s">
        <v>108</v>
      </c>
      <c r="FT5" s="67" t="s">
        <v>99</v>
      </c>
      <c r="FU5" s="67" t="s">
        <v>100</v>
      </c>
      <c r="FV5" s="67" t="s">
        <v>101</v>
      </c>
      <c r="FW5" s="67" t="s">
        <v>102</v>
      </c>
      <c r="FX5" s="67" t="s">
        <v>103</v>
      </c>
      <c r="FY5" s="67" t="s">
        <v>104</v>
      </c>
      <c r="FZ5" s="67" t="s">
        <v>105</v>
      </c>
      <c r="GA5" s="67" t="s">
        <v>106</v>
      </c>
      <c r="GB5" s="67" t="s">
        <v>107</v>
      </c>
      <c r="GC5" s="67" t="s">
        <v>108</v>
      </c>
      <c r="GD5" s="67" t="s">
        <v>99</v>
      </c>
      <c r="GE5" s="67" t="s">
        <v>100</v>
      </c>
      <c r="GF5" s="67" t="s">
        <v>101</v>
      </c>
      <c r="GG5" s="67" t="s">
        <v>102</v>
      </c>
      <c r="GH5" s="67" t="s">
        <v>103</v>
      </c>
      <c r="GI5" s="67" t="s">
        <v>104</v>
      </c>
      <c r="GJ5" s="67" t="s">
        <v>105</v>
      </c>
      <c r="GK5" s="67" t="s">
        <v>106</v>
      </c>
      <c r="GL5" s="67" t="s">
        <v>107</v>
      </c>
      <c r="GM5" s="67" t="s">
        <v>108</v>
      </c>
      <c r="GN5" s="67" t="s">
        <v>99</v>
      </c>
      <c r="GO5" s="67" t="s">
        <v>100</v>
      </c>
      <c r="GP5" s="67" t="s">
        <v>101</v>
      </c>
      <c r="GQ5" s="67" t="s">
        <v>102</v>
      </c>
      <c r="GR5" s="67" t="s">
        <v>103</v>
      </c>
      <c r="GS5" s="67" t="s">
        <v>104</v>
      </c>
      <c r="GT5" s="67" t="s">
        <v>105</v>
      </c>
      <c r="GU5" s="67" t="s">
        <v>106</v>
      </c>
      <c r="GV5" s="67" t="s">
        <v>107</v>
      </c>
      <c r="GW5" s="67" t="s">
        <v>108</v>
      </c>
      <c r="GX5" s="67" t="s">
        <v>110</v>
      </c>
      <c r="GY5" s="67" t="s">
        <v>99</v>
      </c>
      <c r="GZ5" s="67" t="s">
        <v>100</v>
      </c>
      <c r="HA5" s="67" t="s">
        <v>101</v>
      </c>
      <c r="HB5" s="67" t="s">
        <v>102</v>
      </c>
      <c r="HC5" s="67" t="s">
        <v>103</v>
      </c>
      <c r="HD5" s="67" t="s">
        <v>104</v>
      </c>
      <c r="HE5" s="67" t="s">
        <v>105</v>
      </c>
      <c r="HF5" s="67" t="s">
        <v>106</v>
      </c>
      <c r="HG5" s="67" t="s">
        <v>107</v>
      </c>
      <c r="HH5" s="67" t="s">
        <v>108</v>
      </c>
      <c r="HI5" s="67" t="s">
        <v>99</v>
      </c>
      <c r="HJ5" s="67" t="s">
        <v>100</v>
      </c>
      <c r="HK5" s="67" t="s">
        <v>101</v>
      </c>
      <c r="HL5" s="67" t="s">
        <v>102</v>
      </c>
      <c r="HM5" s="67" t="s">
        <v>103</v>
      </c>
      <c r="HN5" s="67" t="s">
        <v>104</v>
      </c>
      <c r="HO5" s="67" t="s">
        <v>105</v>
      </c>
      <c r="HP5" s="67" t="s">
        <v>106</v>
      </c>
      <c r="HQ5" s="67" t="s">
        <v>107</v>
      </c>
      <c r="HR5" s="67" t="s">
        <v>108</v>
      </c>
      <c r="HS5" s="67" t="s">
        <v>99</v>
      </c>
      <c r="HT5" s="67" t="s">
        <v>100</v>
      </c>
      <c r="HU5" s="67" t="s">
        <v>101</v>
      </c>
      <c r="HV5" s="67" t="s">
        <v>102</v>
      </c>
      <c r="HW5" s="67" t="s">
        <v>103</v>
      </c>
      <c r="HX5" s="67" t="s">
        <v>104</v>
      </c>
      <c r="HY5" s="67" t="s">
        <v>105</v>
      </c>
      <c r="HZ5" s="67" t="s">
        <v>106</v>
      </c>
      <c r="IA5" s="67" t="s">
        <v>107</v>
      </c>
      <c r="IB5" s="67" t="s">
        <v>108</v>
      </c>
      <c r="IC5" s="67" t="s">
        <v>99</v>
      </c>
      <c r="ID5" s="67" t="s">
        <v>100</v>
      </c>
      <c r="IE5" s="67" t="s">
        <v>101</v>
      </c>
      <c r="IF5" s="67" t="s">
        <v>102</v>
      </c>
      <c r="IG5" s="67" t="s">
        <v>103</v>
      </c>
      <c r="IH5" s="67" t="s">
        <v>104</v>
      </c>
      <c r="II5" s="67" t="s">
        <v>105</v>
      </c>
      <c r="IJ5" s="67" t="s">
        <v>106</v>
      </c>
      <c r="IK5" s="67" t="s">
        <v>107</v>
      </c>
      <c r="IL5" s="67" t="s">
        <v>108</v>
      </c>
      <c r="IM5" s="67" t="s">
        <v>99</v>
      </c>
      <c r="IN5" s="67" t="s">
        <v>100</v>
      </c>
      <c r="IO5" s="67" t="s">
        <v>101</v>
      </c>
      <c r="IP5" s="67" t="s">
        <v>102</v>
      </c>
      <c r="IQ5" s="67" t="s">
        <v>103</v>
      </c>
      <c r="IR5" s="67" t="s">
        <v>104</v>
      </c>
      <c r="IS5" s="67" t="s">
        <v>105</v>
      </c>
      <c r="IT5" s="67" t="s">
        <v>106</v>
      </c>
      <c r="IU5" s="67" t="s">
        <v>107</v>
      </c>
      <c r="IV5" s="67" t="s">
        <v>108</v>
      </c>
      <c r="IW5" s="67" t="s">
        <v>110</v>
      </c>
      <c r="IX5" s="67" t="s">
        <v>99</v>
      </c>
      <c r="IY5" s="67" t="s">
        <v>100</v>
      </c>
      <c r="IZ5" s="67" t="s">
        <v>101</v>
      </c>
      <c r="JA5" s="67" t="s">
        <v>102</v>
      </c>
      <c r="JB5" s="67" t="s">
        <v>103</v>
      </c>
      <c r="JC5" s="67" t="s">
        <v>104</v>
      </c>
      <c r="JD5" s="67" t="s">
        <v>105</v>
      </c>
      <c r="JE5" s="67" t="s">
        <v>106</v>
      </c>
      <c r="JF5" s="67" t="s">
        <v>107</v>
      </c>
      <c r="JG5" s="67" t="s">
        <v>108</v>
      </c>
      <c r="JH5" s="67" t="s">
        <v>99</v>
      </c>
      <c r="JI5" s="67" t="s">
        <v>100</v>
      </c>
      <c r="JJ5" s="67" t="s">
        <v>101</v>
      </c>
      <c r="JK5" s="67" t="s">
        <v>102</v>
      </c>
      <c r="JL5" s="67" t="s">
        <v>103</v>
      </c>
      <c r="JM5" s="67" t="s">
        <v>104</v>
      </c>
      <c r="JN5" s="67" t="s">
        <v>105</v>
      </c>
      <c r="JO5" s="67" t="s">
        <v>106</v>
      </c>
      <c r="JP5" s="67" t="s">
        <v>107</v>
      </c>
      <c r="JQ5" s="67" t="s">
        <v>108</v>
      </c>
      <c r="JR5" s="67" t="s">
        <v>99</v>
      </c>
      <c r="JS5" s="67" t="s">
        <v>100</v>
      </c>
      <c r="JT5" s="67" t="s">
        <v>101</v>
      </c>
      <c r="JU5" s="67" t="s">
        <v>102</v>
      </c>
      <c r="JV5" s="67" t="s">
        <v>103</v>
      </c>
      <c r="JW5" s="67" t="s">
        <v>104</v>
      </c>
      <c r="JX5" s="67" t="s">
        <v>105</v>
      </c>
      <c r="JY5" s="67" t="s">
        <v>106</v>
      </c>
      <c r="JZ5" s="67" t="s">
        <v>107</v>
      </c>
      <c r="KA5" s="67" t="s">
        <v>108</v>
      </c>
      <c r="KB5" s="67" t="s">
        <v>99</v>
      </c>
      <c r="KC5" s="67" t="s">
        <v>100</v>
      </c>
      <c r="KD5" s="67" t="s">
        <v>101</v>
      </c>
      <c r="KE5" s="67" t="s">
        <v>102</v>
      </c>
      <c r="KF5" s="67" t="s">
        <v>103</v>
      </c>
      <c r="KG5" s="67" t="s">
        <v>104</v>
      </c>
      <c r="KH5" s="67" t="s">
        <v>105</v>
      </c>
      <c r="KI5" s="67" t="s">
        <v>106</v>
      </c>
      <c r="KJ5" s="67" t="s">
        <v>107</v>
      </c>
      <c r="KK5" s="67" t="s">
        <v>108</v>
      </c>
      <c r="KL5" s="67" t="s">
        <v>99</v>
      </c>
      <c r="KM5" s="67" t="s">
        <v>100</v>
      </c>
      <c r="KN5" s="67" t="s">
        <v>101</v>
      </c>
      <c r="KO5" s="67" t="s">
        <v>102</v>
      </c>
      <c r="KP5" s="67" t="s">
        <v>103</v>
      </c>
      <c r="KQ5" s="67" t="s">
        <v>104</v>
      </c>
      <c r="KR5" s="67" t="s">
        <v>105</v>
      </c>
      <c r="KS5" s="67" t="s">
        <v>106</v>
      </c>
      <c r="KT5" s="67" t="s">
        <v>107</v>
      </c>
      <c r="KU5" s="67" t="s">
        <v>108</v>
      </c>
      <c r="KV5" s="67" t="s">
        <v>110</v>
      </c>
      <c r="KW5" s="67" t="s">
        <v>99</v>
      </c>
      <c r="KX5" s="67" t="s">
        <v>100</v>
      </c>
      <c r="KY5" s="67" t="s">
        <v>101</v>
      </c>
      <c r="KZ5" s="67" t="s">
        <v>102</v>
      </c>
      <c r="LA5" s="67" t="s">
        <v>103</v>
      </c>
      <c r="LB5" s="67" t="s">
        <v>104</v>
      </c>
      <c r="LC5" s="67" t="s">
        <v>105</v>
      </c>
      <c r="LD5" s="67" t="s">
        <v>106</v>
      </c>
      <c r="LE5" s="67" t="s">
        <v>107</v>
      </c>
      <c r="LF5" s="67" t="s">
        <v>108</v>
      </c>
      <c r="LG5" s="67" t="s">
        <v>99</v>
      </c>
      <c r="LH5" s="67" t="s">
        <v>100</v>
      </c>
      <c r="LI5" s="67" t="s">
        <v>101</v>
      </c>
      <c r="LJ5" s="67" t="s">
        <v>102</v>
      </c>
      <c r="LK5" s="67" t="s">
        <v>103</v>
      </c>
      <c r="LL5" s="67" t="s">
        <v>104</v>
      </c>
      <c r="LM5" s="67" t="s">
        <v>105</v>
      </c>
      <c r="LN5" s="67" t="s">
        <v>106</v>
      </c>
      <c r="LO5" s="67" t="s">
        <v>107</v>
      </c>
      <c r="LP5" s="67" t="s">
        <v>108</v>
      </c>
      <c r="LQ5" s="67" t="s">
        <v>99</v>
      </c>
      <c r="LR5" s="67" t="s">
        <v>100</v>
      </c>
      <c r="LS5" s="67" t="s">
        <v>101</v>
      </c>
      <c r="LT5" s="67" t="s">
        <v>102</v>
      </c>
      <c r="LU5" s="67" t="s">
        <v>103</v>
      </c>
      <c r="LV5" s="67" t="s">
        <v>104</v>
      </c>
      <c r="LW5" s="67" t="s">
        <v>105</v>
      </c>
      <c r="LX5" s="67" t="s">
        <v>106</v>
      </c>
      <c r="LY5" s="67" t="s">
        <v>107</v>
      </c>
      <c r="LZ5" s="67" t="s">
        <v>108</v>
      </c>
      <c r="MA5" s="67" t="s">
        <v>99</v>
      </c>
      <c r="MB5" s="67" t="s">
        <v>100</v>
      </c>
      <c r="MC5" s="67" t="s">
        <v>101</v>
      </c>
      <c r="MD5" s="67" t="s">
        <v>102</v>
      </c>
      <c r="ME5" s="67" t="s">
        <v>103</v>
      </c>
      <c r="MF5" s="67" t="s">
        <v>104</v>
      </c>
      <c r="MG5" s="67" t="s">
        <v>105</v>
      </c>
      <c r="MH5" s="67" t="s">
        <v>106</v>
      </c>
      <c r="MI5" s="67" t="s">
        <v>107</v>
      </c>
      <c r="MJ5" s="67" t="s">
        <v>108</v>
      </c>
      <c r="MK5" s="67" t="s">
        <v>99</v>
      </c>
      <c r="ML5" s="67" t="s">
        <v>100</v>
      </c>
      <c r="MM5" s="67" t="s">
        <v>101</v>
      </c>
      <c r="MN5" s="67" t="s">
        <v>102</v>
      </c>
      <c r="MO5" s="67" t="s">
        <v>103</v>
      </c>
      <c r="MP5" s="67" t="s">
        <v>104</v>
      </c>
      <c r="MQ5" s="67" t="s">
        <v>105</v>
      </c>
      <c r="MR5" s="67" t="s">
        <v>106</v>
      </c>
      <c r="MS5" s="67" t="s">
        <v>107</v>
      </c>
      <c r="MT5" s="67" t="s">
        <v>108</v>
      </c>
      <c r="MU5" s="67" t="s">
        <v>111</v>
      </c>
      <c r="MV5" s="67" t="s">
        <v>112</v>
      </c>
      <c r="MW5" s="67" t="s">
        <v>113</v>
      </c>
      <c r="MX5" s="67" t="s">
        <v>114</v>
      </c>
      <c r="MY5" s="67" t="s">
        <v>111</v>
      </c>
      <c r="MZ5" s="67" t="s">
        <v>112</v>
      </c>
      <c r="NA5" s="67" t="s">
        <v>113</v>
      </c>
      <c r="NB5" s="67" t="s">
        <v>114</v>
      </c>
      <c r="NC5" s="67" t="s">
        <v>111</v>
      </c>
      <c r="ND5" s="67" t="s">
        <v>112</v>
      </c>
      <c r="NE5" s="67" t="s">
        <v>113</v>
      </c>
      <c r="NF5" s="67" t="s">
        <v>114</v>
      </c>
      <c r="NG5" s="67" t="s">
        <v>111</v>
      </c>
      <c r="NH5" s="67" t="s">
        <v>112</v>
      </c>
      <c r="NI5" s="67" t="s">
        <v>113</v>
      </c>
      <c r="NJ5" s="67" t="s">
        <v>114</v>
      </c>
    </row>
    <row r="6" spans="1:374" s="77" customFormat="1" ht="54" x14ac:dyDescent="0.15">
      <c r="A6" s="50" t="s">
        <v>115</v>
      </c>
      <c r="B6" s="68" t="str">
        <f>B7</f>
        <v>2016</v>
      </c>
      <c r="C6" s="68" t="str">
        <f t="shared" ref="C6:AX6" si="6">C7</f>
        <v>122360</v>
      </c>
      <c r="D6" s="68" t="str">
        <f t="shared" si="6"/>
        <v>47</v>
      </c>
      <c r="E6" s="68" t="str">
        <f t="shared" si="6"/>
        <v>04</v>
      </c>
      <c r="F6" s="68" t="str">
        <f t="shared" si="6"/>
        <v>0</v>
      </c>
      <c r="G6" s="68" t="str">
        <f t="shared" si="6"/>
        <v>000</v>
      </c>
      <c r="H6" s="68" t="str">
        <f t="shared" si="6"/>
        <v>千葉県　香取市</v>
      </c>
      <c r="I6" s="68" t="str">
        <f t="shared" si="6"/>
        <v>法非適用</v>
      </c>
      <c r="J6" s="68" t="str">
        <f t="shared" si="6"/>
        <v>電気事業</v>
      </c>
      <c r="K6" s="68" t="str">
        <f t="shared" si="6"/>
        <v/>
      </c>
      <c r="L6" s="69" t="str">
        <f t="shared" si="6"/>
        <v>該当数値なし</v>
      </c>
      <c r="M6" s="70" t="str">
        <f t="shared" si="6"/>
        <v>-</v>
      </c>
      <c r="N6" s="70" t="str">
        <f t="shared" si="6"/>
        <v>-</v>
      </c>
      <c r="O6" s="70" t="str">
        <f t="shared" si="6"/>
        <v>-</v>
      </c>
      <c r="P6" s="70">
        <f t="shared" si="6"/>
        <v>5</v>
      </c>
      <c r="Q6" s="70" t="str">
        <f t="shared" si="6"/>
        <v>-</v>
      </c>
      <c r="R6" s="71" t="str">
        <f>R7</f>
        <v>平成29年12月31日　全施設</v>
      </c>
      <c r="S6" s="72" t="str">
        <f t="shared" si="6"/>
        <v>平成46年3月24日　与田浦太陽光発電所</v>
      </c>
      <c r="T6" s="68" t="str">
        <f t="shared" si="6"/>
        <v>無</v>
      </c>
      <c r="U6" s="72" t="str">
        <f t="shared" si="6"/>
        <v>株式会社成田香取エネルギー</v>
      </c>
      <c r="V6" s="69" t="str">
        <f t="shared" si="6"/>
        <v>-</v>
      </c>
      <c r="W6" s="70" t="str">
        <f>W7</f>
        <v>-</v>
      </c>
      <c r="X6" s="70" t="str">
        <f t="shared" si="6"/>
        <v>-</v>
      </c>
      <c r="Y6" s="70" t="str">
        <f t="shared" si="6"/>
        <v>-</v>
      </c>
      <c r="Z6" s="70" t="str">
        <f t="shared" si="6"/>
        <v>-</v>
      </c>
      <c r="AA6" s="70" t="str">
        <f t="shared" si="6"/>
        <v>-</v>
      </c>
      <c r="AB6" s="70" t="str">
        <f t="shared" si="6"/>
        <v>-</v>
      </c>
      <c r="AC6" s="70" t="str">
        <f t="shared" si="6"/>
        <v>-</v>
      </c>
      <c r="AD6" s="70" t="str">
        <f t="shared" si="6"/>
        <v>-</v>
      </c>
      <c r="AE6" s="70" t="str">
        <f t="shared" si="6"/>
        <v>-</v>
      </c>
      <c r="AF6" s="70" t="str">
        <f t="shared" si="6"/>
        <v>-</v>
      </c>
      <c r="AG6" s="70" t="str">
        <f t="shared" si="6"/>
        <v>-</v>
      </c>
      <c r="AH6" s="70" t="str">
        <f t="shared" si="6"/>
        <v>-</v>
      </c>
      <c r="AI6" s="70" t="str">
        <f t="shared" si="6"/>
        <v>-</v>
      </c>
      <c r="AJ6" s="70" t="str">
        <f t="shared" si="6"/>
        <v>-</v>
      </c>
      <c r="AK6" s="70" t="str">
        <f t="shared" si="6"/>
        <v>-</v>
      </c>
      <c r="AL6" s="70" t="str">
        <f t="shared" si="6"/>
        <v>-</v>
      </c>
      <c r="AM6" s="70">
        <f t="shared" si="6"/>
        <v>5</v>
      </c>
      <c r="AN6" s="70">
        <f t="shared" si="6"/>
        <v>2790</v>
      </c>
      <c r="AO6" s="70">
        <f t="shared" si="6"/>
        <v>3957</v>
      </c>
      <c r="AP6" s="70">
        <f t="shared" si="6"/>
        <v>6601</v>
      </c>
      <c r="AQ6" s="70" t="str">
        <f t="shared" si="6"/>
        <v>-</v>
      </c>
      <c r="AR6" s="70">
        <f t="shared" si="6"/>
        <v>5</v>
      </c>
      <c r="AS6" s="70">
        <f t="shared" si="6"/>
        <v>2790</v>
      </c>
      <c r="AT6" s="70">
        <f t="shared" si="6"/>
        <v>3957</v>
      </c>
      <c r="AU6" s="70">
        <f t="shared" si="6"/>
        <v>6601</v>
      </c>
      <c r="AV6" s="70">
        <f t="shared" si="6"/>
        <v>1754</v>
      </c>
      <c r="AW6" s="70">
        <f t="shared" si="6"/>
        <v>240130</v>
      </c>
      <c r="AX6" s="70">
        <f t="shared" si="6"/>
        <v>241884</v>
      </c>
      <c r="AY6" s="73"/>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5"/>
      <c r="CQ6" s="75"/>
      <c r="CR6" s="75"/>
      <c r="CS6" s="75"/>
      <c r="CT6" s="75"/>
      <c r="CU6" s="75"/>
      <c r="CV6" s="75"/>
      <c r="CW6" s="75"/>
      <c r="CX6" s="75"/>
      <c r="CY6" s="75"/>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c r="IV6" s="74"/>
      <c r="IW6" s="74"/>
      <c r="IX6" s="74"/>
      <c r="IY6" s="74"/>
      <c r="IZ6" s="74"/>
      <c r="JA6" s="74"/>
      <c r="JB6" s="74"/>
      <c r="JC6" s="74"/>
      <c r="JD6" s="74"/>
      <c r="JE6" s="74"/>
      <c r="JF6" s="74"/>
      <c r="JG6" s="74"/>
      <c r="JH6" s="74"/>
      <c r="JI6" s="74"/>
      <c r="JJ6" s="74"/>
      <c r="JK6" s="74"/>
      <c r="JL6" s="74"/>
      <c r="JM6" s="74"/>
      <c r="JN6" s="74"/>
      <c r="JO6" s="74"/>
      <c r="JP6" s="74"/>
      <c r="JQ6" s="74"/>
      <c r="JR6" s="74"/>
      <c r="JS6" s="74"/>
      <c r="JT6" s="74"/>
      <c r="JU6" s="74"/>
      <c r="JV6" s="74"/>
      <c r="JW6" s="74"/>
      <c r="JX6" s="74"/>
      <c r="JY6" s="74"/>
      <c r="JZ6" s="74"/>
      <c r="KA6" s="74"/>
      <c r="KB6" s="74"/>
      <c r="KC6" s="74"/>
      <c r="KD6" s="74"/>
      <c r="KE6" s="74"/>
      <c r="KF6" s="74"/>
      <c r="KG6" s="74"/>
      <c r="KH6" s="74"/>
      <c r="KI6" s="74"/>
      <c r="KJ6" s="74"/>
      <c r="KK6" s="74"/>
      <c r="KL6" s="74"/>
      <c r="KM6" s="74"/>
      <c r="KN6" s="74"/>
      <c r="KO6" s="74"/>
      <c r="KP6" s="74"/>
      <c r="KQ6" s="74"/>
      <c r="KR6" s="74"/>
      <c r="KS6" s="74"/>
      <c r="KT6" s="74"/>
      <c r="KU6" s="74"/>
      <c r="KV6" s="74"/>
      <c r="KW6" s="74"/>
      <c r="KX6" s="74"/>
      <c r="KY6" s="74"/>
      <c r="KZ6" s="74"/>
      <c r="LA6" s="74"/>
      <c r="LB6" s="74"/>
      <c r="LC6" s="74"/>
      <c r="LD6" s="74"/>
      <c r="LE6" s="74"/>
      <c r="LF6" s="74"/>
      <c r="LG6" s="74"/>
      <c r="LH6" s="74"/>
      <c r="LI6" s="74"/>
      <c r="LJ6" s="74"/>
      <c r="LK6" s="74"/>
      <c r="LL6" s="74"/>
      <c r="LM6" s="74"/>
      <c r="LN6" s="74"/>
      <c r="LO6" s="74"/>
      <c r="LP6" s="74"/>
      <c r="LQ6" s="74"/>
      <c r="LR6" s="74"/>
      <c r="LS6" s="74"/>
      <c r="LT6" s="74"/>
      <c r="LU6" s="74"/>
      <c r="LV6" s="74"/>
      <c r="LW6" s="74"/>
      <c r="LX6" s="74"/>
      <c r="LY6" s="74"/>
      <c r="LZ6" s="74"/>
      <c r="MA6" s="74"/>
      <c r="MB6" s="74"/>
      <c r="MC6" s="74"/>
      <c r="MD6" s="74"/>
      <c r="ME6" s="74"/>
      <c r="MF6" s="74"/>
      <c r="MG6" s="74"/>
      <c r="MH6" s="74"/>
      <c r="MI6" s="74"/>
      <c r="MJ6" s="74"/>
      <c r="MK6" s="74"/>
      <c r="ML6" s="74"/>
      <c r="MM6" s="74"/>
      <c r="MN6" s="74"/>
      <c r="MO6" s="74"/>
      <c r="MP6" s="74"/>
      <c r="MQ6" s="74"/>
      <c r="MR6" s="74"/>
      <c r="MS6" s="74"/>
      <c r="MT6" s="76"/>
      <c r="MU6" s="76"/>
      <c r="MV6" s="76"/>
      <c r="MW6" s="76"/>
      <c r="MX6" s="76"/>
      <c r="MY6" s="76"/>
      <c r="MZ6" s="76"/>
      <c r="NA6" s="76"/>
      <c r="NB6" s="76"/>
      <c r="NC6" s="76"/>
      <c r="ND6" s="76"/>
      <c r="NE6" s="76"/>
      <c r="NF6" s="76"/>
      <c r="NG6" s="76"/>
      <c r="NH6" s="76"/>
      <c r="NI6" s="76"/>
      <c r="NJ6" s="76"/>
    </row>
    <row r="7" spans="1:374" s="77" customFormat="1" ht="54" x14ac:dyDescent="0.15">
      <c r="A7" s="50"/>
      <c r="B7" s="78" t="s">
        <v>116</v>
      </c>
      <c r="C7" s="78" t="s">
        <v>117</v>
      </c>
      <c r="D7" s="78" t="s">
        <v>118</v>
      </c>
      <c r="E7" s="78" t="s">
        <v>119</v>
      </c>
      <c r="F7" s="78" t="s">
        <v>120</v>
      </c>
      <c r="G7" s="78" t="s">
        <v>121</v>
      </c>
      <c r="H7" s="78" t="s">
        <v>122</v>
      </c>
      <c r="I7" s="78" t="s">
        <v>123</v>
      </c>
      <c r="J7" s="78" t="s">
        <v>124</v>
      </c>
      <c r="K7" s="78" t="s">
        <v>125</v>
      </c>
      <c r="L7" s="79" t="s">
        <v>126</v>
      </c>
      <c r="M7" s="80" t="s">
        <v>127</v>
      </c>
      <c r="N7" s="80" t="s">
        <v>127</v>
      </c>
      <c r="O7" s="81" t="s">
        <v>127</v>
      </c>
      <c r="P7" s="81">
        <v>5</v>
      </c>
      <c r="Q7" s="81" t="s">
        <v>127</v>
      </c>
      <c r="R7" s="82" t="s">
        <v>128</v>
      </c>
      <c r="S7" s="82" t="s">
        <v>129</v>
      </c>
      <c r="T7" s="83" t="s">
        <v>130</v>
      </c>
      <c r="U7" s="82" t="s">
        <v>131</v>
      </c>
      <c r="V7" s="79" t="s">
        <v>127</v>
      </c>
      <c r="W7" s="81" t="s">
        <v>127</v>
      </c>
      <c r="X7" s="81" t="s">
        <v>127</v>
      </c>
      <c r="Y7" s="81" t="s">
        <v>127</v>
      </c>
      <c r="Z7" s="81" t="s">
        <v>127</v>
      </c>
      <c r="AA7" s="81" t="s">
        <v>127</v>
      </c>
      <c r="AB7" s="81" t="s">
        <v>127</v>
      </c>
      <c r="AC7" s="81" t="s">
        <v>127</v>
      </c>
      <c r="AD7" s="81" t="s">
        <v>127</v>
      </c>
      <c r="AE7" s="81" t="s">
        <v>127</v>
      </c>
      <c r="AF7" s="81" t="s">
        <v>127</v>
      </c>
      <c r="AG7" s="81" t="s">
        <v>127</v>
      </c>
      <c r="AH7" s="81" t="s">
        <v>127</v>
      </c>
      <c r="AI7" s="81" t="s">
        <v>127</v>
      </c>
      <c r="AJ7" s="81" t="s">
        <v>127</v>
      </c>
      <c r="AK7" s="81" t="s">
        <v>127</v>
      </c>
      <c r="AL7" s="81" t="s">
        <v>127</v>
      </c>
      <c r="AM7" s="81">
        <v>5</v>
      </c>
      <c r="AN7" s="81">
        <v>2790</v>
      </c>
      <c r="AO7" s="81">
        <v>3957</v>
      </c>
      <c r="AP7" s="81">
        <v>6601</v>
      </c>
      <c r="AQ7" s="81" t="s">
        <v>127</v>
      </c>
      <c r="AR7" s="81">
        <v>5</v>
      </c>
      <c r="AS7" s="81">
        <v>2790</v>
      </c>
      <c r="AT7" s="81">
        <v>3957</v>
      </c>
      <c r="AU7" s="81">
        <v>6601</v>
      </c>
      <c r="AV7" s="81">
        <v>1754</v>
      </c>
      <c r="AW7" s="81">
        <v>240130</v>
      </c>
      <c r="AX7" s="81">
        <v>241884</v>
      </c>
      <c r="AY7" s="84" t="s">
        <v>127</v>
      </c>
      <c r="AZ7" s="84">
        <v>100</v>
      </c>
      <c r="BA7" s="84">
        <v>126.5</v>
      </c>
      <c r="BB7" s="84">
        <v>135.30000000000001</v>
      </c>
      <c r="BC7" s="84">
        <v>110.9</v>
      </c>
      <c r="BD7" s="84" t="s">
        <v>127</v>
      </c>
      <c r="BE7" s="84">
        <v>164.1</v>
      </c>
      <c r="BF7" s="84">
        <v>124.4</v>
      </c>
      <c r="BG7" s="84">
        <v>118.8</v>
      </c>
      <c r="BH7" s="84">
        <v>88.8</v>
      </c>
      <c r="BI7" s="84">
        <v>100</v>
      </c>
      <c r="BJ7" s="84" t="s">
        <v>127</v>
      </c>
      <c r="BK7" s="84">
        <v>0</v>
      </c>
      <c r="BL7" s="84">
        <v>3420.6</v>
      </c>
      <c r="BM7" s="84">
        <v>2347.5</v>
      </c>
      <c r="BN7" s="84">
        <v>2119.4</v>
      </c>
      <c r="BO7" s="84" t="s">
        <v>127</v>
      </c>
      <c r="BP7" s="84">
        <v>366.9</v>
      </c>
      <c r="BQ7" s="84">
        <v>324.60000000000002</v>
      </c>
      <c r="BR7" s="84">
        <v>255.4</v>
      </c>
      <c r="BS7" s="84">
        <v>269.8</v>
      </c>
      <c r="BT7" s="84">
        <v>100</v>
      </c>
      <c r="BU7" s="84" t="s">
        <v>127</v>
      </c>
      <c r="BV7" s="84" t="s">
        <v>127</v>
      </c>
      <c r="BW7" s="84" t="s">
        <v>127</v>
      </c>
      <c r="BX7" s="84" t="s">
        <v>127</v>
      </c>
      <c r="BY7" s="84" t="s">
        <v>127</v>
      </c>
      <c r="BZ7" s="84" t="s">
        <v>127</v>
      </c>
      <c r="CA7" s="84" t="s">
        <v>127</v>
      </c>
      <c r="CB7" s="84" t="s">
        <v>127</v>
      </c>
      <c r="CC7" s="84" t="s">
        <v>127</v>
      </c>
      <c r="CD7" s="84" t="s">
        <v>127</v>
      </c>
      <c r="CE7" s="84" t="s">
        <v>127</v>
      </c>
      <c r="CF7" s="84" t="s">
        <v>127</v>
      </c>
      <c r="CG7" s="84">
        <v>32200</v>
      </c>
      <c r="CH7" s="84">
        <v>38826.199999999997</v>
      </c>
      <c r="CI7" s="84">
        <v>36410.400000000001</v>
      </c>
      <c r="CJ7" s="84">
        <v>38442.699999999997</v>
      </c>
      <c r="CK7" s="84" t="s">
        <v>127</v>
      </c>
      <c r="CL7" s="84">
        <v>11717.4</v>
      </c>
      <c r="CM7" s="84">
        <v>17642.5</v>
      </c>
      <c r="CN7" s="84">
        <v>18815.8</v>
      </c>
      <c r="CO7" s="84">
        <v>22847.9</v>
      </c>
      <c r="CP7" s="81" t="s">
        <v>127</v>
      </c>
      <c r="CQ7" s="81">
        <v>-161</v>
      </c>
      <c r="CR7" s="81">
        <v>67055</v>
      </c>
      <c r="CS7" s="81">
        <v>124896</v>
      </c>
      <c r="CT7" s="81">
        <v>118447</v>
      </c>
      <c r="CU7" s="81" t="s">
        <v>127</v>
      </c>
      <c r="CV7" s="81">
        <v>108538</v>
      </c>
      <c r="CW7" s="81">
        <v>58539</v>
      </c>
      <c r="CX7" s="81">
        <v>37685</v>
      </c>
      <c r="CY7" s="81">
        <v>2390</v>
      </c>
      <c r="CZ7" s="81">
        <v>4250</v>
      </c>
      <c r="DA7" s="84" t="s">
        <v>127</v>
      </c>
      <c r="DB7" s="84">
        <v>0</v>
      </c>
      <c r="DC7" s="84">
        <v>18.2</v>
      </c>
      <c r="DD7" s="84">
        <v>10.6</v>
      </c>
      <c r="DE7" s="84">
        <v>17.7</v>
      </c>
      <c r="DF7" s="84" t="s">
        <v>127</v>
      </c>
      <c r="DG7" s="84">
        <v>38.5</v>
      </c>
      <c r="DH7" s="84">
        <v>37.700000000000003</v>
      </c>
      <c r="DI7" s="84">
        <v>33.9</v>
      </c>
      <c r="DJ7" s="84">
        <v>37.9</v>
      </c>
      <c r="DK7" s="84" t="s">
        <v>127</v>
      </c>
      <c r="DL7" s="84">
        <v>0</v>
      </c>
      <c r="DM7" s="84">
        <v>0</v>
      </c>
      <c r="DN7" s="84">
        <v>0.9</v>
      </c>
      <c r="DO7" s="84">
        <v>1.2</v>
      </c>
      <c r="DP7" s="84" t="s">
        <v>127</v>
      </c>
      <c r="DQ7" s="84">
        <v>21.6</v>
      </c>
      <c r="DR7" s="84">
        <v>13.7</v>
      </c>
      <c r="DS7" s="84">
        <v>16.3</v>
      </c>
      <c r="DT7" s="84">
        <v>14.2</v>
      </c>
      <c r="DU7" s="84" t="s">
        <v>127</v>
      </c>
      <c r="DV7" s="84" t="s">
        <v>127</v>
      </c>
      <c r="DW7" s="84">
        <v>933.5</v>
      </c>
      <c r="DX7" s="84">
        <v>737.1</v>
      </c>
      <c r="DY7" s="84">
        <v>433.3</v>
      </c>
      <c r="DZ7" s="84" t="s">
        <v>127</v>
      </c>
      <c r="EA7" s="84">
        <v>102.3</v>
      </c>
      <c r="EB7" s="84">
        <v>98.2</v>
      </c>
      <c r="EC7" s="84">
        <v>100.3</v>
      </c>
      <c r="ED7" s="84">
        <v>98.3</v>
      </c>
      <c r="EE7" s="84" t="s">
        <v>127</v>
      </c>
      <c r="EF7" s="84" t="s">
        <v>127</v>
      </c>
      <c r="EG7" s="84" t="s">
        <v>127</v>
      </c>
      <c r="EH7" s="84" t="s">
        <v>127</v>
      </c>
      <c r="EI7" s="84" t="s">
        <v>127</v>
      </c>
      <c r="EJ7" s="84" t="s">
        <v>127</v>
      </c>
      <c r="EK7" s="84" t="s">
        <v>127</v>
      </c>
      <c r="EL7" s="84" t="s">
        <v>127</v>
      </c>
      <c r="EM7" s="84" t="s">
        <v>127</v>
      </c>
      <c r="EN7" s="84" t="s">
        <v>127</v>
      </c>
      <c r="EO7" s="84" t="s">
        <v>127</v>
      </c>
      <c r="EP7" s="84">
        <v>100</v>
      </c>
      <c r="EQ7" s="84">
        <v>100</v>
      </c>
      <c r="ER7" s="84">
        <v>100</v>
      </c>
      <c r="ES7" s="84">
        <v>99.3</v>
      </c>
      <c r="ET7" s="84" t="s">
        <v>127</v>
      </c>
      <c r="EU7" s="84">
        <v>56.1</v>
      </c>
      <c r="EV7" s="84">
        <v>70.2</v>
      </c>
      <c r="EW7" s="84">
        <v>73.099999999999994</v>
      </c>
      <c r="EX7" s="84">
        <v>74.8</v>
      </c>
      <c r="EY7" s="81" t="s">
        <v>127</v>
      </c>
      <c r="EZ7" s="84" t="s">
        <v>127</v>
      </c>
      <c r="FA7" s="84" t="s">
        <v>127</v>
      </c>
      <c r="FB7" s="84" t="s">
        <v>127</v>
      </c>
      <c r="FC7" s="84" t="s">
        <v>127</v>
      </c>
      <c r="FD7" s="84" t="s">
        <v>127</v>
      </c>
      <c r="FE7" s="84" t="s">
        <v>127</v>
      </c>
      <c r="FF7" s="84">
        <v>64</v>
      </c>
      <c r="FG7" s="84">
        <v>56.1</v>
      </c>
      <c r="FH7" s="84">
        <v>61.8</v>
      </c>
      <c r="FI7" s="84">
        <v>61.6</v>
      </c>
      <c r="FJ7" s="84" t="s">
        <v>127</v>
      </c>
      <c r="FK7" s="84" t="s">
        <v>127</v>
      </c>
      <c r="FL7" s="84" t="s">
        <v>127</v>
      </c>
      <c r="FM7" s="84" t="s">
        <v>127</v>
      </c>
      <c r="FN7" s="84" t="s">
        <v>127</v>
      </c>
      <c r="FO7" s="84" t="s">
        <v>127</v>
      </c>
      <c r="FP7" s="84">
        <v>22.1</v>
      </c>
      <c r="FQ7" s="84">
        <v>16.7</v>
      </c>
      <c r="FR7" s="84">
        <v>8.6999999999999993</v>
      </c>
      <c r="FS7" s="84">
        <v>5.7</v>
      </c>
      <c r="FT7" s="84" t="s">
        <v>127</v>
      </c>
      <c r="FU7" s="84" t="s">
        <v>127</v>
      </c>
      <c r="FV7" s="84" t="s">
        <v>127</v>
      </c>
      <c r="FW7" s="84" t="s">
        <v>127</v>
      </c>
      <c r="FX7" s="84" t="s">
        <v>127</v>
      </c>
      <c r="FY7" s="84" t="s">
        <v>127</v>
      </c>
      <c r="FZ7" s="84">
        <v>279.2</v>
      </c>
      <c r="GA7" s="84">
        <v>333.7</v>
      </c>
      <c r="GB7" s="84">
        <v>351.4</v>
      </c>
      <c r="GC7" s="84">
        <v>390.3</v>
      </c>
      <c r="GD7" s="84" t="s">
        <v>127</v>
      </c>
      <c r="GE7" s="84" t="s">
        <v>127</v>
      </c>
      <c r="GF7" s="84" t="s">
        <v>127</v>
      </c>
      <c r="GG7" s="84" t="s">
        <v>127</v>
      </c>
      <c r="GH7" s="84" t="s">
        <v>127</v>
      </c>
      <c r="GI7" s="84" t="s">
        <v>127</v>
      </c>
      <c r="GJ7" s="84" t="s">
        <v>127</v>
      </c>
      <c r="GK7" s="84" t="s">
        <v>127</v>
      </c>
      <c r="GL7" s="84" t="s">
        <v>127</v>
      </c>
      <c r="GM7" s="84" t="s">
        <v>127</v>
      </c>
      <c r="GN7" s="84" t="s">
        <v>127</v>
      </c>
      <c r="GO7" s="84" t="s">
        <v>127</v>
      </c>
      <c r="GP7" s="84" t="s">
        <v>127</v>
      </c>
      <c r="GQ7" s="84" t="s">
        <v>127</v>
      </c>
      <c r="GR7" s="84" t="s">
        <v>127</v>
      </c>
      <c r="GS7" s="84" t="s">
        <v>127</v>
      </c>
      <c r="GT7" s="84">
        <v>56.2</v>
      </c>
      <c r="GU7" s="84">
        <v>58.4</v>
      </c>
      <c r="GV7" s="84">
        <v>80.599999999999994</v>
      </c>
      <c r="GW7" s="84">
        <v>85.6</v>
      </c>
      <c r="GX7" s="81" t="s">
        <v>127</v>
      </c>
      <c r="GY7" s="84" t="s">
        <v>127</v>
      </c>
      <c r="GZ7" s="84" t="s">
        <v>127</v>
      </c>
      <c r="HA7" s="84" t="s">
        <v>127</v>
      </c>
      <c r="HB7" s="84" t="s">
        <v>127</v>
      </c>
      <c r="HC7" s="84" t="s">
        <v>127</v>
      </c>
      <c r="HD7" s="84" t="s">
        <v>127</v>
      </c>
      <c r="HE7" s="84">
        <v>49.8</v>
      </c>
      <c r="HF7" s="84">
        <v>50.3</v>
      </c>
      <c r="HG7" s="84">
        <v>47.9</v>
      </c>
      <c r="HH7" s="84">
        <v>54</v>
      </c>
      <c r="HI7" s="84" t="s">
        <v>127</v>
      </c>
      <c r="HJ7" s="84" t="s">
        <v>127</v>
      </c>
      <c r="HK7" s="84" t="s">
        <v>127</v>
      </c>
      <c r="HL7" s="84" t="s">
        <v>127</v>
      </c>
      <c r="HM7" s="84" t="s">
        <v>127</v>
      </c>
      <c r="HN7" s="84" t="s">
        <v>127</v>
      </c>
      <c r="HO7" s="84">
        <v>11.5</v>
      </c>
      <c r="HP7" s="84">
        <v>5.2</v>
      </c>
      <c r="HQ7" s="84">
        <v>13</v>
      </c>
      <c r="HR7" s="84">
        <v>8.9</v>
      </c>
      <c r="HS7" s="84" t="s">
        <v>127</v>
      </c>
      <c r="HT7" s="84" t="s">
        <v>127</v>
      </c>
      <c r="HU7" s="84" t="s">
        <v>127</v>
      </c>
      <c r="HV7" s="84" t="s">
        <v>127</v>
      </c>
      <c r="HW7" s="84" t="s">
        <v>127</v>
      </c>
      <c r="HX7" s="84" t="s">
        <v>127</v>
      </c>
      <c r="HY7" s="84">
        <v>34.5</v>
      </c>
      <c r="HZ7" s="84">
        <v>26.3</v>
      </c>
      <c r="IA7" s="84">
        <v>24.5</v>
      </c>
      <c r="IB7" s="84">
        <v>15.2</v>
      </c>
      <c r="IC7" s="84" t="s">
        <v>127</v>
      </c>
      <c r="ID7" s="84" t="s">
        <v>127</v>
      </c>
      <c r="IE7" s="84" t="s">
        <v>127</v>
      </c>
      <c r="IF7" s="84" t="s">
        <v>127</v>
      </c>
      <c r="IG7" s="84" t="s">
        <v>127</v>
      </c>
      <c r="IH7" s="84" t="s">
        <v>127</v>
      </c>
      <c r="II7" s="84" t="s">
        <v>127</v>
      </c>
      <c r="IJ7" s="84" t="s">
        <v>127</v>
      </c>
      <c r="IK7" s="84" t="s">
        <v>127</v>
      </c>
      <c r="IL7" s="84" t="s">
        <v>127</v>
      </c>
      <c r="IM7" s="84" t="s">
        <v>127</v>
      </c>
      <c r="IN7" s="84" t="s">
        <v>127</v>
      </c>
      <c r="IO7" s="84" t="s">
        <v>127</v>
      </c>
      <c r="IP7" s="84" t="s">
        <v>127</v>
      </c>
      <c r="IQ7" s="84" t="s">
        <v>127</v>
      </c>
      <c r="IR7" s="84" t="s">
        <v>127</v>
      </c>
      <c r="IS7" s="84">
        <v>40.700000000000003</v>
      </c>
      <c r="IT7" s="84">
        <v>52.3</v>
      </c>
      <c r="IU7" s="84">
        <v>52.8</v>
      </c>
      <c r="IV7" s="84">
        <v>51.2</v>
      </c>
      <c r="IW7" s="81" t="s">
        <v>127</v>
      </c>
      <c r="IX7" s="84" t="s">
        <v>127</v>
      </c>
      <c r="IY7" s="84" t="s">
        <v>127</v>
      </c>
      <c r="IZ7" s="84" t="s">
        <v>127</v>
      </c>
      <c r="JA7" s="84" t="s">
        <v>127</v>
      </c>
      <c r="JB7" s="84" t="s">
        <v>127</v>
      </c>
      <c r="JC7" s="84" t="s">
        <v>127</v>
      </c>
      <c r="JD7" s="84">
        <v>19.600000000000001</v>
      </c>
      <c r="JE7" s="84">
        <v>18.5</v>
      </c>
      <c r="JF7" s="84">
        <v>16.100000000000001</v>
      </c>
      <c r="JG7" s="84">
        <v>19.600000000000001</v>
      </c>
      <c r="JH7" s="84" t="s">
        <v>127</v>
      </c>
      <c r="JI7" s="84" t="s">
        <v>127</v>
      </c>
      <c r="JJ7" s="84" t="s">
        <v>127</v>
      </c>
      <c r="JK7" s="84" t="s">
        <v>127</v>
      </c>
      <c r="JL7" s="84" t="s">
        <v>127</v>
      </c>
      <c r="JM7" s="84" t="s">
        <v>127</v>
      </c>
      <c r="JN7" s="84">
        <v>42.6</v>
      </c>
      <c r="JO7" s="84">
        <v>43.7</v>
      </c>
      <c r="JP7" s="84">
        <v>45.4</v>
      </c>
      <c r="JQ7" s="84">
        <v>48.2</v>
      </c>
      <c r="JR7" s="84" t="s">
        <v>127</v>
      </c>
      <c r="JS7" s="84" t="s">
        <v>127</v>
      </c>
      <c r="JT7" s="84" t="s">
        <v>127</v>
      </c>
      <c r="JU7" s="84" t="s">
        <v>127</v>
      </c>
      <c r="JV7" s="84" t="s">
        <v>127</v>
      </c>
      <c r="JW7" s="84" t="s">
        <v>127</v>
      </c>
      <c r="JX7" s="84">
        <v>178.4</v>
      </c>
      <c r="JY7" s="84">
        <v>146.19999999999999</v>
      </c>
      <c r="JZ7" s="84">
        <v>137.1</v>
      </c>
      <c r="KA7" s="84">
        <v>83.3</v>
      </c>
      <c r="KB7" s="84" t="s">
        <v>127</v>
      </c>
      <c r="KC7" s="84" t="s">
        <v>127</v>
      </c>
      <c r="KD7" s="84" t="s">
        <v>127</v>
      </c>
      <c r="KE7" s="84" t="s">
        <v>127</v>
      </c>
      <c r="KF7" s="84" t="s">
        <v>127</v>
      </c>
      <c r="KG7" s="84" t="s">
        <v>127</v>
      </c>
      <c r="KH7" s="84" t="s">
        <v>127</v>
      </c>
      <c r="KI7" s="84" t="s">
        <v>127</v>
      </c>
      <c r="KJ7" s="84" t="s">
        <v>127</v>
      </c>
      <c r="KK7" s="84" t="s">
        <v>127</v>
      </c>
      <c r="KL7" s="84" t="s">
        <v>127</v>
      </c>
      <c r="KM7" s="84" t="s">
        <v>127</v>
      </c>
      <c r="KN7" s="84" t="s">
        <v>127</v>
      </c>
      <c r="KO7" s="84" t="s">
        <v>127</v>
      </c>
      <c r="KP7" s="84" t="s">
        <v>127</v>
      </c>
      <c r="KQ7" s="84" t="s">
        <v>127</v>
      </c>
      <c r="KR7" s="84">
        <v>86.6</v>
      </c>
      <c r="KS7" s="84">
        <v>98.4</v>
      </c>
      <c r="KT7" s="84">
        <v>98.4</v>
      </c>
      <c r="KU7" s="84">
        <v>99.1</v>
      </c>
      <c r="KV7" s="81">
        <v>4250</v>
      </c>
      <c r="KW7" s="84" t="s">
        <v>127</v>
      </c>
      <c r="KX7" s="84">
        <v>0</v>
      </c>
      <c r="KY7" s="84">
        <v>18.2</v>
      </c>
      <c r="KZ7" s="84">
        <v>10.6</v>
      </c>
      <c r="LA7" s="84">
        <v>17.7</v>
      </c>
      <c r="LB7" s="84" t="s">
        <v>127</v>
      </c>
      <c r="LC7" s="84">
        <v>6.4</v>
      </c>
      <c r="LD7" s="84">
        <v>13.7</v>
      </c>
      <c r="LE7" s="84">
        <v>12</v>
      </c>
      <c r="LF7" s="84">
        <v>14.5</v>
      </c>
      <c r="LG7" s="84" t="s">
        <v>127</v>
      </c>
      <c r="LH7" s="84">
        <v>0</v>
      </c>
      <c r="LI7" s="84">
        <v>0</v>
      </c>
      <c r="LJ7" s="84">
        <v>0.9</v>
      </c>
      <c r="LK7" s="84">
        <v>1.2</v>
      </c>
      <c r="LL7" s="84" t="s">
        <v>127</v>
      </c>
      <c r="LM7" s="84">
        <v>0.2</v>
      </c>
      <c r="LN7" s="84">
        <v>2.9</v>
      </c>
      <c r="LO7" s="84">
        <v>0.6</v>
      </c>
      <c r="LP7" s="84">
        <v>0.3</v>
      </c>
      <c r="LQ7" s="84" t="s">
        <v>127</v>
      </c>
      <c r="LR7" s="84" t="s">
        <v>127</v>
      </c>
      <c r="LS7" s="84">
        <v>933.5</v>
      </c>
      <c r="LT7" s="84">
        <v>737.1</v>
      </c>
      <c r="LU7" s="84">
        <v>433.3</v>
      </c>
      <c r="LV7" s="84" t="s">
        <v>127</v>
      </c>
      <c r="LW7" s="84">
        <v>448</v>
      </c>
      <c r="LX7" s="84">
        <v>259</v>
      </c>
      <c r="LY7" s="84">
        <v>197.2</v>
      </c>
      <c r="LZ7" s="84">
        <v>184.6</v>
      </c>
      <c r="MA7" s="84" t="s">
        <v>127</v>
      </c>
      <c r="MB7" s="84" t="s">
        <v>127</v>
      </c>
      <c r="MC7" s="84" t="s">
        <v>127</v>
      </c>
      <c r="MD7" s="84" t="s">
        <v>127</v>
      </c>
      <c r="ME7" s="84" t="s">
        <v>127</v>
      </c>
      <c r="MF7" s="84" t="s">
        <v>127</v>
      </c>
      <c r="MG7" s="84" t="s">
        <v>127</v>
      </c>
      <c r="MH7" s="84" t="s">
        <v>127</v>
      </c>
      <c r="MI7" s="84" t="s">
        <v>127</v>
      </c>
      <c r="MJ7" s="84" t="s">
        <v>127</v>
      </c>
      <c r="MK7" s="84" t="s">
        <v>127</v>
      </c>
      <c r="ML7" s="84">
        <v>100</v>
      </c>
      <c r="MM7" s="84">
        <v>100</v>
      </c>
      <c r="MN7" s="84">
        <v>100</v>
      </c>
      <c r="MO7" s="84">
        <v>99.3</v>
      </c>
      <c r="MP7" s="84" t="s">
        <v>127</v>
      </c>
      <c r="MQ7" s="84">
        <v>100</v>
      </c>
      <c r="MR7" s="84">
        <v>100</v>
      </c>
      <c r="MS7" s="84">
        <v>98.2</v>
      </c>
      <c r="MT7" s="84">
        <v>93.8</v>
      </c>
      <c r="MU7" s="84" t="s">
        <v>127</v>
      </c>
      <c r="MV7" s="84" t="s">
        <v>127</v>
      </c>
      <c r="MW7" s="84" t="s">
        <v>127</v>
      </c>
      <c r="MX7" s="84" t="s">
        <v>127</v>
      </c>
      <c r="MY7" s="84" t="s">
        <v>127</v>
      </c>
      <c r="MZ7" s="84" t="s">
        <v>127</v>
      </c>
      <c r="NA7" s="84" t="s">
        <v>127</v>
      </c>
      <c r="NB7" s="84" t="s">
        <v>127</v>
      </c>
      <c r="NC7" s="84" t="s">
        <v>127</v>
      </c>
      <c r="ND7" s="84" t="s">
        <v>127</v>
      </c>
      <c r="NE7" s="84" t="s">
        <v>127</v>
      </c>
      <c r="NF7" s="84" t="s">
        <v>127</v>
      </c>
      <c r="NG7" s="84" t="s">
        <v>127</v>
      </c>
      <c r="NH7" s="84">
        <v>1</v>
      </c>
      <c r="NI7" s="84">
        <v>1</v>
      </c>
      <c r="NJ7" s="84">
        <v>5</v>
      </c>
    </row>
    <row r="8" spans="1:374" x14ac:dyDescent="0.15">
      <c r="A8" s="47"/>
      <c r="B8" s="85"/>
      <c r="C8" s="85"/>
      <c r="D8" s="85"/>
      <c r="E8" s="85"/>
      <c r="F8" s="85"/>
      <c r="G8" s="85"/>
      <c r="H8" s="85"/>
      <c r="I8" s="85"/>
      <c r="J8" s="85"/>
      <c r="K8" s="85"/>
      <c r="L8" s="85"/>
      <c r="M8" s="85"/>
      <c r="N8" s="85"/>
      <c r="O8" s="85"/>
      <c r="P8" s="85"/>
      <c r="Q8" s="85"/>
      <c r="R8" s="85"/>
      <c r="S8" s="85"/>
      <c r="T8" s="85"/>
      <c r="U8" s="85"/>
      <c r="V8" s="85"/>
      <c r="W8" s="85"/>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t="str">
        <f>AY4</f>
        <v>収益的収支比率（％）</v>
      </c>
      <c r="AY8" s="86"/>
      <c r="AZ8" s="88"/>
      <c r="BA8" s="86"/>
      <c r="BB8" s="86"/>
      <c r="BC8" s="86"/>
      <c r="BD8" s="87"/>
      <c r="BE8" s="86"/>
      <c r="BF8" s="86"/>
      <c r="BG8" s="86"/>
      <c r="BH8" s="86"/>
      <c r="BI8" s="86" t="str">
        <f>BJ4</f>
        <v>営業収支比率（％）</v>
      </c>
      <c r="BJ8" s="86"/>
      <c r="BK8" s="86"/>
      <c r="BL8" s="86"/>
      <c r="BM8" s="86"/>
      <c r="BN8" s="86"/>
      <c r="BO8" s="87"/>
      <c r="BP8" s="86"/>
      <c r="BQ8" s="86"/>
      <c r="BR8" s="86"/>
      <c r="BS8" s="86"/>
      <c r="BT8" s="86" t="str">
        <f>BU4</f>
        <v>流動比率（％）</v>
      </c>
      <c r="BU8" s="86"/>
      <c r="BV8" s="86"/>
      <c r="BW8" s="86"/>
      <c r="BX8" s="86"/>
      <c r="BY8" s="86"/>
      <c r="BZ8" s="87"/>
      <c r="CA8" s="86"/>
      <c r="CB8" s="86"/>
      <c r="CC8" s="86"/>
      <c r="CD8" s="86"/>
      <c r="CE8" s="86" t="str">
        <f>CF4</f>
        <v>供給原価（円）</v>
      </c>
      <c r="CF8" s="86"/>
      <c r="CG8" s="86"/>
      <c r="CH8" s="86"/>
      <c r="CI8" s="86"/>
      <c r="CJ8" s="86"/>
      <c r="CK8" s="87"/>
      <c r="CL8" s="86"/>
      <c r="CM8" s="86"/>
      <c r="CN8" s="86"/>
      <c r="CO8" s="86" t="str">
        <f>CP4</f>
        <v>EBITDA（千円）</v>
      </c>
      <c r="CP8" s="86"/>
      <c r="CQ8" s="86"/>
      <c r="CR8" s="86"/>
      <c r="CS8" s="86"/>
      <c r="CT8" s="86"/>
      <c r="CU8" s="86"/>
      <c r="CV8" s="87"/>
      <c r="CW8" s="86"/>
      <c r="CX8" s="86"/>
      <c r="CY8" s="86" t="str">
        <f>CZ5</f>
        <v>最大出力合計</v>
      </c>
      <c r="CZ8" s="86" t="str">
        <f>DA4</f>
        <v>設備利用率（％）</v>
      </c>
      <c r="DA8" s="86"/>
      <c r="DB8" s="86"/>
      <c r="DC8" s="86"/>
      <c r="DD8" s="86"/>
      <c r="DE8" s="86"/>
      <c r="DF8" s="86"/>
      <c r="DG8" s="87"/>
      <c r="DH8" s="86"/>
      <c r="DI8" s="86"/>
      <c r="DJ8" s="86" t="str">
        <f>DK4</f>
        <v>修繕費比率（％）</v>
      </c>
      <c r="DK8" s="86"/>
      <c r="DL8" s="86"/>
      <c r="DM8" s="86"/>
      <c r="DN8" s="86"/>
      <c r="DO8" s="86"/>
      <c r="DP8" s="86"/>
      <c r="DQ8" s="86"/>
      <c r="DR8" s="87"/>
      <c r="DS8" s="86"/>
      <c r="DT8" s="86" t="str">
        <f>DU4</f>
        <v>企業債残高対料金収入比率（％）</v>
      </c>
      <c r="DU8" s="86"/>
      <c r="DV8" s="86"/>
      <c r="DW8" s="86"/>
      <c r="DX8" s="86"/>
      <c r="DY8" s="86"/>
      <c r="DZ8" s="86"/>
      <c r="EA8" s="86"/>
      <c r="EB8" s="86"/>
      <c r="EC8" s="87"/>
      <c r="ED8" s="86" t="str">
        <f>EE4</f>
        <v>有形固定資産減価償却率（％）</v>
      </c>
      <c r="EE8" s="86"/>
      <c r="EF8" s="86"/>
      <c r="EG8" s="86"/>
      <c r="EH8" s="86"/>
      <c r="EI8" s="86"/>
      <c r="EJ8" s="86"/>
      <c r="EK8" s="86"/>
      <c r="EL8" s="86"/>
      <c r="EM8" s="86"/>
      <c r="EN8" s="86" t="str">
        <f>EO4</f>
        <v>FIT収入割合（％）</v>
      </c>
      <c r="EO8" s="86"/>
      <c r="EP8" s="86"/>
      <c r="EQ8" s="86"/>
      <c r="ER8" s="86"/>
      <c r="ES8" s="86"/>
      <c r="ET8" s="85"/>
      <c r="EU8" s="85"/>
      <c r="EV8" s="85"/>
      <c r="EW8" s="85"/>
      <c r="EX8" s="86" t="str">
        <f>EY5</f>
        <v>最大出力合計</v>
      </c>
      <c r="EY8" s="86" t="str">
        <f>EZ4</f>
        <v>設備利用率（％）</v>
      </c>
      <c r="EZ8" s="86" t="b">
        <f>IF(SUM($M$6,$MU$7:$MX$7)=0,FALSE,TRUE)</f>
        <v>0</v>
      </c>
      <c r="FA8" s="88" t="s">
        <v>132</v>
      </c>
      <c r="FB8" s="86"/>
      <c r="FC8" s="86"/>
      <c r="FD8" s="86"/>
      <c r="FE8" s="86"/>
      <c r="FF8" s="87"/>
      <c r="FG8" s="86"/>
      <c r="FH8" s="86"/>
      <c r="FI8" s="86" t="str">
        <f>FJ4</f>
        <v>修繕費比率（％）</v>
      </c>
      <c r="FJ8" s="86" t="b">
        <f>IF(SUM($M$6,$MU$7:$MX$7)=0,FALSE,TRUE)</f>
        <v>0</v>
      </c>
      <c r="FK8" s="88" t="s">
        <v>132</v>
      </c>
      <c r="FL8" s="86"/>
      <c r="FM8" s="86"/>
      <c r="FN8" s="86"/>
      <c r="FO8" s="86"/>
      <c r="FP8" s="86"/>
      <c r="FQ8" s="87"/>
      <c r="FR8" s="86"/>
      <c r="FS8" s="86" t="str">
        <f>FT4</f>
        <v>企業債残高対料金収入比率（％）</v>
      </c>
      <c r="FT8" s="86" t="b">
        <f>IF(SUM($M$6,$MU$7:$MX$7)=0,FALSE,TRUE)</f>
        <v>0</v>
      </c>
      <c r="FU8" s="88" t="s">
        <v>132</v>
      </c>
      <c r="FV8" s="86"/>
      <c r="FW8" s="86"/>
      <c r="FX8" s="86"/>
      <c r="FY8" s="86"/>
      <c r="FZ8" s="86"/>
      <c r="GA8" s="86"/>
      <c r="GB8" s="87"/>
      <c r="GC8" s="86" t="str">
        <f>GD4</f>
        <v>有形固定資産減価償却率（％）</v>
      </c>
      <c r="GD8" s="86" t="b">
        <v>0</v>
      </c>
      <c r="GE8" s="88" t="s">
        <v>133</v>
      </c>
      <c r="GF8" s="86"/>
      <c r="GG8" s="86"/>
      <c r="GH8" s="86"/>
      <c r="GI8" s="86"/>
      <c r="GJ8" s="86"/>
      <c r="GK8" s="86"/>
      <c r="GL8" s="86"/>
      <c r="GM8" s="86" t="str">
        <f>GN4</f>
        <v>FIT収入割合（％）</v>
      </c>
      <c r="GN8" s="86" t="b">
        <f>IF(SUM($M$6,$MU$7:$MX$7)=0,FALSE,TRUE)</f>
        <v>0</v>
      </c>
      <c r="GO8" s="88" t="s">
        <v>132</v>
      </c>
      <c r="GP8" s="86"/>
      <c r="GQ8" s="86"/>
      <c r="GR8" s="86"/>
      <c r="GS8" s="85"/>
      <c r="GT8" s="85"/>
      <c r="GU8" s="85"/>
      <c r="GV8" s="85"/>
      <c r="GW8" s="86" t="str">
        <f>GX5</f>
        <v>最大出力合計</v>
      </c>
      <c r="GX8" s="86" t="str">
        <f>GY4</f>
        <v>設備利用率（％）</v>
      </c>
      <c r="GY8" s="86" t="b">
        <f>IF(SUM($N$7,$MY$7:$NB$7)=0,FALSE,TRUE)</f>
        <v>0</v>
      </c>
      <c r="GZ8" s="88" t="s">
        <v>132</v>
      </c>
      <c r="HA8" s="86"/>
      <c r="HB8" s="86"/>
      <c r="HC8" s="86"/>
      <c r="HD8" s="86"/>
      <c r="HE8" s="87"/>
      <c r="HF8" s="86"/>
      <c r="HG8" s="86"/>
      <c r="HH8" s="86" t="str">
        <f>HI4</f>
        <v>修繕費比率（％）</v>
      </c>
      <c r="HI8" s="86" t="b">
        <f>IF(SUM($N$7,$MY$7:$NB$7)=0,FALSE,TRUE)</f>
        <v>0</v>
      </c>
      <c r="HJ8" s="88" t="s">
        <v>132</v>
      </c>
      <c r="HK8" s="86"/>
      <c r="HL8" s="86"/>
      <c r="HM8" s="86"/>
      <c r="HN8" s="86"/>
      <c r="HO8" s="86"/>
      <c r="HP8" s="87"/>
      <c r="HQ8" s="86"/>
      <c r="HR8" s="86" t="str">
        <f>HS4</f>
        <v>企業債残高対料金収入比率（％）</v>
      </c>
      <c r="HS8" s="86" t="b">
        <f>IF(SUM($N$7,$MY$7:$NB$7)=0,FALSE,TRUE)</f>
        <v>0</v>
      </c>
      <c r="HT8" s="88" t="s">
        <v>132</v>
      </c>
      <c r="HU8" s="86"/>
      <c r="HV8" s="86"/>
      <c r="HW8" s="86"/>
      <c r="HX8" s="86"/>
      <c r="HY8" s="86"/>
      <c r="HZ8" s="86"/>
      <c r="IA8" s="87"/>
      <c r="IB8" s="86" t="str">
        <f>IC4</f>
        <v>有形固定資産減価償却率（％）</v>
      </c>
      <c r="IC8" s="86" t="b">
        <v>0</v>
      </c>
      <c r="ID8" s="88" t="s">
        <v>133</v>
      </c>
      <c r="IE8" s="86"/>
      <c r="IF8" s="86"/>
      <c r="IG8" s="86"/>
      <c r="IH8" s="86"/>
      <c r="II8" s="86"/>
      <c r="IJ8" s="86"/>
      <c r="IK8" s="86"/>
      <c r="IL8" s="86" t="str">
        <f>IM4</f>
        <v>FIT収入割合（％）</v>
      </c>
      <c r="IM8" s="86" t="b">
        <f>IF(SUM($N$7,$MY$7:$NB$7)=0,FALSE,TRUE)</f>
        <v>0</v>
      </c>
      <c r="IN8" s="88" t="s">
        <v>132</v>
      </c>
      <c r="IO8" s="86"/>
      <c r="IP8" s="86"/>
      <c r="IQ8" s="86"/>
      <c r="IR8" s="85"/>
      <c r="IS8" s="85"/>
      <c r="IT8" s="85"/>
      <c r="IU8" s="85"/>
      <c r="IV8" s="86" t="str">
        <f>IW5</f>
        <v>最大出力合計</v>
      </c>
      <c r="IW8" s="86" t="str">
        <f>IX4</f>
        <v>設備利用率（％）</v>
      </c>
      <c r="IX8" s="86" t="b">
        <f>IF(SUM($O$7,$NC$7:$NF$7)=0,FALSE,TRUE)</f>
        <v>0</v>
      </c>
      <c r="IY8" s="88" t="s">
        <v>132</v>
      </c>
      <c r="IZ8" s="86"/>
      <c r="JA8" s="86"/>
      <c r="JB8" s="86"/>
      <c r="JC8" s="86"/>
      <c r="JD8" s="87"/>
      <c r="JE8" s="86"/>
      <c r="JF8" s="86"/>
      <c r="JG8" s="86" t="str">
        <f>JH4</f>
        <v>修繕費比率（％）</v>
      </c>
      <c r="JH8" s="86" t="b">
        <f>IF(SUM($O$7,$NC$7:$NF$7)=0,FALSE,TRUE)</f>
        <v>0</v>
      </c>
      <c r="JI8" s="88" t="s">
        <v>132</v>
      </c>
      <c r="JJ8" s="86"/>
      <c r="JK8" s="86"/>
      <c r="JL8" s="86"/>
      <c r="JM8" s="86"/>
      <c r="JN8" s="86"/>
      <c r="JO8" s="87"/>
      <c r="JP8" s="86"/>
      <c r="JQ8" s="86" t="str">
        <f>JR4</f>
        <v>企業債残高対料金収入比率（％）</v>
      </c>
      <c r="JR8" s="86" t="b">
        <f>IF(SUM($O$7,$NC$7:$NF$7)=0,FALSE,TRUE)</f>
        <v>0</v>
      </c>
      <c r="JS8" s="88" t="s">
        <v>132</v>
      </c>
      <c r="JT8" s="86"/>
      <c r="JU8" s="86"/>
      <c r="JV8" s="86"/>
      <c r="JW8" s="86"/>
      <c r="JX8" s="86"/>
      <c r="JY8" s="86"/>
      <c r="JZ8" s="87"/>
      <c r="KA8" s="86" t="str">
        <f>KB4</f>
        <v>有形固定資産減価償却率（％）</v>
      </c>
      <c r="KB8" s="86" t="b">
        <v>0</v>
      </c>
      <c r="KC8" s="88" t="s">
        <v>133</v>
      </c>
      <c r="KD8" s="86"/>
      <c r="KE8" s="86"/>
      <c r="KF8" s="86"/>
      <c r="KG8" s="86"/>
      <c r="KH8" s="86"/>
      <c r="KI8" s="86"/>
      <c r="KJ8" s="86"/>
      <c r="KK8" s="86" t="str">
        <f>KL4</f>
        <v>FIT収入割合（％）</v>
      </c>
      <c r="KL8" s="86" t="b">
        <f>IF(SUM($O$7,$NC$7:$NF$7)=0,FALSE,TRUE)</f>
        <v>0</v>
      </c>
      <c r="KM8" s="88" t="s">
        <v>132</v>
      </c>
      <c r="KN8" s="86"/>
      <c r="KO8" s="86"/>
      <c r="KP8" s="86"/>
      <c r="KQ8" s="85"/>
      <c r="KR8" s="85"/>
      <c r="KS8" s="85"/>
      <c r="KT8" s="85"/>
      <c r="KU8" s="86" t="str">
        <f>KV5</f>
        <v>最大出力合計</v>
      </c>
      <c r="KV8" s="86" t="str">
        <f>KW4</f>
        <v>設備利用率（％）</v>
      </c>
      <c r="KW8" s="86" t="b">
        <f>IF(SUM($P$7,$NG$7:$NJ$7)=0,FALSE,TRUE)</f>
        <v>1</v>
      </c>
      <c r="KX8" s="88" t="s">
        <v>132</v>
      </c>
      <c r="KY8" s="86"/>
      <c r="KZ8" s="86"/>
      <c r="LA8" s="86"/>
      <c r="LB8" s="86"/>
      <c r="LC8" s="87"/>
      <c r="LD8" s="86"/>
      <c r="LE8" s="86"/>
      <c r="LF8" s="86" t="str">
        <f>LG4</f>
        <v>修繕費比率（％）</v>
      </c>
      <c r="LG8" s="86" t="b">
        <f>IF(SUM($P$7,$NG$7:$NJ$7)=0,FALSE,TRUE)</f>
        <v>1</v>
      </c>
      <c r="LH8" s="88" t="s">
        <v>132</v>
      </c>
      <c r="LI8" s="86"/>
      <c r="LJ8" s="86"/>
      <c r="LK8" s="86"/>
      <c r="LL8" s="86"/>
      <c r="LM8" s="86"/>
      <c r="LN8" s="87"/>
      <c r="LO8" s="86"/>
      <c r="LP8" s="86" t="str">
        <f>LQ4</f>
        <v>企業債残高対料金収入比率（％）</v>
      </c>
      <c r="LQ8" s="86" t="b">
        <f>IF(SUM($P$7,$NG$7:$NJ$7)=0,FALSE,TRUE)</f>
        <v>1</v>
      </c>
      <c r="LR8" s="88" t="s">
        <v>132</v>
      </c>
      <c r="LS8" s="86"/>
      <c r="LT8" s="86"/>
      <c r="LU8" s="86"/>
      <c r="LV8" s="86"/>
      <c r="LW8" s="86"/>
      <c r="LX8" s="86"/>
      <c r="LY8" s="87"/>
      <c r="LZ8" s="86" t="str">
        <f>MA4</f>
        <v>有形固定資産減価償却率（％）</v>
      </c>
      <c r="MA8" s="86" t="b">
        <v>0</v>
      </c>
      <c r="MB8" s="88" t="s">
        <v>133</v>
      </c>
      <c r="MC8" s="86"/>
      <c r="MD8" s="86"/>
      <c r="ME8" s="86"/>
      <c r="MF8" s="86"/>
      <c r="MG8" s="86"/>
      <c r="MH8" s="86"/>
      <c r="MI8" s="86"/>
      <c r="MJ8" s="86" t="str">
        <f>MK4</f>
        <v>FIT収入割合（％）</v>
      </c>
      <c r="MK8" s="86" t="b">
        <f>IF(SUM($P$7,$NG$7:$NJ$7)=0,FALSE,TRUE)</f>
        <v>1</v>
      </c>
      <c r="ML8" s="88" t="s">
        <v>132</v>
      </c>
      <c r="MM8" s="86"/>
      <c r="MN8" s="86"/>
      <c r="MO8" s="86"/>
      <c r="MP8" s="85"/>
      <c r="MQ8" s="85"/>
      <c r="MR8" s="85"/>
      <c r="MS8" s="85"/>
      <c r="MT8" s="85"/>
      <c r="MU8" s="85"/>
      <c r="MV8" s="85"/>
      <c r="MW8" s="85"/>
      <c r="MX8" s="85"/>
      <c r="MY8" s="85"/>
      <c r="MZ8" s="85"/>
      <c r="NA8" s="85"/>
      <c r="NB8" s="85"/>
      <c r="NC8" s="85"/>
      <c r="ND8" s="85"/>
      <c r="NE8" s="85"/>
      <c r="NF8" s="85"/>
      <c r="NG8" s="85"/>
      <c r="NH8" s="85"/>
      <c r="NI8" s="85"/>
      <c r="NJ8" s="85"/>
    </row>
    <row r="9" spans="1:374" x14ac:dyDescent="0.15">
      <c r="A9" s="89"/>
      <c r="B9" s="90" t="s">
        <v>134</v>
      </c>
      <c r="C9" s="90" t="s">
        <v>135</v>
      </c>
      <c r="D9" s="90" t="s">
        <v>136</v>
      </c>
      <c r="E9" s="90" t="s">
        <v>137</v>
      </c>
      <c r="F9" s="90" t="s">
        <v>138</v>
      </c>
      <c r="G9" s="85"/>
      <c r="H9" s="85"/>
      <c r="I9" s="85"/>
      <c r="J9" s="85"/>
      <c r="K9" s="85"/>
      <c r="L9" s="85"/>
      <c r="M9" s="85"/>
      <c r="N9" s="85"/>
      <c r="O9" s="85"/>
      <c r="P9" s="85"/>
      <c r="Q9" s="85"/>
      <c r="R9" s="85"/>
      <c r="S9" s="85"/>
      <c r="T9" s="85"/>
      <c r="U9" s="85"/>
      <c r="V9" s="85"/>
      <c r="W9" s="85"/>
      <c r="X9" s="86"/>
      <c r="Y9" s="86"/>
      <c r="Z9" s="86"/>
      <c r="AA9" s="86"/>
      <c r="AB9" s="86"/>
      <c r="AC9" s="86"/>
      <c r="AD9" s="86"/>
      <c r="AE9" s="86"/>
      <c r="AF9" s="86"/>
      <c r="AG9" s="86"/>
      <c r="AH9" s="85"/>
      <c r="AI9" s="86"/>
      <c r="AJ9" s="86"/>
      <c r="AK9" s="86"/>
      <c r="AL9" s="86"/>
      <c r="AM9" s="86"/>
      <c r="AN9" s="86"/>
      <c r="AO9" s="86"/>
      <c r="AP9" s="86"/>
      <c r="AQ9" s="86"/>
      <c r="AR9" s="86"/>
      <c r="AS9" s="85"/>
      <c r="AT9" s="86"/>
      <c r="AU9" s="86"/>
      <c r="AV9" s="86"/>
      <c r="AW9" s="86"/>
      <c r="AX9" s="86" t="s">
        <v>139</v>
      </c>
      <c r="AY9" s="91"/>
      <c r="AZ9" s="91"/>
      <c r="BA9" s="91"/>
      <c r="BB9" s="91"/>
      <c r="BC9" s="91"/>
      <c r="BD9" s="85"/>
      <c r="BE9" s="86"/>
      <c r="BF9" s="86"/>
      <c r="BG9" s="86"/>
      <c r="BH9" s="86"/>
      <c r="BI9" s="86" t="s">
        <v>139</v>
      </c>
      <c r="BJ9" s="91"/>
      <c r="BK9" s="91"/>
      <c r="BL9" s="91"/>
      <c r="BM9" s="91"/>
      <c r="BN9" s="91"/>
      <c r="BO9" s="85"/>
      <c r="BP9" s="86"/>
      <c r="BQ9" s="86"/>
      <c r="BR9" s="86"/>
      <c r="BS9" s="86"/>
      <c r="BT9" s="86" t="s">
        <v>139</v>
      </c>
      <c r="BU9" s="91"/>
      <c r="BV9" s="91"/>
      <c r="BW9" s="91"/>
      <c r="BX9" s="91"/>
      <c r="BY9" s="91"/>
      <c r="BZ9" s="85"/>
      <c r="CA9" s="86"/>
      <c r="CB9" s="86"/>
      <c r="CC9" s="86"/>
      <c r="CD9" s="86"/>
      <c r="CE9" s="86" t="s">
        <v>139</v>
      </c>
      <c r="CF9" s="91"/>
      <c r="CG9" s="91"/>
      <c r="CH9" s="91"/>
      <c r="CI9" s="91"/>
      <c r="CJ9" s="91"/>
      <c r="CK9" s="85"/>
      <c r="CL9" s="86"/>
      <c r="CM9" s="86"/>
      <c r="CN9" s="86"/>
      <c r="CO9" s="86" t="s">
        <v>139</v>
      </c>
      <c r="CP9" s="91"/>
      <c r="CQ9" s="91"/>
      <c r="CR9" s="91"/>
      <c r="CS9" s="91"/>
      <c r="CT9" s="91"/>
      <c r="CU9" s="86"/>
      <c r="CV9" s="85"/>
      <c r="CW9" s="86"/>
      <c r="CX9" s="86"/>
      <c r="CY9" s="92" t="str">
        <f>"（最大出力合計"&amp;TEXT(CZ7,"#,##0")&amp;"kW）"</f>
        <v>（最大出力合計4,250kW）</v>
      </c>
      <c r="CZ9" s="86" t="s">
        <v>139</v>
      </c>
      <c r="DA9" s="91"/>
      <c r="DB9" s="91"/>
      <c r="DC9" s="91"/>
      <c r="DD9" s="91"/>
      <c r="DE9" s="91"/>
      <c r="DF9" s="86"/>
      <c r="DG9" s="85"/>
      <c r="DH9" s="86"/>
      <c r="DI9" s="86"/>
      <c r="DJ9" s="86" t="s">
        <v>139</v>
      </c>
      <c r="DK9" s="91"/>
      <c r="DL9" s="91"/>
      <c r="DM9" s="91"/>
      <c r="DN9" s="91"/>
      <c r="DO9" s="91"/>
      <c r="DP9" s="86"/>
      <c r="DQ9" s="86"/>
      <c r="DR9" s="85"/>
      <c r="DS9" s="86"/>
      <c r="DT9" s="86" t="s">
        <v>139</v>
      </c>
      <c r="DU9" s="91"/>
      <c r="DV9" s="91"/>
      <c r="DW9" s="91"/>
      <c r="DX9" s="91"/>
      <c r="DY9" s="91"/>
      <c r="DZ9" s="86"/>
      <c r="EA9" s="86"/>
      <c r="EB9" s="86"/>
      <c r="EC9" s="85"/>
      <c r="ED9" s="86" t="s">
        <v>139</v>
      </c>
      <c r="EE9" s="91"/>
      <c r="EF9" s="91"/>
      <c r="EG9" s="91"/>
      <c r="EH9" s="91"/>
      <c r="EI9" s="91"/>
      <c r="EJ9" s="86"/>
      <c r="EK9" s="86"/>
      <c r="EL9" s="86"/>
      <c r="EM9" s="86"/>
      <c r="EN9" s="86" t="s">
        <v>139</v>
      </c>
      <c r="EO9" s="91"/>
      <c r="EP9" s="91"/>
      <c r="EQ9" s="91"/>
      <c r="ER9" s="91"/>
      <c r="ES9" s="91"/>
      <c r="ET9" s="85"/>
      <c r="EU9" s="85"/>
      <c r="EV9" s="85"/>
      <c r="EW9" s="85"/>
      <c r="EX9" s="92" t="str">
        <f>"（最大出力合計"&amp;TEXT(EY7,"#,##0")&amp;"kW）"</f>
        <v>（最大出力合計-kW）</v>
      </c>
      <c r="EY9" s="86" t="s">
        <v>139</v>
      </c>
      <c r="EZ9" s="91"/>
      <c r="FA9" s="91"/>
      <c r="FB9" s="91"/>
      <c r="FC9" s="91"/>
      <c r="FD9" s="91"/>
      <c r="FE9" s="86"/>
      <c r="FF9" s="85"/>
      <c r="FG9" s="86"/>
      <c r="FH9" s="86"/>
      <c r="FI9" s="86" t="s">
        <v>139</v>
      </c>
      <c r="FJ9" s="91"/>
      <c r="FK9" s="91"/>
      <c r="FL9" s="91"/>
      <c r="FM9" s="91"/>
      <c r="FN9" s="91"/>
      <c r="FO9" s="86"/>
      <c r="FP9" s="86"/>
      <c r="FQ9" s="85"/>
      <c r="FR9" s="86"/>
      <c r="FS9" s="86" t="s">
        <v>139</v>
      </c>
      <c r="FT9" s="91"/>
      <c r="FU9" s="91"/>
      <c r="FV9" s="91"/>
      <c r="FW9" s="91"/>
      <c r="FX9" s="91"/>
      <c r="FY9" s="86"/>
      <c r="FZ9" s="86"/>
      <c r="GA9" s="86"/>
      <c r="GB9" s="85"/>
      <c r="GC9" s="86" t="s">
        <v>139</v>
      </c>
      <c r="GD9" s="91"/>
      <c r="GE9" s="91"/>
      <c r="GF9" s="91"/>
      <c r="GG9" s="91"/>
      <c r="GH9" s="91"/>
      <c r="GI9" s="86"/>
      <c r="GJ9" s="86"/>
      <c r="GK9" s="86"/>
      <c r="GL9" s="86"/>
      <c r="GM9" s="86" t="s">
        <v>139</v>
      </c>
      <c r="GN9" s="91"/>
      <c r="GO9" s="91"/>
      <c r="GP9" s="91"/>
      <c r="GQ9" s="91"/>
      <c r="GR9" s="91"/>
      <c r="GS9" s="85"/>
      <c r="GT9" s="85"/>
      <c r="GU9" s="85"/>
      <c r="GV9" s="85"/>
      <c r="GW9" s="92" t="str">
        <f>"（最大出力合計"&amp;TEXT(GX7,"#,##0")&amp;"kW）"</f>
        <v>（最大出力合計-kW）</v>
      </c>
      <c r="GX9" s="86" t="s">
        <v>139</v>
      </c>
      <c r="GY9" s="91"/>
      <c r="GZ9" s="91"/>
      <c r="HA9" s="91"/>
      <c r="HB9" s="91"/>
      <c r="HC9" s="91"/>
      <c r="HD9" s="86"/>
      <c r="HE9" s="85"/>
      <c r="HF9" s="86"/>
      <c r="HG9" s="86"/>
      <c r="HH9" s="86" t="s">
        <v>139</v>
      </c>
      <c r="HI9" s="91"/>
      <c r="HJ9" s="91"/>
      <c r="HK9" s="91"/>
      <c r="HL9" s="91"/>
      <c r="HM9" s="91"/>
      <c r="HN9" s="86"/>
      <c r="HO9" s="86"/>
      <c r="HP9" s="85"/>
      <c r="HQ9" s="86"/>
      <c r="HR9" s="86" t="s">
        <v>139</v>
      </c>
      <c r="HS9" s="91"/>
      <c r="HT9" s="91"/>
      <c r="HU9" s="91"/>
      <c r="HV9" s="91"/>
      <c r="HW9" s="91"/>
      <c r="HX9" s="86"/>
      <c r="HY9" s="86"/>
      <c r="HZ9" s="86"/>
      <c r="IA9" s="85"/>
      <c r="IB9" s="86" t="s">
        <v>139</v>
      </c>
      <c r="IC9" s="91"/>
      <c r="ID9" s="91"/>
      <c r="IE9" s="91"/>
      <c r="IF9" s="91"/>
      <c r="IG9" s="91"/>
      <c r="IH9" s="86"/>
      <c r="II9" s="86"/>
      <c r="IJ9" s="86"/>
      <c r="IK9" s="86"/>
      <c r="IL9" s="86" t="s">
        <v>139</v>
      </c>
      <c r="IM9" s="91"/>
      <c r="IN9" s="91"/>
      <c r="IO9" s="91"/>
      <c r="IP9" s="91"/>
      <c r="IQ9" s="91"/>
      <c r="IR9" s="85"/>
      <c r="IS9" s="85"/>
      <c r="IT9" s="85"/>
      <c r="IU9" s="85"/>
      <c r="IV9" s="92" t="str">
        <f>"（最大出力合計"&amp;TEXT(IW7,"#,##0")&amp;"kW）"</f>
        <v>（最大出力合計-kW）</v>
      </c>
      <c r="IW9" s="86" t="s">
        <v>139</v>
      </c>
      <c r="IX9" s="91"/>
      <c r="IY9" s="91"/>
      <c r="IZ9" s="91"/>
      <c r="JA9" s="91"/>
      <c r="JB9" s="91"/>
      <c r="JC9" s="86"/>
      <c r="JD9" s="85"/>
      <c r="JE9" s="86"/>
      <c r="JF9" s="86"/>
      <c r="JG9" s="86" t="s">
        <v>139</v>
      </c>
      <c r="JH9" s="91"/>
      <c r="JI9" s="91"/>
      <c r="JJ9" s="91"/>
      <c r="JK9" s="91"/>
      <c r="JL9" s="91"/>
      <c r="JM9" s="86"/>
      <c r="JN9" s="86"/>
      <c r="JO9" s="85"/>
      <c r="JP9" s="86"/>
      <c r="JQ9" s="86" t="s">
        <v>139</v>
      </c>
      <c r="JR9" s="91"/>
      <c r="JS9" s="91"/>
      <c r="JT9" s="91"/>
      <c r="JU9" s="91"/>
      <c r="JV9" s="91"/>
      <c r="JW9" s="86"/>
      <c r="JX9" s="86"/>
      <c r="JY9" s="86"/>
      <c r="JZ9" s="85"/>
      <c r="KA9" s="86" t="s">
        <v>139</v>
      </c>
      <c r="KB9" s="91"/>
      <c r="KC9" s="91"/>
      <c r="KD9" s="91"/>
      <c r="KE9" s="91"/>
      <c r="KF9" s="91"/>
      <c r="KG9" s="86"/>
      <c r="KH9" s="86"/>
      <c r="KI9" s="86"/>
      <c r="KJ9" s="86"/>
      <c r="KK9" s="86" t="s">
        <v>139</v>
      </c>
      <c r="KL9" s="91"/>
      <c r="KM9" s="91"/>
      <c r="KN9" s="91"/>
      <c r="KO9" s="91"/>
      <c r="KP9" s="91"/>
      <c r="KQ9" s="85"/>
      <c r="KR9" s="85"/>
      <c r="KS9" s="85"/>
      <c r="KT9" s="85"/>
      <c r="KU9" s="92" t="str">
        <f>"（最大出力合計"&amp;TEXT(KV7,"#,##0")&amp;"kW）"</f>
        <v>（最大出力合計4,250kW）</v>
      </c>
      <c r="KV9" s="86" t="s">
        <v>139</v>
      </c>
      <c r="KW9" s="91"/>
      <c r="KX9" s="91"/>
      <c r="KY9" s="91"/>
      <c r="KZ9" s="91"/>
      <c r="LA9" s="91"/>
      <c r="LB9" s="86"/>
      <c r="LC9" s="85"/>
      <c r="LD9" s="86"/>
      <c r="LE9" s="86"/>
      <c r="LF9" s="86" t="s">
        <v>139</v>
      </c>
      <c r="LG9" s="91"/>
      <c r="LH9" s="91"/>
      <c r="LI9" s="91"/>
      <c r="LJ9" s="91"/>
      <c r="LK9" s="91"/>
      <c r="LL9" s="86"/>
      <c r="LM9" s="86"/>
      <c r="LN9" s="85"/>
      <c r="LO9" s="86"/>
      <c r="LP9" s="86" t="s">
        <v>139</v>
      </c>
      <c r="LQ9" s="91"/>
      <c r="LR9" s="91"/>
      <c r="LS9" s="91"/>
      <c r="LT9" s="91"/>
      <c r="LU9" s="91"/>
      <c r="LV9" s="86"/>
      <c r="LW9" s="86"/>
      <c r="LX9" s="86"/>
      <c r="LY9" s="85"/>
      <c r="LZ9" s="86" t="s">
        <v>139</v>
      </c>
      <c r="MA9" s="91"/>
      <c r="MB9" s="91"/>
      <c r="MC9" s="91"/>
      <c r="MD9" s="91"/>
      <c r="ME9" s="91"/>
      <c r="MF9" s="86"/>
      <c r="MG9" s="86"/>
      <c r="MH9" s="86"/>
      <c r="MI9" s="86"/>
      <c r="MJ9" s="86" t="s">
        <v>139</v>
      </c>
      <c r="MK9" s="91"/>
      <c r="ML9" s="91"/>
      <c r="MM9" s="91"/>
      <c r="MN9" s="91"/>
      <c r="MO9" s="91"/>
      <c r="MP9" s="85"/>
      <c r="MQ9" s="85"/>
      <c r="MR9" s="85"/>
      <c r="MS9" s="85"/>
      <c r="MT9" s="85"/>
      <c r="MU9" s="85"/>
      <c r="MV9" s="85"/>
      <c r="MW9" s="85"/>
      <c r="MX9" s="85"/>
      <c r="MY9" s="85"/>
      <c r="MZ9" s="85"/>
      <c r="NA9" s="85"/>
      <c r="NB9" s="85"/>
      <c r="NC9" s="85"/>
      <c r="ND9" s="85"/>
      <c r="NE9" s="85"/>
      <c r="NF9" s="85"/>
      <c r="NG9" s="85"/>
      <c r="NH9" s="85"/>
      <c r="NI9" s="85"/>
      <c r="NJ9" s="85"/>
    </row>
    <row r="10" spans="1:374" x14ac:dyDescent="0.15">
      <c r="A10" s="89" t="s">
        <v>140</v>
      </c>
      <c r="B10" s="93">
        <f>DATEVALUE($B$6-4&amp;"年1月1日")</f>
        <v>40909</v>
      </c>
      <c r="C10" s="93">
        <f>DATEVALUE($B$6-3&amp;"年1月1日")</f>
        <v>41275</v>
      </c>
      <c r="D10" s="93">
        <f>DATEVALUE($B$6-2&amp;"年1月1日")</f>
        <v>41640</v>
      </c>
      <c r="E10" s="93">
        <f>DATEVALUE($B$6-1&amp;"年1月1日")</f>
        <v>42005</v>
      </c>
      <c r="F10" s="93">
        <f>DATEVALUE($B$6&amp;"年1月1日")</f>
        <v>42370</v>
      </c>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6"/>
      <c r="AX10" s="86"/>
      <c r="AY10" s="94">
        <f>$B$10</f>
        <v>40909</v>
      </c>
      <c r="AZ10" s="94">
        <f>$C$10</f>
        <v>41275</v>
      </c>
      <c r="BA10" s="94">
        <f>$D$10</f>
        <v>41640</v>
      </c>
      <c r="BB10" s="94">
        <f>$E$10</f>
        <v>42005</v>
      </c>
      <c r="BC10" s="94">
        <f>$F$10</f>
        <v>42370</v>
      </c>
      <c r="BD10" s="85"/>
      <c r="BE10" s="85"/>
      <c r="BF10" s="85"/>
      <c r="BG10" s="85"/>
      <c r="BH10" s="85"/>
      <c r="BI10" s="86"/>
      <c r="BJ10" s="94">
        <f>$B$10</f>
        <v>40909</v>
      </c>
      <c r="BK10" s="94">
        <f>$C$10</f>
        <v>41275</v>
      </c>
      <c r="BL10" s="94">
        <f>$D$10</f>
        <v>41640</v>
      </c>
      <c r="BM10" s="94">
        <f>$E$10</f>
        <v>42005</v>
      </c>
      <c r="BN10" s="94">
        <f>$F$10</f>
        <v>42370</v>
      </c>
      <c r="BO10" s="85"/>
      <c r="BP10" s="85"/>
      <c r="BQ10" s="85"/>
      <c r="BR10" s="85"/>
      <c r="BS10" s="85"/>
      <c r="BT10" s="86"/>
      <c r="BU10" s="94">
        <f>$B$10</f>
        <v>40909</v>
      </c>
      <c r="BV10" s="94">
        <f>$C$10</f>
        <v>41275</v>
      </c>
      <c r="BW10" s="94">
        <f>$D$10</f>
        <v>41640</v>
      </c>
      <c r="BX10" s="94">
        <f>$E$10</f>
        <v>42005</v>
      </c>
      <c r="BY10" s="94">
        <f>$F$10</f>
        <v>42370</v>
      </c>
      <c r="BZ10" s="85"/>
      <c r="CA10" s="85"/>
      <c r="CB10" s="85"/>
      <c r="CC10" s="85"/>
      <c r="CD10" s="85"/>
      <c r="CE10" s="86"/>
      <c r="CF10" s="94">
        <f>$B$10</f>
        <v>40909</v>
      </c>
      <c r="CG10" s="94">
        <f>$C$10</f>
        <v>41275</v>
      </c>
      <c r="CH10" s="94">
        <f>$D$10</f>
        <v>41640</v>
      </c>
      <c r="CI10" s="94">
        <f>$E$10</f>
        <v>42005</v>
      </c>
      <c r="CJ10" s="94">
        <f>$F$10</f>
        <v>42370</v>
      </c>
      <c r="CK10" s="85"/>
      <c r="CL10" s="85"/>
      <c r="CM10" s="85"/>
      <c r="CN10" s="85"/>
      <c r="CO10" s="86"/>
      <c r="CP10" s="94">
        <f>$B$10</f>
        <v>40909</v>
      </c>
      <c r="CQ10" s="94">
        <f>$C$10</f>
        <v>41275</v>
      </c>
      <c r="CR10" s="94">
        <f>$D$10</f>
        <v>41640</v>
      </c>
      <c r="CS10" s="94">
        <f>$E$10</f>
        <v>42005</v>
      </c>
      <c r="CT10" s="94">
        <f>$F$10</f>
        <v>42370</v>
      </c>
      <c r="CU10" s="85"/>
      <c r="CV10" s="85"/>
      <c r="CW10" s="85"/>
      <c r="CX10" s="85"/>
      <c r="CY10" s="85"/>
      <c r="CZ10" s="86"/>
      <c r="DA10" s="94">
        <f>$B$10</f>
        <v>40909</v>
      </c>
      <c r="DB10" s="94">
        <f>$C$10</f>
        <v>41275</v>
      </c>
      <c r="DC10" s="94">
        <f>$D$10</f>
        <v>41640</v>
      </c>
      <c r="DD10" s="94">
        <f>$E$10</f>
        <v>42005</v>
      </c>
      <c r="DE10" s="94">
        <f>$F$10</f>
        <v>42370</v>
      </c>
      <c r="DF10" s="85"/>
      <c r="DG10" s="85"/>
      <c r="DH10" s="85"/>
      <c r="DI10" s="85"/>
      <c r="DJ10" s="86"/>
      <c r="DK10" s="94">
        <f>$B$10</f>
        <v>40909</v>
      </c>
      <c r="DL10" s="94">
        <f>$C$10</f>
        <v>41275</v>
      </c>
      <c r="DM10" s="94">
        <f>$D$10</f>
        <v>41640</v>
      </c>
      <c r="DN10" s="94">
        <f>$E$10</f>
        <v>42005</v>
      </c>
      <c r="DO10" s="94">
        <f>$F$10</f>
        <v>42370</v>
      </c>
      <c r="DP10" s="85"/>
      <c r="DQ10" s="85"/>
      <c r="DR10" s="85"/>
      <c r="DS10" s="85"/>
      <c r="DT10" s="86"/>
      <c r="DU10" s="94">
        <f>$B$10</f>
        <v>40909</v>
      </c>
      <c r="DV10" s="94">
        <f>$C$10</f>
        <v>41275</v>
      </c>
      <c r="DW10" s="94">
        <f>$D$10</f>
        <v>41640</v>
      </c>
      <c r="DX10" s="94">
        <f>$E$10</f>
        <v>42005</v>
      </c>
      <c r="DY10" s="94">
        <f>$F$10</f>
        <v>42370</v>
      </c>
      <c r="DZ10" s="85"/>
      <c r="EA10" s="85"/>
      <c r="EB10" s="85"/>
      <c r="EC10" s="85"/>
      <c r="ED10" s="86"/>
      <c r="EE10" s="94">
        <f>$B$10</f>
        <v>40909</v>
      </c>
      <c r="EF10" s="94">
        <f>$C$10</f>
        <v>41275</v>
      </c>
      <c r="EG10" s="94">
        <f>$D$10</f>
        <v>41640</v>
      </c>
      <c r="EH10" s="94">
        <f>$E$10</f>
        <v>42005</v>
      </c>
      <c r="EI10" s="94">
        <f>$F$10</f>
        <v>42370</v>
      </c>
      <c r="EJ10" s="85"/>
      <c r="EK10" s="85"/>
      <c r="EL10" s="85"/>
      <c r="EM10" s="85"/>
      <c r="EN10" s="86"/>
      <c r="EO10" s="94">
        <f>$B$10</f>
        <v>40909</v>
      </c>
      <c r="EP10" s="94">
        <f>$C$10</f>
        <v>41275</v>
      </c>
      <c r="EQ10" s="94">
        <f>$D$10</f>
        <v>41640</v>
      </c>
      <c r="ER10" s="94">
        <f>$E$10</f>
        <v>42005</v>
      </c>
      <c r="ES10" s="94">
        <f>$F$10</f>
        <v>42370</v>
      </c>
      <c r="ET10" s="85"/>
      <c r="EU10" s="85"/>
      <c r="EV10" s="85"/>
      <c r="EW10" s="85"/>
      <c r="EX10" s="85"/>
      <c r="EY10" s="86"/>
      <c r="EZ10" s="94">
        <f>$B$10</f>
        <v>40909</v>
      </c>
      <c r="FA10" s="94">
        <f>$C$10</f>
        <v>41275</v>
      </c>
      <c r="FB10" s="94">
        <f>$D$10</f>
        <v>41640</v>
      </c>
      <c r="FC10" s="94">
        <f>$E$10</f>
        <v>42005</v>
      </c>
      <c r="FD10" s="94">
        <f>$F$10</f>
        <v>42370</v>
      </c>
      <c r="FE10" s="85"/>
      <c r="FF10" s="85"/>
      <c r="FG10" s="85"/>
      <c r="FH10" s="85"/>
      <c r="FI10" s="86"/>
      <c r="FJ10" s="94">
        <f>$B$10</f>
        <v>40909</v>
      </c>
      <c r="FK10" s="94">
        <f>$C$10</f>
        <v>41275</v>
      </c>
      <c r="FL10" s="94">
        <f>$D$10</f>
        <v>41640</v>
      </c>
      <c r="FM10" s="94">
        <f>$E$10</f>
        <v>42005</v>
      </c>
      <c r="FN10" s="94">
        <f>$F$10</f>
        <v>42370</v>
      </c>
      <c r="FO10" s="85"/>
      <c r="FP10" s="85"/>
      <c r="FQ10" s="85"/>
      <c r="FR10" s="85"/>
      <c r="FS10" s="86"/>
      <c r="FT10" s="94">
        <f>$B$10</f>
        <v>40909</v>
      </c>
      <c r="FU10" s="94">
        <f>$C$10</f>
        <v>41275</v>
      </c>
      <c r="FV10" s="94">
        <f>$D$10</f>
        <v>41640</v>
      </c>
      <c r="FW10" s="94">
        <f>$E$10</f>
        <v>42005</v>
      </c>
      <c r="FX10" s="94">
        <f>$F$10</f>
        <v>42370</v>
      </c>
      <c r="FY10" s="85"/>
      <c r="FZ10" s="85"/>
      <c r="GA10" s="85"/>
      <c r="GB10" s="85"/>
      <c r="GC10" s="86"/>
      <c r="GD10" s="94">
        <f>$B$10</f>
        <v>40909</v>
      </c>
      <c r="GE10" s="94">
        <f>$C$10</f>
        <v>41275</v>
      </c>
      <c r="GF10" s="94">
        <f>$D$10</f>
        <v>41640</v>
      </c>
      <c r="GG10" s="94">
        <f>$E$10</f>
        <v>42005</v>
      </c>
      <c r="GH10" s="94">
        <f>$F$10</f>
        <v>42370</v>
      </c>
      <c r="GI10" s="85"/>
      <c r="GJ10" s="85"/>
      <c r="GK10" s="85"/>
      <c r="GL10" s="85"/>
      <c r="GM10" s="86"/>
      <c r="GN10" s="94">
        <f>$B$10</f>
        <v>40909</v>
      </c>
      <c r="GO10" s="94">
        <f>$C$10</f>
        <v>41275</v>
      </c>
      <c r="GP10" s="94">
        <f>$D$10</f>
        <v>41640</v>
      </c>
      <c r="GQ10" s="94">
        <f>$E$10</f>
        <v>42005</v>
      </c>
      <c r="GR10" s="94">
        <f>$F$10</f>
        <v>42370</v>
      </c>
      <c r="GS10" s="85"/>
      <c r="GT10" s="85"/>
      <c r="GU10" s="85"/>
      <c r="GV10" s="85"/>
      <c r="GW10" s="85"/>
      <c r="GX10" s="86"/>
      <c r="GY10" s="94">
        <f>$B$10</f>
        <v>40909</v>
      </c>
      <c r="GZ10" s="94">
        <f>$C$10</f>
        <v>41275</v>
      </c>
      <c r="HA10" s="94">
        <f>$D$10</f>
        <v>41640</v>
      </c>
      <c r="HB10" s="94">
        <f>$E$10</f>
        <v>42005</v>
      </c>
      <c r="HC10" s="94">
        <f>$F$10</f>
        <v>42370</v>
      </c>
      <c r="HD10" s="85"/>
      <c r="HE10" s="85"/>
      <c r="HF10" s="85"/>
      <c r="HG10" s="85"/>
      <c r="HH10" s="86"/>
      <c r="HI10" s="94">
        <f>$B$10</f>
        <v>40909</v>
      </c>
      <c r="HJ10" s="94">
        <f>$C$10</f>
        <v>41275</v>
      </c>
      <c r="HK10" s="94">
        <f>$D$10</f>
        <v>41640</v>
      </c>
      <c r="HL10" s="94">
        <f>$E$10</f>
        <v>42005</v>
      </c>
      <c r="HM10" s="94">
        <f>$F$10</f>
        <v>42370</v>
      </c>
      <c r="HN10" s="85"/>
      <c r="HO10" s="85"/>
      <c r="HP10" s="85"/>
      <c r="HQ10" s="85"/>
      <c r="HR10" s="86"/>
      <c r="HS10" s="94">
        <f>$B$10</f>
        <v>40909</v>
      </c>
      <c r="HT10" s="94">
        <f>$C$10</f>
        <v>41275</v>
      </c>
      <c r="HU10" s="94">
        <f>$D$10</f>
        <v>41640</v>
      </c>
      <c r="HV10" s="94">
        <f>$E$10</f>
        <v>42005</v>
      </c>
      <c r="HW10" s="94">
        <f>$F$10</f>
        <v>42370</v>
      </c>
      <c r="HX10" s="85"/>
      <c r="HY10" s="85"/>
      <c r="HZ10" s="85"/>
      <c r="IA10" s="85"/>
      <c r="IB10" s="86"/>
      <c r="IC10" s="94">
        <f>$B$10</f>
        <v>40909</v>
      </c>
      <c r="ID10" s="94">
        <f>$C$10</f>
        <v>41275</v>
      </c>
      <c r="IE10" s="94">
        <f>$D$10</f>
        <v>41640</v>
      </c>
      <c r="IF10" s="94">
        <f>$E$10</f>
        <v>42005</v>
      </c>
      <c r="IG10" s="94">
        <f>$F$10</f>
        <v>42370</v>
      </c>
      <c r="IH10" s="85"/>
      <c r="II10" s="85"/>
      <c r="IJ10" s="85"/>
      <c r="IK10" s="85"/>
      <c r="IL10" s="86"/>
      <c r="IM10" s="94">
        <f>$B$10</f>
        <v>40909</v>
      </c>
      <c r="IN10" s="94">
        <f>$C$10</f>
        <v>41275</v>
      </c>
      <c r="IO10" s="94">
        <f>$D$10</f>
        <v>41640</v>
      </c>
      <c r="IP10" s="94">
        <f>$E$10</f>
        <v>42005</v>
      </c>
      <c r="IQ10" s="94">
        <f>$F$10</f>
        <v>42370</v>
      </c>
      <c r="IR10" s="85"/>
      <c r="IS10" s="85"/>
      <c r="IT10" s="85"/>
      <c r="IU10" s="85"/>
      <c r="IV10" s="85"/>
      <c r="IW10" s="86"/>
      <c r="IX10" s="94">
        <f>$B$10</f>
        <v>40909</v>
      </c>
      <c r="IY10" s="94">
        <f>$C$10</f>
        <v>41275</v>
      </c>
      <c r="IZ10" s="94">
        <f>$D$10</f>
        <v>41640</v>
      </c>
      <c r="JA10" s="94">
        <f>$E$10</f>
        <v>42005</v>
      </c>
      <c r="JB10" s="94">
        <f>$F$10</f>
        <v>42370</v>
      </c>
      <c r="JC10" s="85"/>
      <c r="JD10" s="85"/>
      <c r="JE10" s="85"/>
      <c r="JF10" s="85"/>
      <c r="JG10" s="86"/>
      <c r="JH10" s="94">
        <f>$B$10</f>
        <v>40909</v>
      </c>
      <c r="JI10" s="94">
        <f>$C$10</f>
        <v>41275</v>
      </c>
      <c r="JJ10" s="94">
        <f>$D$10</f>
        <v>41640</v>
      </c>
      <c r="JK10" s="94">
        <f>$E$10</f>
        <v>42005</v>
      </c>
      <c r="JL10" s="94">
        <f>$F$10</f>
        <v>42370</v>
      </c>
      <c r="JM10" s="85"/>
      <c r="JN10" s="85"/>
      <c r="JO10" s="85"/>
      <c r="JP10" s="85"/>
      <c r="JQ10" s="86"/>
      <c r="JR10" s="94">
        <f>$B$10</f>
        <v>40909</v>
      </c>
      <c r="JS10" s="94">
        <f>$C$10</f>
        <v>41275</v>
      </c>
      <c r="JT10" s="94">
        <f>$D$10</f>
        <v>41640</v>
      </c>
      <c r="JU10" s="94">
        <f>$E$10</f>
        <v>42005</v>
      </c>
      <c r="JV10" s="94">
        <f>$F$10</f>
        <v>42370</v>
      </c>
      <c r="JW10" s="85"/>
      <c r="JX10" s="85"/>
      <c r="JY10" s="85"/>
      <c r="JZ10" s="85"/>
      <c r="KA10" s="86"/>
      <c r="KB10" s="94">
        <f>$B$10</f>
        <v>40909</v>
      </c>
      <c r="KC10" s="94">
        <f>$C$10</f>
        <v>41275</v>
      </c>
      <c r="KD10" s="94">
        <f>$D$10</f>
        <v>41640</v>
      </c>
      <c r="KE10" s="94">
        <f>$E$10</f>
        <v>42005</v>
      </c>
      <c r="KF10" s="94">
        <f>$F$10</f>
        <v>42370</v>
      </c>
      <c r="KG10" s="85"/>
      <c r="KH10" s="85"/>
      <c r="KI10" s="85"/>
      <c r="KJ10" s="85"/>
      <c r="KK10" s="86"/>
      <c r="KL10" s="94">
        <f>$B$10</f>
        <v>40909</v>
      </c>
      <c r="KM10" s="94">
        <f>$C$10</f>
        <v>41275</v>
      </c>
      <c r="KN10" s="94">
        <f>$D$10</f>
        <v>41640</v>
      </c>
      <c r="KO10" s="94">
        <f>$E$10</f>
        <v>42005</v>
      </c>
      <c r="KP10" s="94">
        <f>$F$10</f>
        <v>42370</v>
      </c>
      <c r="KQ10" s="85"/>
      <c r="KR10" s="85"/>
      <c r="KS10" s="85"/>
      <c r="KT10" s="85"/>
      <c r="KU10" s="85"/>
      <c r="KV10" s="86"/>
      <c r="KW10" s="94">
        <f>$B$10</f>
        <v>40909</v>
      </c>
      <c r="KX10" s="94">
        <f>$C$10</f>
        <v>41275</v>
      </c>
      <c r="KY10" s="94">
        <f>$D$10</f>
        <v>41640</v>
      </c>
      <c r="KZ10" s="94">
        <f>$E$10</f>
        <v>42005</v>
      </c>
      <c r="LA10" s="94">
        <f>$F$10</f>
        <v>42370</v>
      </c>
      <c r="LB10" s="85"/>
      <c r="LC10" s="85"/>
      <c r="LD10" s="85"/>
      <c r="LE10" s="85"/>
      <c r="LF10" s="86"/>
      <c r="LG10" s="94">
        <f>$B$10</f>
        <v>40909</v>
      </c>
      <c r="LH10" s="94">
        <f>$C$10</f>
        <v>41275</v>
      </c>
      <c r="LI10" s="94">
        <f>$D$10</f>
        <v>41640</v>
      </c>
      <c r="LJ10" s="94">
        <f>$E$10</f>
        <v>42005</v>
      </c>
      <c r="LK10" s="94">
        <f>$F$10</f>
        <v>42370</v>
      </c>
      <c r="LL10" s="85"/>
      <c r="LM10" s="85"/>
      <c r="LN10" s="85"/>
      <c r="LO10" s="85"/>
      <c r="LP10" s="86"/>
      <c r="LQ10" s="94">
        <f>$B$10</f>
        <v>40909</v>
      </c>
      <c r="LR10" s="94">
        <f>$C$10</f>
        <v>41275</v>
      </c>
      <c r="LS10" s="94">
        <f>$D$10</f>
        <v>41640</v>
      </c>
      <c r="LT10" s="94">
        <f>$E$10</f>
        <v>42005</v>
      </c>
      <c r="LU10" s="94">
        <f>$F$10</f>
        <v>42370</v>
      </c>
      <c r="LV10" s="85"/>
      <c r="LW10" s="85"/>
      <c r="LX10" s="85"/>
      <c r="LY10" s="85"/>
      <c r="LZ10" s="86"/>
      <c r="MA10" s="94">
        <f>$B$10</f>
        <v>40909</v>
      </c>
      <c r="MB10" s="94">
        <f>$C$10</f>
        <v>41275</v>
      </c>
      <c r="MC10" s="94">
        <f>$D$10</f>
        <v>41640</v>
      </c>
      <c r="MD10" s="94">
        <f>$E$10</f>
        <v>42005</v>
      </c>
      <c r="ME10" s="94">
        <f>$F$10</f>
        <v>42370</v>
      </c>
      <c r="MF10" s="85"/>
      <c r="MG10" s="85"/>
      <c r="MH10" s="85"/>
      <c r="MI10" s="85"/>
      <c r="MJ10" s="86"/>
      <c r="MK10" s="94">
        <f>$B$10</f>
        <v>40909</v>
      </c>
      <c r="ML10" s="94">
        <f>$C$10</f>
        <v>41275</v>
      </c>
      <c r="MM10" s="94">
        <f>$D$10</f>
        <v>41640</v>
      </c>
      <c r="MN10" s="94">
        <f>$E$10</f>
        <v>42005</v>
      </c>
      <c r="MO10" s="94">
        <f>$F$10</f>
        <v>42370</v>
      </c>
      <c r="MP10" s="85"/>
      <c r="MQ10" s="85"/>
      <c r="MR10" s="85"/>
      <c r="MS10" s="85"/>
      <c r="MT10" s="85"/>
      <c r="MU10" s="85"/>
      <c r="MV10" s="85"/>
      <c r="MW10" s="85"/>
      <c r="MX10" s="85"/>
      <c r="MY10" s="85"/>
      <c r="MZ10" s="85"/>
      <c r="NA10" s="85"/>
      <c r="NB10" s="85"/>
      <c r="NC10" s="85"/>
      <c r="ND10" s="85"/>
      <c r="NE10" s="85"/>
      <c r="NF10" s="85"/>
      <c r="NG10" s="85"/>
      <c r="NH10" s="85"/>
      <c r="NI10" s="85"/>
      <c r="NJ10" s="85"/>
    </row>
    <row r="11" spans="1:374" x14ac:dyDescent="0.15">
      <c r="A11" s="47"/>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6"/>
      <c r="AX11" s="95" t="s">
        <v>141</v>
      </c>
      <c r="AY11" s="96" t="str">
        <f>AY7</f>
        <v>-</v>
      </c>
      <c r="AZ11" s="96">
        <f>AZ7</f>
        <v>100</v>
      </c>
      <c r="BA11" s="96">
        <f>BA7</f>
        <v>126.5</v>
      </c>
      <c r="BB11" s="96">
        <f>BB7</f>
        <v>135.30000000000001</v>
      </c>
      <c r="BC11" s="96">
        <f>BC7</f>
        <v>110.9</v>
      </c>
      <c r="BD11" s="85"/>
      <c r="BE11" s="85"/>
      <c r="BF11" s="85"/>
      <c r="BG11" s="85"/>
      <c r="BH11" s="85"/>
      <c r="BI11" s="95" t="s">
        <v>141</v>
      </c>
      <c r="BJ11" s="96" t="str">
        <f>BJ7</f>
        <v>-</v>
      </c>
      <c r="BK11" s="96">
        <f>BK7</f>
        <v>0</v>
      </c>
      <c r="BL11" s="96">
        <f>BL7</f>
        <v>3420.6</v>
      </c>
      <c r="BM11" s="96">
        <f>BM7</f>
        <v>2347.5</v>
      </c>
      <c r="BN11" s="96">
        <f>BN7</f>
        <v>2119.4</v>
      </c>
      <c r="BO11" s="85"/>
      <c r="BP11" s="85"/>
      <c r="BQ11" s="85"/>
      <c r="BR11" s="85"/>
      <c r="BS11" s="85"/>
      <c r="BT11" s="95" t="s">
        <v>142</v>
      </c>
      <c r="BU11" s="96" t="str">
        <f>BU7</f>
        <v>-</v>
      </c>
      <c r="BV11" s="96" t="str">
        <f>BV7</f>
        <v>-</v>
      </c>
      <c r="BW11" s="96" t="str">
        <f>BW7</f>
        <v>-</v>
      </c>
      <c r="BX11" s="96" t="str">
        <f>BX7</f>
        <v>-</v>
      </c>
      <c r="BY11" s="96" t="str">
        <f>BY7</f>
        <v>-</v>
      </c>
      <c r="BZ11" s="85"/>
      <c r="CA11" s="85"/>
      <c r="CB11" s="85"/>
      <c r="CC11" s="85"/>
      <c r="CD11" s="85"/>
      <c r="CE11" s="95" t="s">
        <v>141</v>
      </c>
      <c r="CF11" s="96" t="str">
        <f>CF7</f>
        <v>-</v>
      </c>
      <c r="CG11" s="96">
        <f>CG7</f>
        <v>32200</v>
      </c>
      <c r="CH11" s="96">
        <f>CH7</f>
        <v>38826.199999999997</v>
      </c>
      <c r="CI11" s="96">
        <f>CI7</f>
        <v>36410.400000000001</v>
      </c>
      <c r="CJ11" s="96">
        <f>CJ7</f>
        <v>38442.699999999997</v>
      </c>
      <c r="CK11" s="85"/>
      <c r="CL11" s="85"/>
      <c r="CM11" s="85"/>
      <c r="CN11" s="85"/>
      <c r="CO11" s="95" t="s">
        <v>141</v>
      </c>
      <c r="CP11" s="97" t="str">
        <f>CP7</f>
        <v>-</v>
      </c>
      <c r="CQ11" s="97">
        <f>CQ7</f>
        <v>-161</v>
      </c>
      <c r="CR11" s="97">
        <f>CR7</f>
        <v>67055</v>
      </c>
      <c r="CS11" s="97">
        <f>CS7</f>
        <v>124896</v>
      </c>
      <c r="CT11" s="97">
        <f>CT7</f>
        <v>118447</v>
      </c>
      <c r="CU11" s="85"/>
      <c r="CV11" s="85"/>
      <c r="CW11" s="85"/>
      <c r="CX11" s="85"/>
      <c r="CY11" s="85"/>
      <c r="CZ11" s="95" t="s">
        <v>141</v>
      </c>
      <c r="DA11" s="96" t="str">
        <f>DA7</f>
        <v>-</v>
      </c>
      <c r="DB11" s="96">
        <f>DB7</f>
        <v>0</v>
      </c>
      <c r="DC11" s="96">
        <f>DC7</f>
        <v>18.2</v>
      </c>
      <c r="DD11" s="96">
        <f>DD7</f>
        <v>10.6</v>
      </c>
      <c r="DE11" s="96">
        <f>DE7</f>
        <v>17.7</v>
      </c>
      <c r="DF11" s="85"/>
      <c r="DG11" s="85"/>
      <c r="DH11" s="85"/>
      <c r="DI11" s="85"/>
      <c r="DJ11" s="95" t="s">
        <v>141</v>
      </c>
      <c r="DK11" s="96" t="str">
        <f>DK7</f>
        <v>-</v>
      </c>
      <c r="DL11" s="96">
        <f>DL7</f>
        <v>0</v>
      </c>
      <c r="DM11" s="96">
        <f>DM7</f>
        <v>0</v>
      </c>
      <c r="DN11" s="96">
        <f>DN7</f>
        <v>0.9</v>
      </c>
      <c r="DO11" s="96">
        <f>DO7</f>
        <v>1.2</v>
      </c>
      <c r="DP11" s="85"/>
      <c r="DQ11" s="85"/>
      <c r="DR11" s="85"/>
      <c r="DS11" s="85"/>
      <c r="DT11" s="95" t="s">
        <v>143</v>
      </c>
      <c r="DU11" s="96" t="str">
        <f>DU7</f>
        <v>-</v>
      </c>
      <c r="DV11" s="96" t="str">
        <f>DV7</f>
        <v>-</v>
      </c>
      <c r="DW11" s="96">
        <f>DW7</f>
        <v>933.5</v>
      </c>
      <c r="DX11" s="96">
        <f>DX7</f>
        <v>737.1</v>
      </c>
      <c r="DY11" s="96">
        <f>DY7</f>
        <v>433.3</v>
      </c>
      <c r="DZ11" s="85"/>
      <c r="EA11" s="85"/>
      <c r="EB11" s="85"/>
      <c r="EC11" s="85"/>
      <c r="ED11" s="95" t="s">
        <v>143</v>
      </c>
      <c r="EE11" s="96" t="str">
        <f>EE7</f>
        <v>-</v>
      </c>
      <c r="EF11" s="96" t="str">
        <f>EF7</f>
        <v>-</v>
      </c>
      <c r="EG11" s="96" t="str">
        <f>EG7</f>
        <v>-</v>
      </c>
      <c r="EH11" s="96" t="str">
        <f>EH7</f>
        <v>-</v>
      </c>
      <c r="EI11" s="96" t="str">
        <f>EI7</f>
        <v>-</v>
      </c>
      <c r="EJ11" s="85"/>
      <c r="EK11" s="85"/>
      <c r="EL11" s="85"/>
      <c r="EM11" s="85"/>
      <c r="EN11" s="95" t="s">
        <v>141</v>
      </c>
      <c r="EO11" s="96" t="str">
        <f>EO7</f>
        <v>-</v>
      </c>
      <c r="EP11" s="96">
        <f>EP7</f>
        <v>100</v>
      </c>
      <c r="EQ11" s="96">
        <f>EQ7</f>
        <v>100</v>
      </c>
      <c r="ER11" s="96">
        <f>ER7</f>
        <v>100</v>
      </c>
      <c r="ES11" s="96">
        <f>ES7</f>
        <v>99.3</v>
      </c>
      <c r="ET11" s="85"/>
      <c r="EU11" s="85"/>
      <c r="EV11" s="85"/>
      <c r="EW11" s="85"/>
      <c r="EX11" s="85"/>
      <c r="EY11" s="95" t="s">
        <v>141</v>
      </c>
      <c r="EZ11" s="96" t="str">
        <f>EZ7</f>
        <v>-</v>
      </c>
      <c r="FA11" s="96" t="str">
        <f>FA7</f>
        <v>-</v>
      </c>
      <c r="FB11" s="96" t="str">
        <f>FB7</f>
        <v>-</v>
      </c>
      <c r="FC11" s="96" t="str">
        <f>FC7</f>
        <v>-</v>
      </c>
      <c r="FD11" s="96" t="str">
        <f>FD7</f>
        <v>-</v>
      </c>
      <c r="FE11" s="85"/>
      <c r="FF11" s="85"/>
      <c r="FG11" s="85"/>
      <c r="FH11" s="85"/>
      <c r="FI11" s="95" t="s">
        <v>142</v>
      </c>
      <c r="FJ11" s="96" t="str">
        <f>FJ7</f>
        <v>-</v>
      </c>
      <c r="FK11" s="96" t="str">
        <f>FK7</f>
        <v>-</v>
      </c>
      <c r="FL11" s="96" t="str">
        <f>FL7</f>
        <v>-</v>
      </c>
      <c r="FM11" s="96" t="str">
        <f>FM7</f>
        <v>-</v>
      </c>
      <c r="FN11" s="96" t="str">
        <f>FN7</f>
        <v>-</v>
      </c>
      <c r="FO11" s="85"/>
      <c r="FP11" s="85"/>
      <c r="FQ11" s="85"/>
      <c r="FR11" s="85"/>
      <c r="FS11" s="95" t="s">
        <v>141</v>
      </c>
      <c r="FT11" s="96" t="str">
        <f>FT7</f>
        <v>-</v>
      </c>
      <c r="FU11" s="96" t="str">
        <f>FU7</f>
        <v>-</v>
      </c>
      <c r="FV11" s="96" t="str">
        <f>FV7</f>
        <v>-</v>
      </c>
      <c r="FW11" s="96" t="str">
        <f>FW7</f>
        <v>-</v>
      </c>
      <c r="FX11" s="96" t="str">
        <f>FX7</f>
        <v>-</v>
      </c>
      <c r="FY11" s="85"/>
      <c r="FZ11" s="85"/>
      <c r="GA11" s="85"/>
      <c r="GB11" s="85"/>
      <c r="GC11" s="95" t="s">
        <v>141</v>
      </c>
      <c r="GD11" s="96" t="str">
        <f>GD7</f>
        <v>-</v>
      </c>
      <c r="GE11" s="96" t="str">
        <f>GE7</f>
        <v>-</v>
      </c>
      <c r="GF11" s="96" t="str">
        <f>GF7</f>
        <v>-</v>
      </c>
      <c r="GG11" s="96" t="str">
        <f>GG7</f>
        <v>-</v>
      </c>
      <c r="GH11" s="96" t="str">
        <f>GH7</f>
        <v>-</v>
      </c>
      <c r="GI11" s="85"/>
      <c r="GJ11" s="85"/>
      <c r="GK11" s="85"/>
      <c r="GL11" s="85"/>
      <c r="GM11" s="95" t="s">
        <v>143</v>
      </c>
      <c r="GN11" s="96" t="str">
        <f>GN7</f>
        <v>-</v>
      </c>
      <c r="GO11" s="96" t="str">
        <f>GO7</f>
        <v>-</v>
      </c>
      <c r="GP11" s="96" t="str">
        <f>GP7</f>
        <v>-</v>
      </c>
      <c r="GQ11" s="96" t="str">
        <f>GQ7</f>
        <v>-</v>
      </c>
      <c r="GR11" s="96" t="str">
        <f>GR7</f>
        <v>-</v>
      </c>
      <c r="GS11" s="85"/>
      <c r="GT11" s="85"/>
      <c r="GU11" s="85"/>
      <c r="GV11" s="85"/>
      <c r="GW11" s="85"/>
      <c r="GX11" s="95" t="s">
        <v>141</v>
      </c>
      <c r="GY11" s="96" t="str">
        <f>GY7</f>
        <v>-</v>
      </c>
      <c r="GZ11" s="96" t="str">
        <f>GZ7</f>
        <v>-</v>
      </c>
      <c r="HA11" s="96" t="str">
        <f>HA7</f>
        <v>-</v>
      </c>
      <c r="HB11" s="96" t="str">
        <f>HB7</f>
        <v>-</v>
      </c>
      <c r="HC11" s="96" t="str">
        <f>HC7</f>
        <v>-</v>
      </c>
      <c r="HD11" s="85"/>
      <c r="HE11" s="85"/>
      <c r="HF11" s="85"/>
      <c r="HG11" s="85"/>
      <c r="HH11" s="95" t="s">
        <v>141</v>
      </c>
      <c r="HI11" s="96" t="str">
        <f>HI7</f>
        <v>-</v>
      </c>
      <c r="HJ11" s="96" t="str">
        <f>HJ7</f>
        <v>-</v>
      </c>
      <c r="HK11" s="96" t="str">
        <f>HK7</f>
        <v>-</v>
      </c>
      <c r="HL11" s="96" t="str">
        <f>HL7</f>
        <v>-</v>
      </c>
      <c r="HM11" s="96" t="str">
        <f>HM7</f>
        <v>-</v>
      </c>
      <c r="HN11" s="85"/>
      <c r="HO11" s="85"/>
      <c r="HP11" s="85"/>
      <c r="HQ11" s="85"/>
      <c r="HR11" s="95" t="s">
        <v>141</v>
      </c>
      <c r="HS11" s="96" t="str">
        <f>HS7</f>
        <v>-</v>
      </c>
      <c r="HT11" s="96" t="str">
        <f>HT7</f>
        <v>-</v>
      </c>
      <c r="HU11" s="96" t="str">
        <f>HU7</f>
        <v>-</v>
      </c>
      <c r="HV11" s="96" t="str">
        <f>HV7</f>
        <v>-</v>
      </c>
      <c r="HW11" s="96" t="str">
        <f>HW7</f>
        <v>-</v>
      </c>
      <c r="HX11" s="85"/>
      <c r="HY11" s="85"/>
      <c r="HZ11" s="85"/>
      <c r="IA11" s="85"/>
      <c r="IB11" s="95" t="s">
        <v>144</v>
      </c>
      <c r="IC11" s="96" t="str">
        <f>IC7</f>
        <v>-</v>
      </c>
      <c r="ID11" s="96" t="str">
        <f>ID7</f>
        <v>-</v>
      </c>
      <c r="IE11" s="96" t="str">
        <f>IE7</f>
        <v>-</v>
      </c>
      <c r="IF11" s="96" t="str">
        <f>IF7</f>
        <v>-</v>
      </c>
      <c r="IG11" s="96" t="str">
        <f>IG7</f>
        <v>-</v>
      </c>
      <c r="IH11" s="85"/>
      <c r="II11" s="85"/>
      <c r="IJ11" s="85"/>
      <c r="IK11" s="85"/>
      <c r="IL11" s="95" t="s">
        <v>141</v>
      </c>
      <c r="IM11" s="96" t="str">
        <f>IM7</f>
        <v>-</v>
      </c>
      <c r="IN11" s="96" t="str">
        <f>IN7</f>
        <v>-</v>
      </c>
      <c r="IO11" s="96" t="str">
        <f>IO7</f>
        <v>-</v>
      </c>
      <c r="IP11" s="96" t="str">
        <f>IP7</f>
        <v>-</v>
      </c>
      <c r="IQ11" s="96" t="str">
        <f>IQ7</f>
        <v>-</v>
      </c>
      <c r="IR11" s="85"/>
      <c r="IS11" s="85"/>
      <c r="IT11" s="85"/>
      <c r="IU11" s="85"/>
      <c r="IV11" s="85"/>
      <c r="IW11" s="95" t="s">
        <v>145</v>
      </c>
      <c r="IX11" s="96" t="str">
        <f>IX7</f>
        <v>-</v>
      </c>
      <c r="IY11" s="96" t="str">
        <f>IY7</f>
        <v>-</v>
      </c>
      <c r="IZ11" s="96" t="str">
        <f>IZ7</f>
        <v>-</v>
      </c>
      <c r="JA11" s="96" t="str">
        <f>JA7</f>
        <v>-</v>
      </c>
      <c r="JB11" s="96" t="str">
        <f>JB7</f>
        <v>-</v>
      </c>
      <c r="JC11" s="85"/>
      <c r="JD11" s="85"/>
      <c r="JE11" s="85"/>
      <c r="JF11" s="85"/>
      <c r="JG11" s="95" t="s">
        <v>141</v>
      </c>
      <c r="JH11" s="96" t="str">
        <f>JH7</f>
        <v>-</v>
      </c>
      <c r="JI11" s="96" t="str">
        <f>JI7</f>
        <v>-</v>
      </c>
      <c r="JJ11" s="96" t="str">
        <f>JJ7</f>
        <v>-</v>
      </c>
      <c r="JK11" s="96" t="str">
        <f>JK7</f>
        <v>-</v>
      </c>
      <c r="JL11" s="96" t="str">
        <f>JL7</f>
        <v>-</v>
      </c>
      <c r="JM11" s="85"/>
      <c r="JN11" s="85"/>
      <c r="JO11" s="85"/>
      <c r="JP11" s="85"/>
      <c r="JQ11" s="95" t="s">
        <v>145</v>
      </c>
      <c r="JR11" s="96" t="str">
        <f>JR7</f>
        <v>-</v>
      </c>
      <c r="JS11" s="96" t="str">
        <f>JS7</f>
        <v>-</v>
      </c>
      <c r="JT11" s="96" t="str">
        <f>JT7</f>
        <v>-</v>
      </c>
      <c r="JU11" s="96" t="str">
        <f>JU7</f>
        <v>-</v>
      </c>
      <c r="JV11" s="96" t="str">
        <f>JV7</f>
        <v>-</v>
      </c>
      <c r="JW11" s="85"/>
      <c r="JX11" s="85"/>
      <c r="JY11" s="85"/>
      <c r="JZ11" s="85"/>
      <c r="KA11" s="95" t="s">
        <v>141</v>
      </c>
      <c r="KB11" s="96" t="str">
        <f>KB7</f>
        <v>-</v>
      </c>
      <c r="KC11" s="96" t="str">
        <f>KC7</f>
        <v>-</v>
      </c>
      <c r="KD11" s="96" t="str">
        <f>KD7</f>
        <v>-</v>
      </c>
      <c r="KE11" s="96" t="str">
        <f>KE7</f>
        <v>-</v>
      </c>
      <c r="KF11" s="96" t="str">
        <f>KF7</f>
        <v>-</v>
      </c>
      <c r="KG11" s="85"/>
      <c r="KH11" s="85"/>
      <c r="KI11" s="85"/>
      <c r="KJ11" s="85"/>
      <c r="KK11" s="95" t="s">
        <v>141</v>
      </c>
      <c r="KL11" s="96" t="str">
        <f>KL7</f>
        <v>-</v>
      </c>
      <c r="KM11" s="96" t="str">
        <f>KM7</f>
        <v>-</v>
      </c>
      <c r="KN11" s="96" t="str">
        <f>KN7</f>
        <v>-</v>
      </c>
      <c r="KO11" s="96" t="str">
        <f>KO7</f>
        <v>-</v>
      </c>
      <c r="KP11" s="96" t="str">
        <f>KP7</f>
        <v>-</v>
      </c>
      <c r="KQ11" s="85"/>
      <c r="KR11" s="85"/>
      <c r="KS11" s="85"/>
      <c r="KT11" s="85"/>
      <c r="KU11" s="85"/>
      <c r="KV11" s="95" t="s">
        <v>141</v>
      </c>
      <c r="KW11" s="96" t="str">
        <f>KW7</f>
        <v>-</v>
      </c>
      <c r="KX11" s="96">
        <f>KX7</f>
        <v>0</v>
      </c>
      <c r="KY11" s="96">
        <f>KY7</f>
        <v>18.2</v>
      </c>
      <c r="KZ11" s="96">
        <f>KZ7</f>
        <v>10.6</v>
      </c>
      <c r="LA11" s="96">
        <f>LA7</f>
        <v>17.7</v>
      </c>
      <c r="LB11" s="85"/>
      <c r="LC11" s="85"/>
      <c r="LD11" s="85"/>
      <c r="LE11" s="85"/>
      <c r="LF11" s="95" t="s">
        <v>141</v>
      </c>
      <c r="LG11" s="96" t="str">
        <f>LG7</f>
        <v>-</v>
      </c>
      <c r="LH11" s="96">
        <f>LH7</f>
        <v>0</v>
      </c>
      <c r="LI11" s="96">
        <f>LI7</f>
        <v>0</v>
      </c>
      <c r="LJ11" s="96">
        <f>LJ7</f>
        <v>0.9</v>
      </c>
      <c r="LK11" s="96">
        <f>LK7</f>
        <v>1.2</v>
      </c>
      <c r="LL11" s="85"/>
      <c r="LM11" s="85"/>
      <c r="LN11" s="85"/>
      <c r="LO11" s="85"/>
      <c r="LP11" s="95" t="s">
        <v>141</v>
      </c>
      <c r="LQ11" s="96" t="str">
        <f>LQ7</f>
        <v>-</v>
      </c>
      <c r="LR11" s="96" t="str">
        <f>LR7</f>
        <v>-</v>
      </c>
      <c r="LS11" s="96">
        <f>LS7</f>
        <v>933.5</v>
      </c>
      <c r="LT11" s="96">
        <f>LT7</f>
        <v>737.1</v>
      </c>
      <c r="LU11" s="96">
        <f>LU7</f>
        <v>433.3</v>
      </c>
      <c r="LV11" s="85"/>
      <c r="LW11" s="85"/>
      <c r="LX11" s="85"/>
      <c r="LY11" s="85"/>
      <c r="LZ11" s="95" t="s">
        <v>141</v>
      </c>
      <c r="MA11" s="96" t="str">
        <f>MA7</f>
        <v>-</v>
      </c>
      <c r="MB11" s="96" t="str">
        <f>MB7</f>
        <v>-</v>
      </c>
      <c r="MC11" s="96" t="str">
        <f>MC7</f>
        <v>-</v>
      </c>
      <c r="MD11" s="96" t="str">
        <f>MD7</f>
        <v>-</v>
      </c>
      <c r="ME11" s="96" t="str">
        <f>ME7</f>
        <v>-</v>
      </c>
      <c r="MF11" s="85"/>
      <c r="MG11" s="85"/>
      <c r="MH11" s="85"/>
      <c r="MI11" s="85"/>
      <c r="MJ11" s="95" t="s">
        <v>141</v>
      </c>
      <c r="MK11" s="96" t="str">
        <f>MK7</f>
        <v>-</v>
      </c>
      <c r="ML11" s="96">
        <f>ML7</f>
        <v>100</v>
      </c>
      <c r="MM11" s="96">
        <f>MM7</f>
        <v>100</v>
      </c>
      <c r="MN11" s="96">
        <f>MN7</f>
        <v>100</v>
      </c>
      <c r="MO11" s="96">
        <f>MO7</f>
        <v>99.3</v>
      </c>
      <c r="MP11" s="85"/>
      <c r="MQ11" s="85"/>
      <c r="MR11" s="85"/>
      <c r="MS11" s="85"/>
      <c r="MT11" s="85"/>
      <c r="MU11" s="85"/>
      <c r="MV11" s="85"/>
      <c r="MW11" s="85"/>
      <c r="MX11" s="85"/>
      <c r="MY11" s="85"/>
      <c r="MZ11" s="85"/>
      <c r="NA11" s="85"/>
      <c r="NB11" s="85"/>
      <c r="NC11" s="85"/>
      <c r="ND11" s="85"/>
      <c r="NE11" s="85"/>
      <c r="NF11" s="85"/>
      <c r="NG11" s="85"/>
      <c r="NH11" s="85"/>
      <c r="NI11" s="85"/>
      <c r="NJ11" s="85"/>
    </row>
    <row r="12" spans="1:374" x14ac:dyDescent="0.15">
      <c r="A12" s="47"/>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6"/>
      <c r="AX12" s="95" t="s">
        <v>146</v>
      </c>
      <c r="AY12" s="96" t="str">
        <f>BD7</f>
        <v>-</v>
      </c>
      <c r="AZ12" s="96">
        <f>BE7</f>
        <v>164.1</v>
      </c>
      <c r="BA12" s="96">
        <f>BF7</f>
        <v>124.4</v>
      </c>
      <c r="BB12" s="96">
        <f>BG7</f>
        <v>118.8</v>
      </c>
      <c r="BC12" s="96">
        <f>BH7</f>
        <v>88.8</v>
      </c>
      <c r="BD12" s="85"/>
      <c r="BE12" s="85"/>
      <c r="BF12" s="85"/>
      <c r="BG12" s="85"/>
      <c r="BH12" s="85"/>
      <c r="BI12" s="95" t="s">
        <v>146</v>
      </c>
      <c r="BJ12" s="96" t="str">
        <f>BO7</f>
        <v>-</v>
      </c>
      <c r="BK12" s="96">
        <f>BP7</f>
        <v>366.9</v>
      </c>
      <c r="BL12" s="96">
        <f>BQ7</f>
        <v>324.60000000000002</v>
      </c>
      <c r="BM12" s="96">
        <f>BR7</f>
        <v>255.4</v>
      </c>
      <c r="BN12" s="96">
        <f>BS7</f>
        <v>269.8</v>
      </c>
      <c r="BO12" s="85"/>
      <c r="BP12" s="85"/>
      <c r="BQ12" s="85"/>
      <c r="BR12" s="85"/>
      <c r="BS12" s="85"/>
      <c r="BT12" s="95" t="s">
        <v>146</v>
      </c>
      <c r="BU12" s="96" t="str">
        <f>BZ7</f>
        <v>-</v>
      </c>
      <c r="BV12" s="96" t="str">
        <f>CA7</f>
        <v>-</v>
      </c>
      <c r="BW12" s="96" t="str">
        <f>CB7</f>
        <v>-</v>
      </c>
      <c r="BX12" s="96" t="str">
        <f>CC7</f>
        <v>-</v>
      </c>
      <c r="BY12" s="96" t="str">
        <f>CD7</f>
        <v>-</v>
      </c>
      <c r="BZ12" s="85"/>
      <c r="CA12" s="85"/>
      <c r="CB12" s="85"/>
      <c r="CC12" s="85"/>
      <c r="CD12" s="85"/>
      <c r="CE12" s="95" t="s">
        <v>146</v>
      </c>
      <c r="CF12" s="96" t="str">
        <f>CK7</f>
        <v>-</v>
      </c>
      <c r="CG12" s="96">
        <f>CL7</f>
        <v>11717.4</v>
      </c>
      <c r="CH12" s="96">
        <f>CM7</f>
        <v>17642.5</v>
      </c>
      <c r="CI12" s="96">
        <f>CN7</f>
        <v>18815.8</v>
      </c>
      <c r="CJ12" s="96">
        <f>CO7</f>
        <v>22847.9</v>
      </c>
      <c r="CK12" s="85"/>
      <c r="CL12" s="85"/>
      <c r="CM12" s="85"/>
      <c r="CN12" s="85"/>
      <c r="CO12" s="95" t="s">
        <v>146</v>
      </c>
      <c r="CP12" s="97" t="str">
        <f>CU7</f>
        <v>-</v>
      </c>
      <c r="CQ12" s="97">
        <f>CV7</f>
        <v>108538</v>
      </c>
      <c r="CR12" s="97">
        <f>CW7</f>
        <v>58539</v>
      </c>
      <c r="CS12" s="97">
        <f>CX7</f>
        <v>37685</v>
      </c>
      <c r="CT12" s="97">
        <f>CY7</f>
        <v>2390</v>
      </c>
      <c r="CU12" s="85"/>
      <c r="CV12" s="85"/>
      <c r="CW12" s="85"/>
      <c r="CX12" s="85"/>
      <c r="CY12" s="85"/>
      <c r="CZ12" s="95" t="s">
        <v>146</v>
      </c>
      <c r="DA12" s="96" t="str">
        <f>DF7</f>
        <v>-</v>
      </c>
      <c r="DB12" s="96">
        <f>DG7</f>
        <v>38.5</v>
      </c>
      <c r="DC12" s="96">
        <f>DH7</f>
        <v>37.700000000000003</v>
      </c>
      <c r="DD12" s="96">
        <f>DI7</f>
        <v>33.9</v>
      </c>
      <c r="DE12" s="96">
        <f>DJ7</f>
        <v>37.9</v>
      </c>
      <c r="DF12" s="85"/>
      <c r="DG12" s="85"/>
      <c r="DH12" s="85"/>
      <c r="DI12" s="85"/>
      <c r="DJ12" s="95" t="s">
        <v>147</v>
      </c>
      <c r="DK12" s="96" t="str">
        <f>DP7</f>
        <v>-</v>
      </c>
      <c r="DL12" s="96">
        <f>DQ7</f>
        <v>21.6</v>
      </c>
      <c r="DM12" s="96">
        <f>DR7</f>
        <v>13.7</v>
      </c>
      <c r="DN12" s="96">
        <f>DS7</f>
        <v>16.3</v>
      </c>
      <c r="DO12" s="96">
        <f>DT7</f>
        <v>14.2</v>
      </c>
      <c r="DP12" s="85"/>
      <c r="DQ12" s="85"/>
      <c r="DR12" s="85"/>
      <c r="DS12" s="85"/>
      <c r="DT12" s="95" t="s">
        <v>146</v>
      </c>
      <c r="DU12" s="96" t="str">
        <f>DZ7</f>
        <v>-</v>
      </c>
      <c r="DV12" s="96">
        <f>EA7</f>
        <v>102.3</v>
      </c>
      <c r="DW12" s="96">
        <f>EB7</f>
        <v>98.2</v>
      </c>
      <c r="DX12" s="96">
        <f>EC7</f>
        <v>100.3</v>
      </c>
      <c r="DY12" s="96">
        <f>ED7</f>
        <v>98.3</v>
      </c>
      <c r="DZ12" s="85"/>
      <c r="EA12" s="85"/>
      <c r="EB12" s="85"/>
      <c r="EC12" s="85"/>
      <c r="ED12" s="95" t="s">
        <v>146</v>
      </c>
      <c r="EE12" s="96" t="str">
        <f>EJ7</f>
        <v>-</v>
      </c>
      <c r="EF12" s="96" t="str">
        <f>EK7</f>
        <v>-</v>
      </c>
      <c r="EG12" s="96" t="str">
        <f>EL7</f>
        <v>-</v>
      </c>
      <c r="EH12" s="96" t="str">
        <f>EM7</f>
        <v>-</v>
      </c>
      <c r="EI12" s="96" t="str">
        <f>EN7</f>
        <v>-</v>
      </c>
      <c r="EJ12" s="85"/>
      <c r="EK12" s="85"/>
      <c r="EL12" s="85"/>
      <c r="EM12" s="85"/>
      <c r="EN12" s="95" t="s">
        <v>146</v>
      </c>
      <c r="EO12" s="96" t="str">
        <f>ET7</f>
        <v>-</v>
      </c>
      <c r="EP12" s="96">
        <f>EU7</f>
        <v>56.1</v>
      </c>
      <c r="EQ12" s="96">
        <f>EV7</f>
        <v>70.2</v>
      </c>
      <c r="ER12" s="96">
        <f>EW7</f>
        <v>73.099999999999994</v>
      </c>
      <c r="ES12" s="96">
        <f>EX7</f>
        <v>74.8</v>
      </c>
      <c r="ET12" s="85"/>
      <c r="EU12" s="85"/>
      <c r="EV12" s="85"/>
      <c r="EW12" s="85"/>
      <c r="EX12" s="85"/>
      <c r="EY12" s="95" t="s">
        <v>146</v>
      </c>
      <c r="EZ12" s="96" t="str">
        <f>IF($EZ$8,FE7,"-")</f>
        <v>-</v>
      </c>
      <c r="FA12" s="96" t="str">
        <f>IF($EZ$8,FF7,"-")</f>
        <v>-</v>
      </c>
      <c r="FB12" s="96" t="str">
        <f>IF($EZ$8,FG7,"-")</f>
        <v>-</v>
      </c>
      <c r="FC12" s="96" t="str">
        <f>IF($EZ$8,FH7,"-")</f>
        <v>-</v>
      </c>
      <c r="FD12" s="96" t="str">
        <f>IF($EZ$8,FI7,"-")</f>
        <v>-</v>
      </c>
      <c r="FE12" s="85"/>
      <c r="FF12" s="85"/>
      <c r="FG12" s="85"/>
      <c r="FH12" s="85"/>
      <c r="FI12" s="95" t="s">
        <v>146</v>
      </c>
      <c r="FJ12" s="96" t="str">
        <f>IF($FJ$8,FO7,"-")</f>
        <v>-</v>
      </c>
      <c r="FK12" s="96" t="str">
        <f>IF($FJ$8,FP7,"-")</f>
        <v>-</v>
      </c>
      <c r="FL12" s="96" t="str">
        <f>IF($FJ$8,FQ7,"-")</f>
        <v>-</v>
      </c>
      <c r="FM12" s="96" t="str">
        <f>IF($FJ$8,FR7,"-")</f>
        <v>-</v>
      </c>
      <c r="FN12" s="96" t="str">
        <f>IF($FJ$8,FS7,"-")</f>
        <v>-</v>
      </c>
      <c r="FO12" s="85"/>
      <c r="FP12" s="85"/>
      <c r="FQ12" s="85"/>
      <c r="FR12" s="85"/>
      <c r="FS12" s="95" t="s">
        <v>146</v>
      </c>
      <c r="FT12" s="96" t="str">
        <f>IF($FT$8,FY7,"-")</f>
        <v>-</v>
      </c>
      <c r="FU12" s="96" t="str">
        <f>IF($FT$8,FZ7,"-")</f>
        <v>-</v>
      </c>
      <c r="FV12" s="96" t="str">
        <f>IF($FT$8,GA7,"-")</f>
        <v>-</v>
      </c>
      <c r="FW12" s="96" t="str">
        <f>IF($FT$8,GB7,"-")</f>
        <v>-</v>
      </c>
      <c r="FX12" s="96" t="str">
        <f>IF($FT$8,GC7,"-")</f>
        <v>-</v>
      </c>
      <c r="FY12" s="85"/>
      <c r="FZ12" s="85"/>
      <c r="GA12" s="85"/>
      <c r="GB12" s="85"/>
      <c r="GC12" s="95" t="s">
        <v>146</v>
      </c>
      <c r="GD12" s="96" t="str">
        <f>IF($GD$8,GI7,"-")</f>
        <v>-</v>
      </c>
      <c r="GE12" s="96" t="str">
        <f>IF($GD$8,GJ7,"-")</f>
        <v>-</v>
      </c>
      <c r="GF12" s="96" t="str">
        <f>IF($GD$8,GK7,"-")</f>
        <v>-</v>
      </c>
      <c r="GG12" s="96" t="str">
        <f>IF($GD$8,GL7,"-")</f>
        <v>-</v>
      </c>
      <c r="GH12" s="96" t="str">
        <f>IF($GD$8,GM7,"-")</f>
        <v>-</v>
      </c>
      <c r="GI12" s="85"/>
      <c r="GJ12" s="85"/>
      <c r="GK12" s="85"/>
      <c r="GL12" s="85"/>
      <c r="GM12" s="95" t="s">
        <v>146</v>
      </c>
      <c r="GN12" s="96" t="str">
        <f>IF($GN$8,GS7,"-")</f>
        <v>-</v>
      </c>
      <c r="GO12" s="96" t="str">
        <f>IF($GN$8,GT7,"-")</f>
        <v>-</v>
      </c>
      <c r="GP12" s="96" t="str">
        <f>IF($GN$8,GU7,"-")</f>
        <v>-</v>
      </c>
      <c r="GQ12" s="96" t="str">
        <f>IF($GN$8,GV7,"-")</f>
        <v>-</v>
      </c>
      <c r="GR12" s="96" t="str">
        <f>IF($GN$8,GW7,"-")</f>
        <v>-</v>
      </c>
      <c r="GS12" s="85"/>
      <c r="GT12" s="85"/>
      <c r="GU12" s="85"/>
      <c r="GV12" s="85"/>
      <c r="GW12" s="85"/>
      <c r="GX12" s="95" t="s">
        <v>146</v>
      </c>
      <c r="GY12" s="96" t="str">
        <f>IF($GY$8,HD7,"-")</f>
        <v>-</v>
      </c>
      <c r="GZ12" s="96" t="str">
        <f>IF($GY$8,HE7,"-")</f>
        <v>-</v>
      </c>
      <c r="HA12" s="96" t="str">
        <f>IF($GY$8,HF7,"-")</f>
        <v>-</v>
      </c>
      <c r="HB12" s="96" t="str">
        <f>IF($GY$8,HG7,"-")</f>
        <v>-</v>
      </c>
      <c r="HC12" s="96" t="str">
        <f>IF($GY$8,HH7,"-")</f>
        <v>-</v>
      </c>
      <c r="HD12" s="85"/>
      <c r="HE12" s="85"/>
      <c r="HF12" s="85"/>
      <c r="HG12" s="85"/>
      <c r="HH12" s="95" t="s">
        <v>146</v>
      </c>
      <c r="HI12" s="96" t="str">
        <f>IF($HI$8,HN7,"-")</f>
        <v>-</v>
      </c>
      <c r="HJ12" s="96" t="str">
        <f>IF($HI$8,HO7,"-")</f>
        <v>-</v>
      </c>
      <c r="HK12" s="96" t="str">
        <f>IF($HI$8,HP7,"-")</f>
        <v>-</v>
      </c>
      <c r="HL12" s="96" t="str">
        <f>IF($HI$8,HQ7,"-")</f>
        <v>-</v>
      </c>
      <c r="HM12" s="96" t="str">
        <f>IF($HI$8,HR7,"-")</f>
        <v>-</v>
      </c>
      <c r="HN12" s="85"/>
      <c r="HO12" s="85"/>
      <c r="HP12" s="85"/>
      <c r="HQ12" s="85"/>
      <c r="HR12" s="95" t="s">
        <v>146</v>
      </c>
      <c r="HS12" s="96" t="str">
        <f>IF($HS$8,HX7,"-")</f>
        <v>-</v>
      </c>
      <c r="HT12" s="96" t="str">
        <f>IF($HS$8,HY7,"-")</f>
        <v>-</v>
      </c>
      <c r="HU12" s="96" t="str">
        <f>IF($HS$8,HZ7,"-")</f>
        <v>-</v>
      </c>
      <c r="HV12" s="96" t="str">
        <f>IF($HS$8,IA7,"-")</f>
        <v>-</v>
      </c>
      <c r="HW12" s="96" t="str">
        <f>IF($HS$8,IB7,"-")</f>
        <v>-</v>
      </c>
      <c r="HX12" s="85"/>
      <c r="HY12" s="85"/>
      <c r="HZ12" s="85"/>
      <c r="IA12" s="85"/>
      <c r="IB12" s="95" t="s">
        <v>146</v>
      </c>
      <c r="IC12" s="96" t="str">
        <f>IF($IC$8,IH7,"-")</f>
        <v>-</v>
      </c>
      <c r="ID12" s="96" t="str">
        <f>IF($IC$8,II7,"-")</f>
        <v>-</v>
      </c>
      <c r="IE12" s="96" t="str">
        <f>IF($IC$8,IJ7,"-")</f>
        <v>-</v>
      </c>
      <c r="IF12" s="96" t="str">
        <f>IF($IC$8,IK7,"-")</f>
        <v>-</v>
      </c>
      <c r="IG12" s="96" t="str">
        <f>IF($IC$8,IL7,"-")</f>
        <v>-</v>
      </c>
      <c r="IH12" s="85"/>
      <c r="II12" s="85"/>
      <c r="IJ12" s="85"/>
      <c r="IK12" s="85"/>
      <c r="IL12" s="95" t="s">
        <v>146</v>
      </c>
      <c r="IM12" s="96" t="str">
        <f>IF($IM$8,IR7,"-")</f>
        <v>-</v>
      </c>
      <c r="IN12" s="96" t="str">
        <f>IF($IM$8,IS7,"-")</f>
        <v>-</v>
      </c>
      <c r="IO12" s="96" t="str">
        <f>IF($IM$8,IT7,"-")</f>
        <v>-</v>
      </c>
      <c r="IP12" s="96" t="str">
        <f>IF($IM$8,IU7,"-")</f>
        <v>-</v>
      </c>
      <c r="IQ12" s="96" t="str">
        <f>IF($IM$8,IV7,"-")</f>
        <v>-</v>
      </c>
      <c r="IR12" s="85"/>
      <c r="IS12" s="85"/>
      <c r="IT12" s="85"/>
      <c r="IU12" s="85"/>
      <c r="IV12" s="85"/>
      <c r="IW12" s="95" t="s">
        <v>146</v>
      </c>
      <c r="IX12" s="96" t="str">
        <f>IF($IX$8,JC7,"-")</f>
        <v>-</v>
      </c>
      <c r="IY12" s="96" t="str">
        <f>IF($IX$8,JD7,"-")</f>
        <v>-</v>
      </c>
      <c r="IZ12" s="96" t="str">
        <f>IF($IX$8,JE7,"-")</f>
        <v>-</v>
      </c>
      <c r="JA12" s="96" t="str">
        <f>IF($IX$8,JF7,"-")</f>
        <v>-</v>
      </c>
      <c r="JB12" s="96" t="str">
        <f>IF($IX$8,JG7,"-")</f>
        <v>-</v>
      </c>
      <c r="JC12" s="85"/>
      <c r="JD12" s="85"/>
      <c r="JE12" s="85"/>
      <c r="JF12" s="85"/>
      <c r="JG12" s="95" t="s">
        <v>146</v>
      </c>
      <c r="JH12" s="96" t="str">
        <f>IF($JH$8,JM7,"-")</f>
        <v>-</v>
      </c>
      <c r="JI12" s="96" t="str">
        <f>IF($JH$8,JN7,"-")</f>
        <v>-</v>
      </c>
      <c r="JJ12" s="96" t="str">
        <f>IF($JH$8,JO7,"-")</f>
        <v>-</v>
      </c>
      <c r="JK12" s="96" t="str">
        <f>IF($JH$8,JP7,"-")</f>
        <v>-</v>
      </c>
      <c r="JL12" s="96" t="str">
        <f>IF($JH$8,JQ7,"-")</f>
        <v>-</v>
      </c>
      <c r="JM12" s="85"/>
      <c r="JN12" s="85"/>
      <c r="JO12" s="85"/>
      <c r="JP12" s="85"/>
      <c r="JQ12" s="95" t="s">
        <v>146</v>
      </c>
      <c r="JR12" s="96" t="str">
        <f>IF($JR$8,JW7,"-")</f>
        <v>-</v>
      </c>
      <c r="JS12" s="96" t="str">
        <f>IF($JR$8,JX7,"-")</f>
        <v>-</v>
      </c>
      <c r="JT12" s="96" t="str">
        <f>IF($JR$8,JY7,"-")</f>
        <v>-</v>
      </c>
      <c r="JU12" s="96" t="str">
        <f>IF($JR$8,JZ7,"-")</f>
        <v>-</v>
      </c>
      <c r="JV12" s="96" t="str">
        <f>IF($JR$8,KA7,"-")</f>
        <v>-</v>
      </c>
      <c r="JW12" s="85"/>
      <c r="JX12" s="85"/>
      <c r="JY12" s="85"/>
      <c r="JZ12" s="85"/>
      <c r="KA12" s="95" t="s">
        <v>146</v>
      </c>
      <c r="KB12" s="96" t="str">
        <f>IF($KB$8,KG7,"-")</f>
        <v>-</v>
      </c>
      <c r="KC12" s="96" t="str">
        <f>IF($KB$8,KH7,"-")</f>
        <v>-</v>
      </c>
      <c r="KD12" s="96" t="str">
        <f>IF($KB$8,KI7,"-")</f>
        <v>-</v>
      </c>
      <c r="KE12" s="96" t="str">
        <f>IF($KB$8,KJ7,"-")</f>
        <v>-</v>
      </c>
      <c r="KF12" s="96" t="str">
        <f>IF($KB$8,KK7,"-")</f>
        <v>-</v>
      </c>
      <c r="KG12" s="85"/>
      <c r="KH12" s="85"/>
      <c r="KI12" s="85"/>
      <c r="KJ12" s="85"/>
      <c r="KK12" s="95" t="s">
        <v>146</v>
      </c>
      <c r="KL12" s="96" t="str">
        <f>IF($KL$8,KQ7,"-")</f>
        <v>-</v>
      </c>
      <c r="KM12" s="96" t="str">
        <f>IF($KL$8,KR7,"-")</f>
        <v>-</v>
      </c>
      <c r="KN12" s="96" t="str">
        <f>IF($KL$8,KS7,"-")</f>
        <v>-</v>
      </c>
      <c r="KO12" s="96" t="str">
        <f>IF($KL$8,KT7,"-")</f>
        <v>-</v>
      </c>
      <c r="KP12" s="96" t="str">
        <f>IF($KL$8,KU7,"-")</f>
        <v>-</v>
      </c>
      <c r="KQ12" s="85"/>
      <c r="KR12" s="85"/>
      <c r="KS12" s="85"/>
      <c r="KT12" s="85"/>
      <c r="KU12" s="85"/>
      <c r="KV12" s="95" t="s">
        <v>146</v>
      </c>
      <c r="KW12" s="96" t="str">
        <f>IF($KW$8,LB7,"-")</f>
        <v>-</v>
      </c>
      <c r="KX12" s="96">
        <f>IF($KW$8,LC7,"-")</f>
        <v>6.4</v>
      </c>
      <c r="KY12" s="96">
        <f>IF($KW$8,LD7,"-")</f>
        <v>13.7</v>
      </c>
      <c r="KZ12" s="96">
        <f>IF($KW$8,LE7,"-")</f>
        <v>12</v>
      </c>
      <c r="LA12" s="96">
        <f>IF($KW$8,LF7,"-")</f>
        <v>14.5</v>
      </c>
      <c r="LB12" s="85"/>
      <c r="LC12" s="85"/>
      <c r="LD12" s="85"/>
      <c r="LE12" s="85"/>
      <c r="LF12" s="95" t="s">
        <v>146</v>
      </c>
      <c r="LG12" s="96" t="str">
        <f>IF($LG$8,LL7,"-")</f>
        <v>-</v>
      </c>
      <c r="LH12" s="96">
        <f>IF($LG$8,LM7,"-")</f>
        <v>0.2</v>
      </c>
      <c r="LI12" s="96">
        <f>IF($LG$8,LN7,"-")</f>
        <v>2.9</v>
      </c>
      <c r="LJ12" s="96">
        <f>IF($LG$8,LO7,"-")</f>
        <v>0.6</v>
      </c>
      <c r="LK12" s="96">
        <f>IF($LG$8,LP7,"-")</f>
        <v>0.3</v>
      </c>
      <c r="LL12" s="85"/>
      <c r="LM12" s="85"/>
      <c r="LN12" s="85"/>
      <c r="LO12" s="85"/>
      <c r="LP12" s="95" t="s">
        <v>146</v>
      </c>
      <c r="LQ12" s="96" t="str">
        <f>IF($LQ$8,LV7,"-")</f>
        <v>-</v>
      </c>
      <c r="LR12" s="96">
        <f>IF($LQ$8,LW7,"-")</f>
        <v>448</v>
      </c>
      <c r="LS12" s="96">
        <f>IF($LQ$8,LX7,"-")</f>
        <v>259</v>
      </c>
      <c r="LT12" s="96">
        <f>IF($LQ$8,LY7,"-")</f>
        <v>197.2</v>
      </c>
      <c r="LU12" s="96">
        <f>IF($LQ$8,LZ7,"-")</f>
        <v>184.6</v>
      </c>
      <c r="LV12" s="85"/>
      <c r="LW12" s="85"/>
      <c r="LX12" s="85"/>
      <c r="LY12" s="85"/>
      <c r="LZ12" s="95" t="s">
        <v>146</v>
      </c>
      <c r="MA12" s="96" t="str">
        <f>IF($MA$8,MF7,"-")</f>
        <v>-</v>
      </c>
      <c r="MB12" s="96" t="str">
        <f>IF($MA$8,MG7,"-")</f>
        <v>-</v>
      </c>
      <c r="MC12" s="96" t="str">
        <f>IF($MA$8,MH7,"-")</f>
        <v>-</v>
      </c>
      <c r="MD12" s="96" t="str">
        <f>IF($MA$8,MI7,"-")</f>
        <v>-</v>
      </c>
      <c r="ME12" s="96" t="str">
        <f>IF($MA$8,MJ7,"-")</f>
        <v>-</v>
      </c>
      <c r="MF12" s="85"/>
      <c r="MG12" s="85"/>
      <c r="MH12" s="85"/>
      <c r="MI12" s="85"/>
      <c r="MJ12" s="95" t="s">
        <v>146</v>
      </c>
      <c r="MK12" s="96" t="str">
        <f>IF($MK$8,MP7,"-")</f>
        <v>-</v>
      </c>
      <c r="ML12" s="96">
        <f>IF($MK$8,MQ7,"-")</f>
        <v>100</v>
      </c>
      <c r="MM12" s="96">
        <f>IF($MK$8,MR7,"-")</f>
        <v>100</v>
      </c>
      <c r="MN12" s="96">
        <f>IF($MK$8,MS7,"-")</f>
        <v>98.2</v>
      </c>
      <c r="MO12" s="96">
        <f>IF($MK$8,MT7,"-")</f>
        <v>93.8</v>
      </c>
      <c r="MP12" s="85"/>
      <c r="MQ12" s="85"/>
      <c r="MR12" s="85"/>
      <c r="MS12" s="85"/>
      <c r="MT12" s="85"/>
      <c r="MU12" s="85"/>
      <c r="MV12" s="85"/>
      <c r="MW12" s="85"/>
      <c r="MX12" s="85"/>
      <c r="MY12" s="85"/>
      <c r="MZ12" s="85"/>
      <c r="NA12" s="85"/>
      <c r="NB12" s="85"/>
      <c r="NC12" s="85"/>
      <c r="ND12" s="85"/>
      <c r="NE12" s="85"/>
      <c r="NF12" s="85"/>
      <c r="NG12" s="85"/>
      <c r="NH12" s="85"/>
      <c r="NI12" s="85"/>
      <c r="NJ12" s="85"/>
    </row>
    <row r="13" spans="1:374" x14ac:dyDescent="0.15">
      <c r="A13" s="47"/>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6"/>
      <c r="AX13" s="95" t="s">
        <v>148</v>
      </c>
      <c r="AY13" s="96">
        <f>$BI$7</f>
        <v>100</v>
      </c>
      <c r="AZ13" s="96">
        <f>$BI$7</f>
        <v>100</v>
      </c>
      <c r="BA13" s="96">
        <f>$BI$7</f>
        <v>100</v>
      </c>
      <c r="BB13" s="96">
        <f>$BI$7</f>
        <v>100</v>
      </c>
      <c r="BC13" s="96">
        <f>$BI$7</f>
        <v>100</v>
      </c>
      <c r="BD13" s="85"/>
      <c r="BE13" s="85"/>
      <c r="BF13" s="85"/>
      <c r="BG13" s="85"/>
      <c r="BH13" s="85"/>
      <c r="BI13" s="95" t="s">
        <v>148</v>
      </c>
      <c r="BJ13" s="96">
        <f>$BT$7</f>
        <v>100</v>
      </c>
      <c r="BK13" s="96">
        <f>$BT$7</f>
        <v>100</v>
      </c>
      <c r="BL13" s="96">
        <f>$BT$7</f>
        <v>100</v>
      </c>
      <c r="BM13" s="96">
        <f>$BT$7</f>
        <v>100</v>
      </c>
      <c r="BN13" s="96">
        <f>$BT$7</f>
        <v>100</v>
      </c>
      <c r="BO13" s="85"/>
      <c r="BP13" s="85"/>
      <c r="BQ13" s="85"/>
      <c r="BR13" s="85"/>
      <c r="BS13" s="85"/>
      <c r="BT13" s="95" t="s">
        <v>148</v>
      </c>
      <c r="BU13" s="96" t="str">
        <f>$CE$7</f>
        <v>-</v>
      </c>
      <c r="BV13" s="96" t="str">
        <f>$CE$7</f>
        <v>-</v>
      </c>
      <c r="BW13" s="96" t="str">
        <f>$CE$7</f>
        <v>-</v>
      </c>
      <c r="BX13" s="96" t="str">
        <f>$CE$7</f>
        <v>-</v>
      </c>
      <c r="BY13" s="96" t="str">
        <f>$CE$7</f>
        <v>-</v>
      </c>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c r="IW13" s="85"/>
      <c r="IX13" s="85"/>
      <c r="IY13" s="85"/>
      <c r="IZ13" s="85"/>
      <c r="JA13" s="85"/>
      <c r="JB13" s="85"/>
      <c r="JC13" s="85"/>
      <c r="JD13" s="85"/>
      <c r="JE13" s="85"/>
      <c r="JF13" s="85"/>
      <c r="JG13" s="85"/>
      <c r="JH13" s="85"/>
      <c r="JI13" s="85"/>
      <c r="JJ13" s="85"/>
      <c r="JK13" s="85"/>
      <c r="JL13" s="85"/>
      <c r="JM13" s="85"/>
      <c r="JN13" s="85"/>
      <c r="JO13" s="85"/>
      <c r="JP13" s="85"/>
      <c r="JQ13" s="85"/>
      <c r="JR13" s="85"/>
      <c r="JS13" s="85"/>
      <c r="JT13" s="85"/>
      <c r="JU13" s="85"/>
      <c r="JV13" s="85"/>
      <c r="JW13" s="85"/>
      <c r="JX13" s="85"/>
      <c r="JY13" s="85"/>
      <c r="JZ13" s="85"/>
      <c r="KA13" s="85"/>
      <c r="KB13" s="85"/>
      <c r="KC13" s="85"/>
      <c r="KD13" s="85"/>
      <c r="KE13" s="85"/>
      <c r="KF13" s="85"/>
      <c r="KG13" s="85"/>
      <c r="KH13" s="85"/>
      <c r="KI13" s="85"/>
      <c r="KJ13" s="85"/>
      <c r="KK13" s="85"/>
      <c r="KL13" s="85"/>
      <c r="KM13" s="85"/>
      <c r="KN13" s="85"/>
      <c r="KO13" s="85"/>
      <c r="KP13" s="85"/>
      <c r="KQ13" s="85"/>
      <c r="KR13" s="85"/>
      <c r="KS13" s="85"/>
      <c r="KT13" s="85"/>
      <c r="KU13" s="85"/>
      <c r="KV13" s="85"/>
      <c r="KW13" s="85"/>
      <c r="KX13" s="85"/>
      <c r="KY13" s="85"/>
      <c r="KZ13" s="85"/>
      <c r="LA13" s="85"/>
      <c r="LB13" s="85"/>
      <c r="LC13" s="85"/>
      <c r="LD13" s="85"/>
      <c r="LE13" s="85"/>
      <c r="LF13" s="85"/>
      <c r="LG13" s="85"/>
      <c r="LH13" s="85"/>
      <c r="LI13" s="85"/>
      <c r="LJ13" s="85"/>
      <c r="LK13" s="85"/>
      <c r="LL13" s="85"/>
      <c r="LM13" s="85"/>
      <c r="LN13" s="85"/>
      <c r="LO13" s="85"/>
      <c r="LP13" s="85"/>
      <c r="LQ13" s="85"/>
      <c r="LR13" s="85"/>
      <c r="LS13" s="85"/>
      <c r="LT13" s="85"/>
      <c r="LU13" s="85"/>
      <c r="LV13" s="85"/>
      <c r="LW13" s="85"/>
      <c r="LX13" s="85"/>
      <c r="LY13" s="85"/>
      <c r="LZ13" s="85"/>
      <c r="MA13" s="85"/>
      <c r="MB13" s="85"/>
      <c r="MC13" s="85"/>
      <c r="MD13" s="85"/>
      <c r="ME13" s="85"/>
      <c r="MF13" s="85"/>
      <c r="MG13" s="85"/>
      <c r="MH13" s="85"/>
      <c r="MI13" s="85"/>
      <c r="MJ13" s="85"/>
      <c r="MK13" s="85"/>
      <c r="ML13" s="85"/>
      <c r="MM13" s="85"/>
      <c r="MN13" s="85"/>
      <c r="MO13" s="85"/>
      <c r="MP13" s="85"/>
      <c r="MQ13" s="85"/>
      <c r="MR13" s="85"/>
      <c r="MS13" s="85"/>
      <c r="MT13" s="85"/>
      <c r="MU13" s="85"/>
      <c r="MV13" s="85"/>
      <c r="MW13" s="85"/>
      <c r="MX13" s="85"/>
      <c r="MY13" s="85"/>
      <c r="MZ13" s="85"/>
      <c r="NA13" s="85"/>
      <c r="NB13" s="85"/>
      <c r="NC13" s="85"/>
      <c r="ND13" s="85"/>
      <c r="NE13" s="85"/>
      <c r="NF13" s="85"/>
      <c r="NG13" s="85"/>
      <c r="NH13" s="85"/>
      <c r="NI13" s="85"/>
      <c r="NJ13" s="85"/>
    </row>
    <row r="14" spans="1:374" x14ac:dyDescent="0.15">
      <c r="A14" s="98"/>
      <c r="B14" s="99" t="s">
        <v>149</v>
      </c>
      <c r="C14" s="100"/>
      <c r="D14" s="101"/>
      <c r="E14" s="100"/>
      <c r="F14" s="199" t="s">
        <v>150</v>
      </c>
      <c r="G14" s="199"/>
      <c r="H14" s="100"/>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2"/>
      <c r="AX14" s="102"/>
      <c r="AY14" s="102"/>
      <c r="AZ14" s="102"/>
      <c r="BA14" s="102"/>
      <c r="BB14" s="102"/>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101"/>
      <c r="JO14" s="101"/>
      <c r="JP14" s="101"/>
      <c r="JQ14" s="101"/>
      <c r="JR14" s="101"/>
      <c r="JS14" s="101"/>
      <c r="JT14" s="101"/>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01"/>
      <c r="NH14" s="101"/>
      <c r="NI14" s="101"/>
      <c r="NJ14" s="101"/>
    </row>
    <row r="15" spans="1:374" x14ac:dyDescent="0.15">
      <c r="A15" s="98">
        <v>1</v>
      </c>
      <c r="B15" s="198" t="s">
        <v>151</v>
      </c>
      <c r="C15" s="198"/>
      <c r="D15" s="101"/>
      <c r="E15" s="98">
        <v>1</v>
      </c>
      <c r="F15" s="198" t="s">
        <v>152</v>
      </c>
      <c r="G15" s="198"/>
      <c r="H15" s="103" t="s">
        <v>153</v>
      </c>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2"/>
      <c r="AX15" s="102" t="s">
        <v>154</v>
      </c>
      <c r="AY15" s="104"/>
      <c r="AZ15" s="104"/>
      <c r="BA15" s="104"/>
      <c r="BB15" s="104"/>
      <c r="BC15" s="104"/>
      <c r="BD15" s="101"/>
      <c r="BE15" s="101"/>
      <c r="BF15" s="101"/>
      <c r="BG15" s="101"/>
      <c r="BH15" s="101"/>
      <c r="BI15" s="102" t="s">
        <v>154</v>
      </c>
      <c r="BJ15" s="104"/>
      <c r="BK15" s="104"/>
      <c r="BL15" s="104"/>
      <c r="BM15" s="104"/>
      <c r="BN15" s="104"/>
      <c r="BO15" s="101"/>
      <c r="BP15" s="101"/>
      <c r="BQ15" s="101"/>
      <c r="BR15" s="101"/>
      <c r="BS15" s="101"/>
      <c r="BT15" s="102" t="s">
        <v>154</v>
      </c>
      <c r="BU15" s="104"/>
      <c r="BV15" s="104"/>
      <c r="BW15" s="104"/>
      <c r="BX15" s="104"/>
      <c r="BY15" s="104"/>
      <c r="BZ15" s="101"/>
      <c r="CA15" s="101"/>
      <c r="CB15" s="101"/>
      <c r="CC15" s="101"/>
      <c r="CD15" s="101"/>
      <c r="CE15" s="102" t="s">
        <v>154</v>
      </c>
      <c r="CF15" s="104"/>
      <c r="CG15" s="104"/>
      <c r="CH15" s="104"/>
      <c r="CI15" s="104"/>
      <c r="CJ15" s="104"/>
      <c r="CK15" s="101"/>
      <c r="CL15" s="101"/>
      <c r="CM15" s="101"/>
      <c r="CN15" s="101"/>
      <c r="CO15" s="102" t="s">
        <v>154</v>
      </c>
      <c r="CP15" s="104"/>
      <c r="CQ15" s="104"/>
      <c r="CR15" s="104"/>
      <c r="CS15" s="104"/>
      <c r="CT15" s="104"/>
      <c r="CU15" s="101"/>
      <c r="CV15" s="101"/>
      <c r="CW15" s="101"/>
      <c r="CX15" s="101"/>
      <c r="CY15" s="101"/>
      <c r="CZ15" s="102" t="s">
        <v>154</v>
      </c>
      <c r="DA15" s="104"/>
      <c r="DB15" s="104"/>
      <c r="DC15" s="104"/>
      <c r="DD15" s="104"/>
      <c r="DE15" s="104"/>
      <c r="DF15" s="101"/>
      <c r="DG15" s="101"/>
      <c r="DH15" s="101"/>
      <c r="DI15" s="101"/>
      <c r="DJ15" s="102" t="s">
        <v>154</v>
      </c>
      <c r="DK15" s="104"/>
      <c r="DL15" s="104"/>
      <c r="DM15" s="104"/>
      <c r="DN15" s="104"/>
      <c r="DO15" s="104"/>
      <c r="DP15" s="101"/>
      <c r="DQ15" s="101"/>
      <c r="DR15" s="101"/>
      <c r="DS15" s="101"/>
      <c r="DT15" s="102" t="s">
        <v>154</v>
      </c>
      <c r="DU15" s="104"/>
      <c r="DV15" s="104"/>
      <c r="DW15" s="104"/>
      <c r="DX15" s="104"/>
      <c r="DY15" s="104"/>
      <c r="DZ15" s="101"/>
      <c r="EA15" s="101"/>
      <c r="EB15" s="101"/>
      <c r="EC15" s="101"/>
      <c r="ED15" s="102" t="s">
        <v>154</v>
      </c>
      <c r="EE15" s="104"/>
      <c r="EF15" s="104"/>
      <c r="EG15" s="104"/>
      <c r="EH15" s="104"/>
      <c r="EI15" s="104"/>
      <c r="EJ15" s="101"/>
      <c r="EK15" s="101"/>
      <c r="EL15" s="101"/>
      <c r="EM15" s="101"/>
      <c r="EN15" s="102" t="s">
        <v>154</v>
      </c>
      <c r="EO15" s="104"/>
      <c r="EP15" s="104"/>
      <c r="EQ15" s="104"/>
      <c r="ER15" s="104"/>
      <c r="ES15" s="104"/>
      <c r="ET15" s="101"/>
      <c r="EU15" s="101"/>
      <c r="EV15" s="101"/>
      <c r="EW15" s="101"/>
      <c r="EX15" s="101"/>
      <c r="EY15" s="102" t="s">
        <v>154</v>
      </c>
      <c r="EZ15" s="104"/>
      <c r="FA15" s="104"/>
      <c r="FB15" s="104"/>
      <c r="FC15" s="104"/>
      <c r="FD15" s="104"/>
      <c r="FE15" s="101"/>
      <c r="FF15" s="101"/>
      <c r="FG15" s="101"/>
      <c r="FH15" s="101"/>
      <c r="FI15" s="102" t="s">
        <v>154</v>
      </c>
      <c r="FJ15" s="104"/>
      <c r="FK15" s="104"/>
      <c r="FL15" s="104"/>
      <c r="FM15" s="104"/>
      <c r="FN15" s="104"/>
      <c r="FO15" s="101"/>
      <c r="FP15" s="101"/>
      <c r="FQ15" s="101"/>
      <c r="FR15" s="101"/>
      <c r="FS15" s="102" t="s">
        <v>154</v>
      </c>
      <c r="FT15" s="104"/>
      <c r="FU15" s="104"/>
      <c r="FV15" s="104"/>
      <c r="FW15" s="104"/>
      <c r="FX15" s="104"/>
      <c r="FY15" s="101"/>
      <c r="FZ15" s="101"/>
      <c r="GA15" s="101"/>
      <c r="GB15" s="101"/>
      <c r="GC15" s="102" t="s">
        <v>154</v>
      </c>
      <c r="GD15" s="104"/>
      <c r="GE15" s="104"/>
      <c r="GF15" s="104"/>
      <c r="GG15" s="104"/>
      <c r="GH15" s="104"/>
      <c r="GI15" s="101"/>
      <c r="GJ15" s="101"/>
      <c r="GK15" s="101"/>
      <c r="GL15" s="101"/>
      <c r="GM15" s="102" t="s">
        <v>154</v>
      </c>
      <c r="GN15" s="104"/>
      <c r="GO15" s="104"/>
      <c r="GP15" s="104"/>
      <c r="GQ15" s="104"/>
      <c r="GR15" s="104"/>
      <c r="GS15" s="101"/>
      <c r="GT15" s="101"/>
      <c r="GU15" s="101"/>
      <c r="GV15" s="101"/>
      <c r="GW15" s="101"/>
      <c r="GX15" s="102" t="s">
        <v>154</v>
      </c>
      <c r="GY15" s="104"/>
      <c r="GZ15" s="104"/>
      <c r="HA15" s="104"/>
      <c r="HB15" s="104"/>
      <c r="HC15" s="104"/>
      <c r="HD15" s="101"/>
      <c r="HE15" s="101"/>
      <c r="HF15" s="101"/>
      <c r="HG15" s="101"/>
      <c r="HH15" s="102" t="s">
        <v>154</v>
      </c>
      <c r="HI15" s="104"/>
      <c r="HJ15" s="104"/>
      <c r="HK15" s="104"/>
      <c r="HL15" s="104"/>
      <c r="HM15" s="104"/>
      <c r="HN15" s="101"/>
      <c r="HO15" s="101"/>
      <c r="HP15" s="101"/>
      <c r="HQ15" s="101"/>
      <c r="HR15" s="102" t="s">
        <v>154</v>
      </c>
      <c r="HS15" s="104"/>
      <c r="HT15" s="104"/>
      <c r="HU15" s="104"/>
      <c r="HV15" s="104"/>
      <c r="HW15" s="104"/>
      <c r="HX15" s="101"/>
      <c r="HY15" s="101"/>
      <c r="HZ15" s="101"/>
      <c r="IA15" s="101"/>
      <c r="IB15" s="102" t="s">
        <v>154</v>
      </c>
      <c r="IC15" s="104"/>
      <c r="ID15" s="104"/>
      <c r="IE15" s="104"/>
      <c r="IF15" s="104"/>
      <c r="IG15" s="104"/>
      <c r="IH15" s="101"/>
      <c r="II15" s="101"/>
      <c r="IJ15" s="101"/>
      <c r="IK15" s="101"/>
      <c r="IL15" s="102" t="s">
        <v>154</v>
      </c>
      <c r="IM15" s="104"/>
      <c r="IN15" s="104"/>
      <c r="IO15" s="104"/>
      <c r="IP15" s="104"/>
      <c r="IQ15" s="104"/>
      <c r="IR15" s="101"/>
      <c r="IS15" s="101"/>
      <c r="IT15" s="101"/>
      <c r="IU15" s="101"/>
      <c r="IV15" s="101"/>
      <c r="IW15" s="102" t="s">
        <v>154</v>
      </c>
      <c r="IX15" s="104"/>
      <c r="IY15" s="104"/>
      <c r="IZ15" s="104"/>
      <c r="JA15" s="104"/>
      <c r="JB15" s="104"/>
      <c r="JC15" s="101"/>
      <c r="JD15" s="101"/>
      <c r="JE15" s="101"/>
      <c r="JF15" s="101"/>
      <c r="JG15" s="102" t="s">
        <v>154</v>
      </c>
      <c r="JH15" s="104"/>
      <c r="JI15" s="104"/>
      <c r="JJ15" s="104"/>
      <c r="JK15" s="104"/>
      <c r="JL15" s="104"/>
      <c r="JM15" s="101"/>
      <c r="JN15" s="101"/>
      <c r="JO15" s="101"/>
      <c r="JP15" s="101"/>
      <c r="JQ15" s="102" t="s">
        <v>154</v>
      </c>
      <c r="JR15" s="104"/>
      <c r="JS15" s="104"/>
      <c r="JT15" s="104"/>
      <c r="JU15" s="104"/>
      <c r="JV15" s="104"/>
      <c r="JW15" s="101"/>
      <c r="JX15" s="101"/>
      <c r="JY15" s="101"/>
      <c r="JZ15" s="101"/>
      <c r="KA15" s="102" t="s">
        <v>154</v>
      </c>
      <c r="KB15" s="104"/>
      <c r="KC15" s="104"/>
      <c r="KD15" s="104"/>
      <c r="KE15" s="104"/>
      <c r="KF15" s="104"/>
      <c r="KG15" s="101"/>
      <c r="KH15" s="101"/>
      <c r="KI15" s="101"/>
      <c r="KJ15" s="101"/>
      <c r="KK15" s="102" t="s">
        <v>154</v>
      </c>
      <c r="KL15" s="104"/>
      <c r="KM15" s="104"/>
      <c r="KN15" s="104"/>
      <c r="KO15" s="104"/>
      <c r="KP15" s="104"/>
      <c r="KQ15" s="101"/>
      <c r="KR15" s="101"/>
      <c r="KS15" s="101"/>
      <c r="KT15" s="101"/>
      <c r="KU15" s="101"/>
      <c r="KV15" s="102" t="s">
        <v>154</v>
      </c>
      <c r="KW15" s="104"/>
      <c r="KX15" s="104"/>
      <c r="KY15" s="104"/>
      <c r="KZ15" s="104"/>
      <c r="LA15" s="104"/>
      <c r="LB15" s="101"/>
      <c r="LC15" s="101"/>
      <c r="LD15" s="101"/>
      <c r="LE15" s="101"/>
      <c r="LF15" s="102" t="s">
        <v>154</v>
      </c>
      <c r="LG15" s="104"/>
      <c r="LH15" s="104"/>
      <c r="LI15" s="104"/>
      <c r="LJ15" s="104"/>
      <c r="LK15" s="104"/>
      <c r="LL15" s="101"/>
      <c r="LM15" s="101"/>
      <c r="LN15" s="101"/>
      <c r="LO15" s="101"/>
      <c r="LP15" s="102" t="s">
        <v>154</v>
      </c>
      <c r="LQ15" s="104"/>
      <c r="LR15" s="104"/>
      <c r="LS15" s="104"/>
      <c r="LT15" s="104"/>
      <c r="LU15" s="104"/>
      <c r="LV15" s="101"/>
      <c r="LW15" s="101"/>
      <c r="LX15" s="101"/>
      <c r="LY15" s="101"/>
      <c r="LZ15" s="102" t="s">
        <v>154</v>
      </c>
      <c r="MA15" s="104"/>
      <c r="MB15" s="104"/>
      <c r="MC15" s="104"/>
      <c r="MD15" s="104"/>
      <c r="ME15" s="104"/>
      <c r="MF15" s="101"/>
      <c r="MG15" s="101"/>
      <c r="MH15" s="101"/>
      <c r="MI15" s="101"/>
      <c r="MJ15" s="102" t="s">
        <v>154</v>
      </c>
      <c r="MK15" s="104"/>
      <c r="ML15" s="104"/>
      <c r="MM15" s="104"/>
      <c r="MN15" s="104"/>
      <c r="MO15" s="104"/>
      <c r="MP15" s="101"/>
      <c r="MQ15" s="101"/>
      <c r="MR15" s="101"/>
      <c r="MS15" s="101"/>
      <c r="MT15" s="101"/>
      <c r="MU15" s="101"/>
      <c r="MV15" s="101"/>
      <c r="MW15" s="101"/>
      <c r="MX15" s="101"/>
      <c r="MY15" s="101"/>
      <c r="MZ15" s="101"/>
      <c r="NA15" s="101"/>
      <c r="NB15" s="101"/>
      <c r="NC15" s="101"/>
      <c r="ND15" s="101"/>
      <c r="NE15" s="101"/>
      <c r="NF15" s="101"/>
      <c r="NG15" s="101"/>
      <c r="NH15" s="101"/>
      <c r="NI15" s="101"/>
      <c r="NJ15" s="101"/>
    </row>
    <row r="16" spans="1:374" x14ac:dyDescent="0.15">
      <c r="A16" s="98">
        <f>A15+1</f>
        <v>2</v>
      </c>
      <c r="B16" s="198" t="s">
        <v>155</v>
      </c>
      <c r="C16" s="198"/>
      <c r="D16" s="101"/>
      <c r="E16" s="98">
        <f>E15+1</f>
        <v>2</v>
      </c>
      <c r="F16" s="198" t="s">
        <v>156</v>
      </c>
      <c r="G16" s="198"/>
      <c r="H16" s="103" t="s">
        <v>157</v>
      </c>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2"/>
      <c r="AX16" s="102"/>
      <c r="AY16" s="105">
        <f>$B$10</f>
        <v>40909</v>
      </c>
      <c r="AZ16" s="105">
        <f>$C$10</f>
        <v>41275</v>
      </c>
      <c r="BA16" s="105">
        <f>$D$10</f>
        <v>41640</v>
      </c>
      <c r="BB16" s="105">
        <f>$E$10</f>
        <v>42005</v>
      </c>
      <c r="BC16" s="105">
        <f>$F$10</f>
        <v>42370</v>
      </c>
      <c r="BD16" s="101"/>
      <c r="BE16" s="101"/>
      <c r="BF16" s="101"/>
      <c r="BG16" s="101"/>
      <c r="BH16" s="101"/>
      <c r="BI16" s="102"/>
      <c r="BJ16" s="105">
        <f>$B$10</f>
        <v>40909</v>
      </c>
      <c r="BK16" s="105">
        <f>$C$10</f>
        <v>41275</v>
      </c>
      <c r="BL16" s="105">
        <f>$D$10</f>
        <v>41640</v>
      </c>
      <c r="BM16" s="105">
        <f>$E$10</f>
        <v>42005</v>
      </c>
      <c r="BN16" s="105">
        <f>$F$10</f>
        <v>42370</v>
      </c>
      <c r="BO16" s="101"/>
      <c r="BP16" s="101"/>
      <c r="BQ16" s="101"/>
      <c r="BR16" s="101"/>
      <c r="BS16" s="101"/>
      <c r="BT16" s="102"/>
      <c r="BU16" s="105">
        <f>$B$10</f>
        <v>40909</v>
      </c>
      <c r="BV16" s="105">
        <f>$C$10</f>
        <v>41275</v>
      </c>
      <c r="BW16" s="105">
        <f>$D$10</f>
        <v>41640</v>
      </c>
      <c r="BX16" s="105">
        <f>$E$10</f>
        <v>42005</v>
      </c>
      <c r="BY16" s="105">
        <f>$F$10</f>
        <v>42370</v>
      </c>
      <c r="BZ16" s="101"/>
      <c r="CA16" s="101"/>
      <c r="CB16" s="101"/>
      <c r="CC16" s="101"/>
      <c r="CD16" s="101"/>
      <c r="CE16" s="102"/>
      <c r="CF16" s="105">
        <f>$B$10</f>
        <v>40909</v>
      </c>
      <c r="CG16" s="105">
        <f>$C$10</f>
        <v>41275</v>
      </c>
      <c r="CH16" s="105">
        <f>$D$10</f>
        <v>41640</v>
      </c>
      <c r="CI16" s="105">
        <f>$E$10</f>
        <v>42005</v>
      </c>
      <c r="CJ16" s="105">
        <f>$F$10</f>
        <v>42370</v>
      </c>
      <c r="CK16" s="101"/>
      <c r="CL16" s="101"/>
      <c r="CM16" s="101"/>
      <c r="CN16" s="101"/>
      <c r="CO16" s="102"/>
      <c r="CP16" s="105">
        <f>$B$10</f>
        <v>40909</v>
      </c>
      <c r="CQ16" s="105">
        <f>$C$10</f>
        <v>41275</v>
      </c>
      <c r="CR16" s="105">
        <f>$D$10</f>
        <v>41640</v>
      </c>
      <c r="CS16" s="105">
        <f>$E$10</f>
        <v>42005</v>
      </c>
      <c r="CT16" s="105">
        <f>$F$10</f>
        <v>42370</v>
      </c>
      <c r="CU16" s="101"/>
      <c r="CV16" s="101"/>
      <c r="CW16" s="101"/>
      <c r="CX16" s="101"/>
      <c r="CY16" s="101"/>
      <c r="CZ16" s="102"/>
      <c r="DA16" s="105">
        <f>$B$10</f>
        <v>40909</v>
      </c>
      <c r="DB16" s="105">
        <f>$C$10</f>
        <v>41275</v>
      </c>
      <c r="DC16" s="105">
        <f>$D$10</f>
        <v>41640</v>
      </c>
      <c r="DD16" s="105">
        <f>$E$10</f>
        <v>42005</v>
      </c>
      <c r="DE16" s="105">
        <f>$F$10</f>
        <v>42370</v>
      </c>
      <c r="DF16" s="101"/>
      <c r="DG16" s="101"/>
      <c r="DH16" s="101"/>
      <c r="DI16" s="101"/>
      <c r="DJ16" s="102"/>
      <c r="DK16" s="105">
        <f>$B$10</f>
        <v>40909</v>
      </c>
      <c r="DL16" s="105">
        <f>$C$10</f>
        <v>41275</v>
      </c>
      <c r="DM16" s="105">
        <f>$D$10</f>
        <v>41640</v>
      </c>
      <c r="DN16" s="105">
        <f>$E$10</f>
        <v>42005</v>
      </c>
      <c r="DO16" s="105">
        <f>$F$10</f>
        <v>42370</v>
      </c>
      <c r="DP16" s="101"/>
      <c r="DQ16" s="101"/>
      <c r="DR16" s="101"/>
      <c r="DS16" s="101"/>
      <c r="DT16" s="102"/>
      <c r="DU16" s="105">
        <f>$B$10</f>
        <v>40909</v>
      </c>
      <c r="DV16" s="105">
        <f>$C$10</f>
        <v>41275</v>
      </c>
      <c r="DW16" s="105">
        <f>$D$10</f>
        <v>41640</v>
      </c>
      <c r="DX16" s="105">
        <f>$E$10</f>
        <v>42005</v>
      </c>
      <c r="DY16" s="105">
        <f>$F$10</f>
        <v>42370</v>
      </c>
      <c r="DZ16" s="101"/>
      <c r="EA16" s="101"/>
      <c r="EB16" s="101"/>
      <c r="EC16" s="101"/>
      <c r="ED16" s="102"/>
      <c r="EE16" s="105">
        <f>$B$10</f>
        <v>40909</v>
      </c>
      <c r="EF16" s="105">
        <f>$C$10</f>
        <v>41275</v>
      </c>
      <c r="EG16" s="105">
        <f>$D$10</f>
        <v>41640</v>
      </c>
      <c r="EH16" s="105">
        <f>$E$10</f>
        <v>42005</v>
      </c>
      <c r="EI16" s="105">
        <f>$F$10</f>
        <v>42370</v>
      </c>
      <c r="EJ16" s="101"/>
      <c r="EK16" s="101"/>
      <c r="EL16" s="101"/>
      <c r="EM16" s="101"/>
      <c r="EN16" s="102"/>
      <c r="EO16" s="105">
        <f>$B$10</f>
        <v>40909</v>
      </c>
      <c r="EP16" s="105">
        <f>$C$10</f>
        <v>41275</v>
      </c>
      <c r="EQ16" s="105">
        <f>$D$10</f>
        <v>41640</v>
      </c>
      <c r="ER16" s="105">
        <f>$E$10</f>
        <v>42005</v>
      </c>
      <c r="ES16" s="105">
        <f>$F$10</f>
        <v>42370</v>
      </c>
      <c r="ET16" s="101"/>
      <c r="EU16" s="101"/>
      <c r="EV16" s="101"/>
      <c r="EW16" s="101"/>
      <c r="EX16" s="101"/>
      <c r="EY16" s="102"/>
      <c r="EZ16" s="105">
        <f>$B$10</f>
        <v>40909</v>
      </c>
      <c r="FA16" s="105">
        <f>$C$10</f>
        <v>41275</v>
      </c>
      <c r="FB16" s="105">
        <f>$D$10</f>
        <v>41640</v>
      </c>
      <c r="FC16" s="105">
        <f>$E$10</f>
        <v>42005</v>
      </c>
      <c r="FD16" s="105">
        <f>$F$10</f>
        <v>42370</v>
      </c>
      <c r="FE16" s="101"/>
      <c r="FF16" s="101"/>
      <c r="FG16" s="101"/>
      <c r="FH16" s="101"/>
      <c r="FI16" s="102"/>
      <c r="FJ16" s="105">
        <f>$B$10</f>
        <v>40909</v>
      </c>
      <c r="FK16" s="105">
        <f>$C$10</f>
        <v>41275</v>
      </c>
      <c r="FL16" s="105">
        <f>$D$10</f>
        <v>41640</v>
      </c>
      <c r="FM16" s="105">
        <f>$E$10</f>
        <v>42005</v>
      </c>
      <c r="FN16" s="105">
        <f>$F$10</f>
        <v>42370</v>
      </c>
      <c r="FO16" s="101"/>
      <c r="FP16" s="101"/>
      <c r="FQ16" s="101"/>
      <c r="FR16" s="101"/>
      <c r="FS16" s="102"/>
      <c r="FT16" s="105">
        <f>$B$10</f>
        <v>40909</v>
      </c>
      <c r="FU16" s="105">
        <f>$C$10</f>
        <v>41275</v>
      </c>
      <c r="FV16" s="105">
        <f>$D$10</f>
        <v>41640</v>
      </c>
      <c r="FW16" s="105">
        <f>$E$10</f>
        <v>42005</v>
      </c>
      <c r="FX16" s="105">
        <f>$F$10</f>
        <v>42370</v>
      </c>
      <c r="FY16" s="101"/>
      <c r="FZ16" s="101"/>
      <c r="GA16" s="101"/>
      <c r="GB16" s="101"/>
      <c r="GC16" s="102"/>
      <c r="GD16" s="105">
        <f>$B$10</f>
        <v>40909</v>
      </c>
      <c r="GE16" s="105">
        <f>$C$10</f>
        <v>41275</v>
      </c>
      <c r="GF16" s="105">
        <f>$D$10</f>
        <v>41640</v>
      </c>
      <c r="GG16" s="105">
        <f>$E$10</f>
        <v>42005</v>
      </c>
      <c r="GH16" s="105">
        <f>$F$10</f>
        <v>42370</v>
      </c>
      <c r="GI16" s="101"/>
      <c r="GJ16" s="101"/>
      <c r="GK16" s="101"/>
      <c r="GL16" s="101"/>
      <c r="GM16" s="102"/>
      <c r="GN16" s="105">
        <f>$B$10</f>
        <v>40909</v>
      </c>
      <c r="GO16" s="105">
        <f>$C$10</f>
        <v>41275</v>
      </c>
      <c r="GP16" s="105">
        <f>$D$10</f>
        <v>41640</v>
      </c>
      <c r="GQ16" s="105">
        <f>$E$10</f>
        <v>42005</v>
      </c>
      <c r="GR16" s="105">
        <f>$F$10</f>
        <v>42370</v>
      </c>
      <c r="GS16" s="101"/>
      <c r="GT16" s="101"/>
      <c r="GU16" s="101"/>
      <c r="GV16" s="101"/>
      <c r="GW16" s="101"/>
      <c r="GX16" s="102"/>
      <c r="GY16" s="105">
        <f>$B$10</f>
        <v>40909</v>
      </c>
      <c r="GZ16" s="105">
        <f>$C$10</f>
        <v>41275</v>
      </c>
      <c r="HA16" s="105">
        <f>$D$10</f>
        <v>41640</v>
      </c>
      <c r="HB16" s="105">
        <f>$E$10</f>
        <v>42005</v>
      </c>
      <c r="HC16" s="105">
        <f>$F$10</f>
        <v>42370</v>
      </c>
      <c r="HD16" s="101"/>
      <c r="HE16" s="101"/>
      <c r="HF16" s="101"/>
      <c r="HG16" s="101"/>
      <c r="HH16" s="102"/>
      <c r="HI16" s="105">
        <f>$B$10</f>
        <v>40909</v>
      </c>
      <c r="HJ16" s="105">
        <f>$C$10</f>
        <v>41275</v>
      </c>
      <c r="HK16" s="105">
        <f>$D$10</f>
        <v>41640</v>
      </c>
      <c r="HL16" s="105">
        <f>$E$10</f>
        <v>42005</v>
      </c>
      <c r="HM16" s="105">
        <f>$F$10</f>
        <v>42370</v>
      </c>
      <c r="HN16" s="101"/>
      <c r="HO16" s="101"/>
      <c r="HP16" s="101"/>
      <c r="HQ16" s="101"/>
      <c r="HR16" s="102"/>
      <c r="HS16" s="105">
        <f>$B$10</f>
        <v>40909</v>
      </c>
      <c r="HT16" s="105">
        <f>$C$10</f>
        <v>41275</v>
      </c>
      <c r="HU16" s="105">
        <f>$D$10</f>
        <v>41640</v>
      </c>
      <c r="HV16" s="105">
        <f>$E$10</f>
        <v>42005</v>
      </c>
      <c r="HW16" s="105">
        <f>$F$10</f>
        <v>42370</v>
      </c>
      <c r="HX16" s="101"/>
      <c r="HY16" s="101"/>
      <c r="HZ16" s="101"/>
      <c r="IA16" s="101"/>
      <c r="IB16" s="102"/>
      <c r="IC16" s="105">
        <f>$B$10</f>
        <v>40909</v>
      </c>
      <c r="ID16" s="105">
        <f>$C$10</f>
        <v>41275</v>
      </c>
      <c r="IE16" s="105">
        <f>$D$10</f>
        <v>41640</v>
      </c>
      <c r="IF16" s="105">
        <f>$E$10</f>
        <v>42005</v>
      </c>
      <c r="IG16" s="105">
        <f>$F$10</f>
        <v>42370</v>
      </c>
      <c r="IH16" s="101"/>
      <c r="II16" s="101"/>
      <c r="IJ16" s="101"/>
      <c r="IK16" s="101"/>
      <c r="IL16" s="102"/>
      <c r="IM16" s="105">
        <f>$B$10</f>
        <v>40909</v>
      </c>
      <c r="IN16" s="105">
        <f>$C$10</f>
        <v>41275</v>
      </c>
      <c r="IO16" s="105">
        <f>$D$10</f>
        <v>41640</v>
      </c>
      <c r="IP16" s="105">
        <f>$E$10</f>
        <v>42005</v>
      </c>
      <c r="IQ16" s="105">
        <f>$F$10</f>
        <v>42370</v>
      </c>
      <c r="IR16" s="101"/>
      <c r="IS16" s="101"/>
      <c r="IT16" s="101"/>
      <c r="IU16" s="101"/>
      <c r="IV16" s="101"/>
      <c r="IW16" s="102"/>
      <c r="IX16" s="105">
        <f>$B$10</f>
        <v>40909</v>
      </c>
      <c r="IY16" s="105">
        <f>$C$10</f>
        <v>41275</v>
      </c>
      <c r="IZ16" s="105">
        <f>$D$10</f>
        <v>41640</v>
      </c>
      <c r="JA16" s="105">
        <f>$E$10</f>
        <v>42005</v>
      </c>
      <c r="JB16" s="105">
        <f>$F$10</f>
        <v>42370</v>
      </c>
      <c r="JC16" s="101"/>
      <c r="JD16" s="101"/>
      <c r="JE16" s="101"/>
      <c r="JF16" s="101"/>
      <c r="JG16" s="102"/>
      <c r="JH16" s="105">
        <f>$B$10</f>
        <v>40909</v>
      </c>
      <c r="JI16" s="105">
        <f>$C$10</f>
        <v>41275</v>
      </c>
      <c r="JJ16" s="105">
        <f>$D$10</f>
        <v>41640</v>
      </c>
      <c r="JK16" s="105">
        <f>$E$10</f>
        <v>42005</v>
      </c>
      <c r="JL16" s="105">
        <f>$F$10</f>
        <v>42370</v>
      </c>
      <c r="JM16" s="101"/>
      <c r="JN16" s="101"/>
      <c r="JO16" s="101"/>
      <c r="JP16" s="101"/>
      <c r="JQ16" s="102"/>
      <c r="JR16" s="105">
        <f>$B$10</f>
        <v>40909</v>
      </c>
      <c r="JS16" s="105">
        <f>$C$10</f>
        <v>41275</v>
      </c>
      <c r="JT16" s="105">
        <f>$D$10</f>
        <v>41640</v>
      </c>
      <c r="JU16" s="105">
        <f>$E$10</f>
        <v>42005</v>
      </c>
      <c r="JV16" s="105">
        <f>$F$10</f>
        <v>42370</v>
      </c>
      <c r="JW16" s="101"/>
      <c r="JX16" s="101"/>
      <c r="JY16" s="101"/>
      <c r="JZ16" s="101"/>
      <c r="KA16" s="102"/>
      <c r="KB16" s="105">
        <f>$B$10</f>
        <v>40909</v>
      </c>
      <c r="KC16" s="105">
        <f>$C$10</f>
        <v>41275</v>
      </c>
      <c r="KD16" s="105">
        <f>$D$10</f>
        <v>41640</v>
      </c>
      <c r="KE16" s="105">
        <f>$E$10</f>
        <v>42005</v>
      </c>
      <c r="KF16" s="105">
        <f>$F$10</f>
        <v>42370</v>
      </c>
      <c r="KG16" s="101"/>
      <c r="KH16" s="101"/>
      <c r="KI16" s="101"/>
      <c r="KJ16" s="101"/>
      <c r="KK16" s="102"/>
      <c r="KL16" s="105">
        <f>$B$10</f>
        <v>40909</v>
      </c>
      <c r="KM16" s="105">
        <f>$C$10</f>
        <v>41275</v>
      </c>
      <c r="KN16" s="105">
        <f>$D$10</f>
        <v>41640</v>
      </c>
      <c r="KO16" s="105">
        <f>$E$10</f>
        <v>42005</v>
      </c>
      <c r="KP16" s="105">
        <f>$F$10</f>
        <v>42370</v>
      </c>
      <c r="KQ16" s="101"/>
      <c r="KR16" s="101"/>
      <c r="KS16" s="101"/>
      <c r="KT16" s="101"/>
      <c r="KU16" s="101"/>
      <c r="KV16" s="102"/>
      <c r="KW16" s="105">
        <f>$B$10</f>
        <v>40909</v>
      </c>
      <c r="KX16" s="105">
        <f>$C$10</f>
        <v>41275</v>
      </c>
      <c r="KY16" s="105">
        <f>$D$10</f>
        <v>41640</v>
      </c>
      <c r="KZ16" s="105">
        <f>$E$10</f>
        <v>42005</v>
      </c>
      <c r="LA16" s="105">
        <f>$F$10</f>
        <v>42370</v>
      </c>
      <c r="LB16" s="101"/>
      <c r="LC16" s="101"/>
      <c r="LD16" s="101"/>
      <c r="LE16" s="101"/>
      <c r="LF16" s="102"/>
      <c r="LG16" s="105">
        <f>$B$10</f>
        <v>40909</v>
      </c>
      <c r="LH16" s="105">
        <f>$C$10</f>
        <v>41275</v>
      </c>
      <c r="LI16" s="105">
        <f>$D$10</f>
        <v>41640</v>
      </c>
      <c r="LJ16" s="105">
        <f>$E$10</f>
        <v>42005</v>
      </c>
      <c r="LK16" s="105">
        <f>$F$10</f>
        <v>42370</v>
      </c>
      <c r="LL16" s="101"/>
      <c r="LM16" s="101"/>
      <c r="LN16" s="101"/>
      <c r="LO16" s="101"/>
      <c r="LP16" s="102"/>
      <c r="LQ16" s="105">
        <f>$B$10</f>
        <v>40909</v>
      </c>
      <c r="LR16" s="105">
        <f>$C$10</f>
        <v>41275</v>
      </c>
      <c r="LS16" s="105">
        <f>$D$10</f>
        <v>41640</v>
      </c>
      <c r="LT16" s="105">
        <f>$E$10</f>
        <v>42005</v>
      </c>
      <c r="LU16" s="105">
        <f>$F$10</f>
        <v>42370</v>
      </c>
      <c r="LV16" s="101"/>
      <c r="LW16" s="101"/>
      <c r="LX16" s="101"/>
      <c r="LY16" s="101"/>
      <c r="LZ16" s="102"/>
      <c r="MA16" s="105">
        <f>$B$10</f>
        <v>40909</v>
      </c>
      <c r="MB16" s="105">
        <f>$C$10</f>
        <v>41275</v>
      </c>
      <c r="MC16" s="105">
        <f>$D$10</f>
        <v>41640</v>
      </c>
      <c r="MD16" s="105">
        <f>$E$10</f>
        <v>42005</v>
      </c>
      <c r="ME16" s="105">
        <f>$F$10</f>
        <v>42370</v>
      </c>
      <c r="MF16" s="101"/>
      <c r="MG16" s="101"/>
      <c r="MH16" s="101"/>
      <c r="MI16" s="101"/>
      <c r="MJ16" s="102"/>
      <c r="MK16" s="105">
        <f>$B$10</f>
        <v>40909</v>
      </c>
      <c r="ML16" s="105">
        <f>$C$10</f>
        <v>41275</v>
      </c>
      <c r="MM16" s="105">
        <f>$D$10</f>
        <v>41640</v>
      </c>
      <c r="MN16" s="105">
        <f>$E$10</f>
        <v>42005</v>
      </c>
      <c r="MO16" s="105">
        <f>$F$10</f>
        <v>42370</v>
      </c>
      <c r="MP16" s="101"/>
      <c r="MQ16" s="101"/>
      <c r="MR16" s="101"/>
      <c r="MS16" s="101"/>
      <c r="MT16" s="101"/>
      <c r="MU16" s="101"/>
      <c r="MV16" s="101"/>
      <c r="MW16" s="101"/>
      <c r="MX16" s="101"/>
      <c r="MY16" s="101"/>
      <c r="MZ16" s="101"/>
      <c r="NA16" s="101"/>
      <c r="NB16" s="101"/>
      <c r="NC16" s="101"/>
      <c r="ND16" s="101"/>
      <c r="NE16" s="101"/>
      <c r="NF16" s="101"/>
      <c r="NG16" s="101"/>
      <c r="NH16" s="101"/>
      <c r="NI16" s="101"/>
      <c r="NJ16" s="101"/>
    </row>
    <row r="17" spans="1:374" x14ac:dyDescent="0.15">
      <c r="A17" s="98">
        <f t="shared" ref="A17:A34" si="7">A16+1</f>
        <v>3</v>
      </c>
      <c r="B17" s="198" t="s">
        <v>158</v>
      </c>
      <c r="C17" s="198"/>
      <c r="D17" s="101"/>
      <c r="E17" s="98">
        <f t="shared" ref="E17" si="8">E16+1</f>
        <v>3</v>
      </c>
      <c r="F17" s="198" t="s">
        <v>159</v>
      </c>
      <c r="G17" s="198"/>
      <c r="H17" s="103" t="s">
        <v>160</v>
      </c>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2"/>
      <c r="AX17" s="106" t="s">
        <v>161</v>
      </c>
      <c r="AY17" s="107" t="e">
        <f>IF(AY7="-",NA(),AY7)</f>
        <v>#N/A</v>
      </c>
      <c r="AZ17" s="107">
        <f t="shared" ref="AZ17:BC17" si="9">IF(AZ7="-",NA(),AZ7)</f>
        <v>100</v>
      </c>
      <c r="BA17" s="107">
        <f t="shared" si="9"/>
        <v>126.5</v>
      </c>
      <c r="BB17" s="107">
        <f t="shared" si="9"/>
        <v>135.30000000000001</v>
      </c>
      <c r="BC17" s="107">
        <f t="shared" si="9"/>
        <v>110.9</v>
      </c>
      <c r="BD17" s="101"/>
      <c r="BE17" s="101"/>
      <c r="BF17" s="101"/>
      <c r="BG17" s="101"/>
      <c r="BH17" s="101"/>
      <c r="BI17" s="106" t="s">
        <v>161</v>
      </c>
      <c r="BJ17" s="107" t="e">
        <f>IF(BJ7="-",NA(),BJ7)</f>
        <v>#N/A</v>
      </c>
      <c r="BK17" s="107">
        <f t="shared" ref="BK17:BN17" si="10">IF(BK7="-",NA(),BK7)</f>
        <v>0</v>
      </c>
      <c r="BL17" s="107">
        <f t="shared" si="10"/>
        <v>3420.6</v>
      </c>
      <c r="BM17" s="107">
        <f t="shared" si="10"/>
        <v>2347.5</v>
      </c>
      <c r="BN17" s="107">
        <f t="shared" si="10"/>
        <v>2119.4</v>
      </c>
      <c r="BO17" s="101"/>
      <c r="BP17" s="101"/>
      <c r="BQ17" s="101"/>
      <c r="BR17" s="101"/>
      <c r="BS17" s="101"/>
      <c r="BT17" s="106" t="s">
        <v>161</v>
      </c>
      <c r="BU17" s="107" t="e">
        <f>IF(BU7="-",NA(),BU7)</f>
        <v>#N/A</v>
      </c>
      <c r="BV17" s="107" t="e">
        <f t="shared" ref="BV17:BY17" si="11">IF(BV7="-",NA(),BV7)</f>
        <v>#N/A</v>
      </c>
      <c r="BW17" s="107" t="e">
        <f t="shared" si="11"/>
        <v>#N/A</v>
      </c>
      <c r="BX17" s="107" t="e">
        <f t="shared" si="11"/>
        <v>#N/A</v>
      </c>
      <c r="BY17" s="107" t="e">
        <f t="shared" si="11"/>
        <v>#N/A</v>
      </c>
      <c r="BZ17" s="101"/>
      <c r="CA17" s="101"/>
      <c r="CB17" s="101"/>
      <c r="CC17" s="101"/>
      <c r="CD17" s="101"/>
      <c r="CE17" s="106" t="s">
        <v>161</v>
      </c>
      <c r="CF17" s="107" t="e">
        <f>IF(CF7="-",NA(),CF7)</f>
        <v>#N/A</v>
      </c>
      <c r="CG17" s="107">
        <f t="shared" ref="CG17:CJ17" si="12">IF(CG7="-",NA(),CG7)</f>
        <v>32200</v>
      </c>
      <c r="CH17" s="107">
        <f t="shared" si="12"/>
        <v>38826.199999999997</v>
      </c>
      <c r="CI17" s="107">
        <f t="shared" si="12"/>
        <v>36410.400000000001</v>
      </c>
      <c r="CJ17" s="107">
        <f t="shared" si="12"/>
        <v>38442.699999999997</v>
      </c>
      <c r="CK17" s="101"/>
      <c r="CL17" s="101"/>
      <c r="CM17" s="101"/>
      <c r="CN17" s="101"/>
      <c r="CO17" s="106" t="s">
        <v>161</v>
      </c>
      <c r="CP17" s="108" t="e">
        <f>IF(CP7="-",NA(),CP7)</f>
        <v>#N/A</v>
      </c>
      <c r="CQ17" s="108">
        <f t="shared" ref="CQ17:CT17" si="13">IF(CQ7="-",NA(),CQ7)</f>
        <v>-161</v>
      </c>
      <c r="CR17" s="108">
        <f t="shared" si="13"/>
        <v>67055</v>
      </c>
      <c r="CS17" s="108">
        <f t="shared" si="13"/>
        <v>124896</v>
      </c>
      <c r="CT17" s="108">
        <f t="shared" si="13"/>
        <v>118447</v>
      </c>
      <c r="CU17" s="101"/>
      <c r="CV17" s="101"/>
      <c r="CW17" s="101"/>
      <c r="CX17" s="101"/>
      <c r="CY17" s="101"/>
      <c r="CZ17" s="106" t="s">
        <v>161</v>
      </c>
      <c r="DA17" s="107" t="e">
        <f>IF(DA7="-",NA(),DA7)</f>
        <v>#N/A</v>
      </c>
      <c r="DB17" s="107">
        <f t="shared" ref="DB17:DE17" si="14">IF(DB7="-",NA(),DB7)</f>
        <v>0</v>
      </c>
      <c r="DC17" s="107">
        <f t="shared" si="14"/>
        <v>18.2</v>
      </c>
      <c r="DD17" s="107">
        <f t="shared" si="14"/>
        <v>10.6</v>
      </c>
      <c r="DE17" s="107">
        <f t="shared" si="14"/>
        <v>17.7</v>
      </c>
      <c r="DF17" s="101"/>
      <c r="DG17" s="101"/>
      <c r="DH17" s="101"/>
      <c r="DI17" s="101"/>
      <c r="DJ17" s="106" t="s">
        <v>161</v>
      </c>
      <c r="DK17" s="107" t="e">
        <f>IF(DK7="-",NA(),DK7)</f>
        <v>#N/A</v>
      </c>
      <c r="DL17" s="107">
        <f t="shared" ref="DL17:DO17" si="15">IF(DL7="-",NA(),DL7)</f>
        <v>0</v>
      </c>
      <c r="DM17" s="107">
        <f t="shared" si="15"/>
        <v>0</v>
      </c>
      <c r="DN17" s="107">
        <f t="shared" si="15"/>
        <v>0.9</v>
      </c>
      <c r="DO17" s="107">
        <f t="shared" si="15"/>
        <v>1.2</v>
      </c>
      <c r="DP17" s="101"/>
      <c r="DQ17" s="101"/>
      <c r="DR17" s="101"/>
      <c r="DS17" s="101"/>
      <c r="DT17" s="106" t="s">
        <v>161</v>
      </c>
      <c r="DU17" s="107" t="e">
        <f>IF(DU7="-",NA(),DU7)</f>
        <v>#N/A</v>
      </c>
      <c r="DV17" s="107" t="e">
        <f t="shared" ref="DV17:DY17" si="16">IF(DV7="-",NA(),DV7)</f>
        <v>#N/A</v>
      </c>
      <c r="DW17" s="107">
        <f t="shared" si="16"/>
        <v>933.5</v>
      </c>
      <c r="DX17" s="107">
        <f t="shared" si="16"/>
        <v>737.1</v>
      </c>
      <c r="DY17" s="107">
        <f t="shared" si="16"/>
        <v>433.3</v>
      </c>
      <c r="DZ17" s="101"/>
      <c r="EA17" s="101"/>
      <c r="EB17" s="101"/>
      <c r="EC17" s="101"/>
      <c r="ED17" s="106" t="s">
        <v>161</v>
      </c>
      <c r="EE17" s="107" t="e">
        <f>IF(EE7="-",NA(),EE7)</f>
        <v>#N/A</v>
      </c>
      <c r="EF17" s="107" t="e">
        <f t="shared" ref="EF17:EI17" si="17">IF(EF7="-",NA(),EF7)</f>
        <v>#N/A</v>
      </c>
      <c r="EG17" s="107" t="e">
        <f t="shared" si="17"/>
        <v>#N/A</v>
      </c>
      <c r="EH17" s="107" t="e">
        <f t="shared" si="17"/>
        <v>#N/A</v>
      </c>
      <c r="EI17" s="107" t="e">
        <f t="shared" si="17"/>
        <v>#N/A</v>
      </c>
      <c r="EJ17" s="101"/>
      <c r="EK17" s="101"/>
      <c r="EL17" s="101"/>
      <c r="EM17" s="101"/>
      <c r="EN17" s="106" t="s">
        <v>161</v>
      </c>
      <c r="EO17" s="107" t="e">
        <f>IF(EO7="-",NA(),EO7)</f>
        <v>#N/A</v>
      </c>
      <c r="EP17" s="107">
        <f t="shared" ref="EP17:ES17" si="18">IF(EP7="-",NA(),EP7)</f>
        <v>100</v>
      </c>
      <c r="EQ17" s="107">
        <f t="shared" si="18"/>
        <v>100</v>
      </c>
      <c r="ER17" s="107">
        <f t="shared" si="18"/>
        <v>100</v>
      </c>
      <c r="ES17" s="107">
        <f t="shared" si="18"/>
        <v>99.3</v>
      </c>
      <c r="ET17" s="101"/>
      <c r="EU17" s="101"/>
      <c r="EV17" s="101"/>
      <c r="EW17" s="101"/>
      <c r="EX17" s="101"/>
      <c r="EY17" s="106" t="s">
        <v>161</v>
      </c>
      <c r="EZ17" s="107" t="e">
        <f>IF(EZ7="-",NA(),EZ7)</f>
        <v>#N/A</v>
      </c>
      <c r="FA17" s="107" t="e">
        <f t="shared" ref="FA17:FD17" si="19">IF(FA7="-",NA(),FA7)</f>
        <v>#N/A</v>
      </c>
      <c r="FB17" s="107" t="e">
        <f t="shared" si="19"/>
        <v>#N/A</v>
      </c>
      <c r="FC17" s="107" t="e">
        <f t="shared" si="19"/>
        <v>#N/A</v>
      </c>
      <c r="FD17" s="107" t="e">
        <f t="shared" si="19"/>
        <v>#N/A</v>
      </c>
      <c r="FE17" s="101"/>
      <c r="FF17" s="101"/>
      <c r="FG17" s="101"/>
      <c r="FH17" s="101"/>
      <c r="FI17" s="106" t="s">
        <v>161</v>
      </c>
      <c r="FJ17" s="107" t="e">
        <f>IF(FJ7="-",NA(),FJ7)</f>
        <v>#N/A</v>
      </c>
      <c r="FK17" s="107" t="e">
        <f t="shared" ref="FK17:FN17" si="20">IF(FK7="-",NA(),FK7)</f>
        <v>#N/A</v>
      </c>
      <c r="FL17" s="107" t="e">
        <f t="shared" si="20"/>
        <v>#N/A</v>
      </c>
      <c r="FM17" s="107" t="e">
        <f t="shared" si="20"/>
        <v>#N/A</v>
      </c>
      <c r="FN17" s="107" t="e">
        <f t="shared" si="20"/>
        <v>#N/A</v>
      </c>
      <c r="FO17" s="101"/>
      <c r="FP17" s="101"/>
      <c r="FQ17" s="101"/>
      <c r="FR17" s="101"/>
      <c r="FS17" s="106" t="s">
        <v>161</v>
      </c>
      <c r="FT17" s="107" t="e">
        <f>IF(FT7="-",NA(),FT7)</f>
        <v>#N/A</v>
      </c>
      <c r="FU17" s="107" t="e">
        <f t="shared" ref="FU17:FX17" si="21">IF(FU7="-",NA(),FU7)</f>
        <v>#N/A</v>
      </c>
      <c r="FV17" s="107" t="e">
        <f t="shared" si="21"/>
        <v>#N/A</v>
      </c>
      <c r="FW17" s="107" t="e">
        <f t="shared" si="21"/>
        <v>#N/A</v>
      </c>
      <c r="FX17" s="107" t="e">
        <f t="shared" si="21"/>
        <v>#N/A</v>
      </c>
      <c r="FY17" s="101"/>
      <c r="FZ17" s="101"/>
      <c r="GA17" s="101"/>
      <c r="GB17" s="101"/>
      <c r="GC17" s="106" t="s">
        <v>161</v>
      </c>
      <c r="GD17" s="107" t="e">
        <f>IF(GD7="-",NA(),GD7)</f>
        <v>#N/A</v>
      </c>
      <c r="GE17" s="107" t="e">
        <f t="shared" ref="GE17:GH17" si="22">IF(GE7="-",NA(),GE7)</f>
        <v>#N/A</v>
      </c>
      <c r="GF17" s="107" t="e">
        <f t="shared" si="22"/>
        <v>#N/A</v>
      </c>
      <c r="GG17" s="107" t="e">
        <f t="shared" si="22"/>
        <v>#N/A</v>
      </c>
      <c r="GH17" s="107" t="e">
        <f t="shared" si="22"/>
        <v>#N/A</v>
      </c>
      <c r="GI17" s="101"/>
      <c r="GJ17" s="101"/>
      <c r="GK17" s="101"/>
      <c r="GL17" s="101"/>
      <c r="GM17" s="106" t="s">
        <v>161</v>
      </c>
      <c r="GN17" s="107" t="e">
        <f>IF(GN7="-",NA(),GN7)</f>
        <v>#N/A</v>
      </c>
      <c r="GO17" s="107" t="e">
        <f t="shared" ref="GO17:GR17" si="23">IF(GO7="-",NA(),GO7)</f>
        <v>#N/A</v>
      </c>
      <c r="GP17" s="107" t="e">
        <f t="shared" si="23"/>
        <v>#N/A</v>
      </c>
      <c r="GQ17" s="107" t="e">
        <f t="shared" si="23"/>
        <v>#N/A</v>
      </c>
      <c r="GR17" s="107" t="e">
        <f t="shared" si="23"/>
        <v>#N/A</v>
      </c>
      <c r="GS17" s="101"/>
      <c r="GT17" s="101"/>
      <c r="GU17" s="101"/>
      <c r="GV17" s="101"/>
      <c r="GW17" s="101"/>
      <c r="GX17" s="106" t="s">
        <v>161</v>
      </c>
      <c r="GY17" s="107" t="e">
        <f>IF(GY7="-",NA(),GY7)</f>
        <v>#N/A</v>
      </c>
      <c r="GZ17" s="107" t="e">
        <f t="shared" ref="GZ17:HC17" si="24">IF(GZ7="-",NA(),GZ7)</f>
        <v>#N/A</v>
      </c>
      <c r="HA17" s="107" t="e">
        <f t="shared" si="24"/>
        <v>#N/A</v>
      </c>
      <c r="HB17" s="107" t="e">
        <f t="shared" si="24"/>
        <v>#N/A</v>
      </c>
      <c r="HC17" s="107" t="e">
        <f t="shared" si="24"/>
        <v>#N/A</v>
      </c>
      <c r="HD17" s="101"/>
      <c r="HE17" s="101"/>
      <c r="HF17" s="101"/>
      <c r="HG17" s="101"/>
      <c r="HH17" s="106" t="s">
        <v>161</v>
      </c>
      <c r="HI17" s="107" t="e">
        <f>IF(HI7="-",NA(),HI7)</f>
        <v>#N/A</v>
      </c>
      <c r="HJ17" s="107" t="e">
        <f t="shared" ref="HJ17:HM17" si="25">IF(HJ7="-",NA(),HJ7)</f>
        <v>#N/A</v>
      </c>
      <c r="HK17" s="107" t="e">
        <f t="shared" si="25"/>
        <v>#N/A</v>
      </c>
      <c r="HL17" s="107" t="e">
        <f t="shared" si="25"/>
        <v>#N/A</v>
      </c>
      <c r="HM17" s="107" t="e">
        <f t="shared" si="25"/>
        <v>#N/A</v>
      </c>
      <c r="HN17" s="101"/>
      <c r="HO17" s="101"/>
      <c r="HP17" s="101"/>
      <c r="HQ17" s="101"/>
      <c r="HR17" s="106" t="s">
        <v>161</v>
      </c>
      <c r="HS17" s="107" t="e">
        <f>IF(HS7="-",NA(),HS7)</f>
        <v>#N/A</v>
      </c>
      <c r="HT17" s="107" t="e">
        <f t="shared" ref="HT17:HW17" si="26">IF(HT7="-",NA(),HT7)</f>
        <v>#N/A</v>
      </c>
      <c r="HU17" s="107" t="e">
        <f t="shared" si="26"/>
        <v>#N/A</v>
      </c>
      <c r="HV17" s="107" t="e">
        <f t="shared" si="26"/>
        <v>#N/A</v>
      </c>
      <c r="HW17" s="107" t="e">
        <f t="shared" si="26"/>
        <v>#N/A</v>
      </c>
      <c r="HX17" s="101"/>
      <c r="HY17" s="101"/>
      <c r="HZ17" s="101"/>
      <c r="IA17" s="101"/>
      <c r="IB17" s="106" t="s">
        <v>161</v>
      </c>
      <c r="IC17" s="107" t="e">
        <f>IF(IC7="-",NA(),IC7)</f>
        <v>#N/A</v>
      </c>
      <c r="ID17" s="107" t="e">
        <f t="shared" ref="ID17:IG17" si="27">IF(ID7="-",NA(),ID7)</f>
        <v>#N/A</v>
      </c>
      <c r="IE17" s="107" t="e">
        <f t="shared" si="27"/>
        <v>#N/A</v>
      </c>
      <c r="IF17" s="107" t="e">
        <f t="shared" si="27"/>
        <v>#N/A</v>
      </c>
      <c r="IG17" s="107" t="e">
        <f t="shared" si="27"/>
        <v>#N/A</v>
      </c>
      <c r="IH17" s="101"/>
      <c r="II17" s="101"/>
      <c r="IJ17" s="101"/>
      <c r="IK17" s="101"/>
      <c r="IL17" s="106" t="s">
        <v>161</v>
      </c>
      <c r="IM17" s="107" t="e">
        <f>IF(IM7="-",NA(),IM7)</f>
        <v>#N/A</v>
      </c>
      <c r="IN17" s="107" t="e">
        <f t="shared" ref="IN17:IQ17" si="28">IF(IN7="-",NA(),IN7)</f>
        <v>#N/A</v>
      </c>
      <c r="IO17" s="107" t="e">
        <f t="shared" si="28"/>
        <v>#N/A</v>
      </c>
      <c r="IP17" s="107" t="e">
        <f t="shared" si="28"/>
        <v>#N/A</v>
      </c>
      <c r="IQ17" s="107" t="e">
        <f t="shared" si="28"/>
        <v>#N/A</v>
      </c>
      <c r="IR17" s="101"/>
      <c r="IS17" s="101"/>
      <c r="IT17" s="101"/>
      <c r="IU17" s="101"/>
      <c r="IV17" s="101"/>
      <c r="IW17" s="106" t="s">
        <v>161</v>
      </c>
      <c r="IX17" s="107" t="e">
        <f>IF(IX7="-",NA(),IX7)</f>
        <v>#N/A</v>
      </c>
      <c r="IY17" s="107" t="e">
        <f t="shared" ref="IY17:JB17" si="29">IF(IY7="-",NA(),IY7)</f>
        <v>#N/A</v>
      </c>
      <c r="IZ17" s="107" t="e">
        <f t="shared" si="29"/>
        <v>#N/A</v>
      </c>
      <c r="JA17" s="107" t="e">
        <f t="shared" si="29"/>
        <v>#N/A</v>
      </c>
      <c r="JB17" s="107" t="e">
        <f t="shared" si="29"/>
        <v>#N/A</v>
      </c>
      <c r="JC17" s="101"/>
      <c r="JD17" s="101"/>
      <c r="JE17" s="101"/>
      <c r="JF17" s="101"/>
      <c r="JG17" s="106" t="s">
        <v>161</v>
      </c>
      <c r="JH17" s="107" t="e">
        <f>IF(JH7="-",NA(),JH7)</f>
        <v>#N/A</v>
      </c>
      <c r="JI17" s="107" t="e">
        <f t="shared" ref="JI17:JL17" si="30">IF(JI7="-",NA(),JI7)</f>
        <v>#N/A</v>
      </c>
      <c r="JJ17" s="107" t="e">
        <f t="shared" si="30"/>
        <v>#N/A</v>
      </c>
      <c r="JK17" s="107" t="e">
        <f t="shared" si="30"/>
        <v>#N/A</v>
      </c>
      <c r="JL17" s="107" t="e">
        <f t="shared" si="30"/>
        <v>#N/A</v>
      </c>
      <c r="JM17" s="101"/>
      <c r="JN17" s="101"/>
      <c r="JO17" s="101"/>
      <c r="JP17" s="101"/>
      <c r="JQ17" s="106" t="s">
        <v>161</v>
      </c>
      <c r="JR17" s="107" t="e">
        <f>IF(JR7="-",NA(),JR7)</f>
        <v>#N/A</v>
      </c>
      <c r="JS17" s="107" t="e">
        <f t="shared" ref="JS17:JV17" si="31">IF(JS7="-",NA(),JS7)</f>
        <v>#N/A</v>
      </c>
      <c r="JT17" s="107" t="e">
        <f t="shared" si="31"/>
        <v>#N/A</v>
      </c>
      <c r="JU17" s="107" t="e">
        <f t="shared" si="31"/>
        <v>#N/A</v>
      </c>
      <c r="JV17" s="107" t="e">
        <f t="shared" si="31"/>
        <v>#N/A</v>
      </c>
      <c r="JW17" s="101"/>
      <c r="JX17" s="101"/>
      <c r="JY17" s="101"/>
      <c r="JZ17" s="101"/>
      <c r="KA17" s="106" t="s">
        <v>161</v>
      </c>
      <c r="KB17" s="107" t="e">
        <f>IF(KB7="-",NA(),KB7)</f>
        <v>#N/A</v>
      </c>
      <c r="KC17" s="107" t="e">
        <f t="shared" ref="KC17:KF17" si="32">IF(KC7="-",NA(),KC7)</f>
        <v>#N/A</v>
      </c>
      <c r="KD17" s="107" t="e">
        <f t="shared" si="32"/>
        <v>#N/A</v>
      </c>
      <c r="KE17" s="107" t="e">
        <f t="shared" si="32"/>
        <v>#N/A</v>
      </c>
      <c r="KF17" s="107" t="e">
        <f t="shared" si="32"/>
        <v>#N/A</v>
      </c>
      <c r="KG17" s="101"/>
      <c r="KH17" s="101"/>
      <c r="KI17" s="101"/>
      <c r="KJ17" s="101"/>
      <c r="KK17" s="106" t="s">
        <v>161</v>
      </c>
      <c r="KL17" s="107" t="e">
        <f>IF(KL7="-",NA(),KL7)</f>
        <v>#N/A</v>
      </c>
      <c r="KM17" s="107" t="e">
        <f t="shared" ref="KM17:KP17" si="33">IF(KM7="-",NA(),KM7)</f>
        <v>#N/A</v>
      </c>
      <c r="KN17" s="107" t="e">
        <f t="shared" si="33"/>
        <v>#N/A</v>
      </c>
      <c r="KO17" s="107" t="e">
        <f t="shared" si="33"/>
        <v>#N/A</v>
      </c>
      <c r="KP17" s="107" t="e">
        <f t="shared" si="33"/>
        <v>#N/A</v>
      </c>
      <c r="KQ17" s="101"/>
      <c r="KR17" s="101"/>
      <c r="KS17" s="101"/>
      <c r="KT17" s="101"/>
      <c r="KU17" s="101"/>
      <c r="KV17" s="106" t="s">
        <v>161</v>
      </c>
      <c r="KW17" s="107" t="e">
        <f>IF(KW7="-",NA(),KW7)</f>
        <v>#N/A</v>
      </c>
      <c r="KX17" s="107">
        <f t="shared" ref="KX17:LA17" si="34">IF(KX7="-",NA(),KX7)</f>
        <v>0</v>
      </c>
      <c r="KY17" s="107">
        <f t="shared" si="34"/>
        <v>18.2</v>
      </c>
      <c r="KZ17" s="107">
        <f t="shared" si="34"/>
        <v>10.6</v>
      </c>
      <c r="LA17" s="107">
        <f t="shared" si="34"/>
        <v>17.7</v>
      </c>
      <c r="LB17" s="101"/>
      <c r="LC17" s="101"/>
      <c r="LD17" s="101"/>
      <c r="LE17" s="101"/>
      <c r="LF17" s="106" t="s">
        <v>161</v>
      </c>
      <c r="LG17" s="107" t="e">
        <f>IF(LG7="-",NA(),LG7)</f>
        <v>#N/A</v>
      </c>
      <c r="LH17" s="107">
        <f t="shared" ref="LH17:LK17" si="35">IF(LH7="-",NA(),LH7)</f>
        <v>0</v>
      </c>
      <c r="LI17" s="107">
        <f t="shared" si="35"/>
        <v>0</v>
      </c>
      <c r="LJ17" s="107">
        <f t="shared" si="35"/>
        <v>0.9</v>
      </c>
      <c r="LK17" s="107">
        <f t="shared" si="35"/>
        <v>1.2</v>
      </c>
      <c r="LL17" s="101"/>
      <c r="LM17" s="101"/>
      <c r="LN17" s="101"/>
      <c r="LO17" s="101"/>
      <c r="LP17" s="106" t="s">
        <v>161</v>
      </c>
      <c r="LQ17" s="107" t="e">
        <f>IF(LQ7="-",NA(),LQ7)</f>
        <v>#N/A</v>
      </c>
      <c r="LR17" s="107" t="e">
        <f t="shared" ref="LR17:LU17" si="36">IF(LR7="-",NA(),LR7)</f>
        <v>#N/A</v>
      </c>
      <c r="LS17" s="107">
        <f t="shared" si="36"/>
        <v>933.5</v>
      </c>
      <c r="LT17" s="107">
        <f t="shared" si="36"/>
        <v>737.1</v>
      </c>
      <c r="LU17" s="107">
        <f t="shared" si="36"/>
        <v>433.3</v>
      </c>
      <c r="LV17" s="101"/>
      <c r="LW17" s="101"/>
      <c r="LX17" s="101"/>
      <c r="LY17" s="101"/>
      <c r="LZ17" s="106" t="s">
        <v>161</v>
      </c>
      <c r="MA17" s="107" t="e">
        <f>IF(MA7="-",NA(),MA7)</f>
        <v>#N/A</v>
      </c>
      <c r="MB17" s="107" t="e">
        <f t="shared" ref="MB17:ME17" si="37">IF(MB7="-",NA(),MB7)</f>
        <v>#N/A</v>
      </c>
      <c r="MC17" s="107" t="e">
        <f t="shared" si="37"/>
        <v>#N/A</v>
      </c>
      <c r="MD17" s="107" t="e">
        <f t="shared" si="37"/>
        <v>#N/A</v>
      </c>
      <c r="ME17" s="107" t="e">
        <f t="shared" si="37"/>
        <v>#N/A</v>
      </c>
      <c r="MF17" s="101"/>
      <c r="MG17" s="101"/>
      <c r="MH17" s="101"/>
      <c r="MI17" s="101"/>
      <c r="MJ17" s="106" t="s">
        <v>161</v>
      </c>
      <c r="MK17" s="107" t="e">
        <f>IF(MK7="-",NA(),MK7)</f>
        <v>#N/A</v>
      </c>
      <c r="ML17" s="107">
        <f t="shared" ref="ML17:MO17" si="38">IF(ML7="-",NA(),ML7)</f>
        <v>100</v>
      </c>
      <c r="MM17" s="107">
        <f t="shared" si="38"/>
        <v>100</v>
      </c>
      <c r="MN17" s="107">
        <f t="shared" si="38"/>
        <v>100</v>
      </c>
      <c r="MO17" s="107">
        <f t="shared" si="38"/>
        <v>99.3</v>
      </c>
      <c r="MP17" s="101"/>
      <c r="MQ17" s="101"/>
      <c r="MR17" s="101"/>
      <c r="MS17" s="101"/>
      <c r="MT17" s="101"/>
      <c r="MU17" s="101"/>
      <c r="MV17" s="101"/>
      <c r="MW17" s="101"/>
      <c r="MX17" s="101"/>
      <c r="MY17" s="101"/>
      <c r="MZ17" s="101"/>
      <c r="NA17" s="101"/>
      <c r="NB17" s="101"/>
      <c r="NC17" s="101"/>
      <c r="ND17" s="101"/>
      <c r="NE17" s="101"/>
      <c r="NF17" s="101"/>
      <c r="NG17" s="101"/>
      <c r="NH17" s="101"/>
      <c r="NI17" s="101"/>
      <c r="NJ17" s="101"/>
    </row>
    <row r="18" spans="1:374" x14ac:dyDescent="0.15">
      <c r="A18" s="98">
        <f t="shared" si="7"/>
        <v>4</v>
      </c>
      <c r="B18" s="198" t="s">
        <v>162</v>
      </c>
      <c r="C18" s="198"/>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6" t="s">
        <v>163</v>
      </c>
      <c r="AY18" s="107" t="e">
        <f>IF(BD7="-",NA(),BD7)</f>
        <v>#N/A</v>
      </c>
      <c r="AZ18" s="107">
        <f t="shared" ref="AZ18:BC18" si="39">IF(BE7="-",NA(),BE7)</f>
        <v>164.1</v>
      </c>
      <c r="BA18" s="107">
        <f t="shared" si="39"/>
        <v>124.4</v>
      </c>
      <c r="BB18" s="107">
        <f t="shared" si="39"/>
        <v>118.8</v>
      </c>
      <c r="BC18" s="107">
        <f t="shared" si="39"/>
        <v>88.8</v>
      </c>
      <c r="BD18" s="101"/>
      <c r="BE18" s="101"/>
      <c r="BF18" s="101"/>
      <c r="BG18" s="101"/>
      <c r="BH18" s="101"/>
      <c r="BI18" s="106" t="s">
        <v>163</v>
      </c>
      <c r="BJ18" s="107" t="e">
        <f>IF(BO7="-",NA(),BO7)</f>
        <v>#N/A</v>
      </c>
      <c r="BK18" s="107">
        <f t="shared" ref="BK18:BN18" si="40">IF(BP7="-",NA(),BP7)</f>
        <v>366.9</v>
      </c>
      <c r="BL18" s="107">
        <f t="shared" si="40"/>
        <v>324.60000000000002</v>
      </c>
      <c r="BM18" s="107">
        <f t="shared" si="40"/>
        <v>255.4</v>
      </c>
      <c r="BN18" s="107">
        <f t="shared" si="40"/>
        <v>269.8</v>
      </c>
      <c r="BO18" s="101"/>
      <c r="BP18" s="101"/>
      <c r="BQ18" s="101"/>
      <c r="BR18" s="101"/>
      <c r="BS18" s="101"/>
      <c r="BT18" s="106" t="s">
        <v>163</v>
      </c>
      <c r="BU18" s="107" t="e">
        <f>IF(BZ7="-",NA(),BZ7)</f>
        <v>#N/A</v>
      </c>
      <c r="BV18" s="107" t="e">
        <f t="shared" ref="BV18:BY18" si="41">IF(CA7="-",NA(),CA7)</f>
        <v>#N/A</v>
      </c>
      <c r="BW18" s="107" t="e">
        <f t="shared" si="41"/>
        <v>#N/A</v>
      </c>
      <c r="BX18" s="107" t="e">
        <f t="shared" si="41"/>
        <v>#N/A</v>
      </c>
      <c r="BY18" s="107" t="e">
        <f t="shared" si="41"/>
        <v>#N/A</v>
      </c>
      <c r="BZ18" s="101"/>
      <c r="CA18" s="101"/>
      <c r="CB18" s="101"/>
      <c r="CC18" s="101"/>
      <c r="CD18" s="101"/>
      <c r="CE18" s="106" t="s">
        <v>163</v>
      </c>
      <c r="CF18" s="107" t="e">
        <f>IF(CK7="-",NA(),CK7)</f>
        <v>#N/A</v>
      </c>
      <c r="CG18" s="107">
        <f t="shared" ref="CG18:CJ18" si="42">IF(CL7="-",NA(),CL7)</f>
        <v>11717.4</v>
      </c>
      <c r="CH18" s="107">
        <f t="shared" si="42"/>
        <v>17642.5</v>
      </c>
      <c r="CI18" s="107">
        <f t="shared" si="42"/>
        <v>18815.8</v>
      </c>
      <c r="CJ18" s="107">
        <f t="shared" si="42"/>
        <v>22847.9</v>
      </c>
      <c r="CK18" s="101"/>
      <c r="CL18" s="101"/>
      <c r="CM18" s="101"/>
      <c r="CN18" s="101"/>
      <c r="CO18" s="106" t="s">
        <v>163</v>
      </c>
      <c r="CP18" s="108" t="e">
        <f>IF(CU7="-",NA(),CU7)</f>
        <v>#N/A</v>
      </c>
      <c r="CQ18" s="108">
        <f t="shared" ref="CQ18:CT18" si="43">IF(CV7="-",NA(),CV7)</f>
        <v>108538</v>
      </c>
      <c r="CR18" s="108">
        <f t="shared" si="43"/>
        <v>58539</v>
      </c>
      <c r="CS18" s="108">
        <f t="shared" si="43"/>
        <v>37685</v>
      </c>
      <c r="CT18" s="108">
        <f t="shared" si="43"/>
        <v>2390</v>
      </c>
      <c r="CU18" s="101"/>
      <c r="CV18" s="101"/>
      <c r="CW18" s="101"/>
      <c r="CX18" s="101"/>
      <c r="CY18" s="101"/>
      <c r="CZ18" s="106" t="s">
        <v>163</v>
      </c>
      <c r="DA18" s="107" t="e">
        <f>IF(DF7="-",NA(),DF7)</f>
        <v>#N/A</v>
      </c>
      <c r="DB18" s="107">
        <f t="shared" ref="DB18:DE18" si="44">IF(DG7="-",NA(),DG7)</f>
        <v>38.5</v>
      </c>
      <c r="DC18" s="107">
        <f t="shared" si="44"/>
        <v>37.700000000000003</v>
      </c>
      <c r="DD18" s="107">
        <f t="shared" si="44"/>
        <v>33.9</v>
      </c>
      <c r="DE18" s="107">
        <f t="shared" si="44"/>
        <v>37.9</v>
      </c>
      <c r="DF18" s="101"/>
      <c r="DG18" s="101"/>
      <c r="DH18" s="101"/>
      <c r="DI18" s="101"/>
      <c r="DJ18" s="106" t="s">
        <v>163</v>
      </c>
      <c r="DK18" s="107" t="e">
        <f>IF(DP7="-",NA(),DP7)</f>
        <v>#N/A</v>
      </c>
      <c r="DL18" s="107">
        <f t="shared" ref="DL18:DO18" si="45">IF(DQ7="-",NA(),DQ7)</f>
        <v>21.6</v>
      </c>
      <c r="DM18" s="107">
        <f t="shared" si="45"/>
        <v>13.7</v>
      </c>
      <c r="DN18" s="107">
        <f t="shared" si="45"/>
        <v>16.3</v>
      </c>
      <c r="DO18" s="107">
        <f t="shared" si="45"/>
        <v>14.2</v>
      </c>
      <c r="DP18" s="101"/>
      <c r="DQ18" s="101"/>
      <c r="DR18" s="101"/>
      <c r="DS18" s="101"/>
      <c r="DT18" s="106" t="s">
        <v>163</v>
      </c>
      <c r="DU18" s="107" t="e">
        <f>IF(DZ7="-",NA(),DZ7)</f>
        <v>#N/A</v>
      </c>
      <c r="DV18" s="107">
        <f t="shared" ref="DV18:DY18" si="46">IF(EA7="-",NA(),EA7)</f>
        <v>102.3</v>
      </c>
      <c r="DW18" s="107">
        <f t="shared" si="46"/>
        <v>98.2</v>
      </c>
      <c r="DX18" s="107">
        <f t="shared" si="46"/>
        <v>100.3</v>
      </c>
      <c r="DY18" s="107">
        <f t="shared" si="46"/>
        <v>98.3</v>
      </c>
      <c r="DZ18" s="101"/>
      <c r="EA18" s="101"/>
      <c r="EB18" s="101"/>
      <c r="EC18" s="101"/>
      <c r="ED18" s="106" t="s">
        <v>163</v>
      </c>
      <c r="EE18" s="107" t="e">
        <f>IF(EJ7="-",NA(),EJ7)</f>
        <v>#N/A</v>
      </c>
      <c r="EF18" s="107" t="e">
        <f t="shared" ref="EF18:EI18" si="47">IF(EK7="-",NA(),EK7)</f>
        <v>#N/A</v>
      </c>
      <c r="EG18" s="107" t="e">
        <f t="shared" si="47"/>
        <v>#N/A</v>
      </c>
      <c r="EH18" s="107" t="e">
        <f t="shared" si="47"/>
        <v>#N/A</v>
      </c>
      <c r="EI18" s="107" t="e">
        <f t="shared" si="47"/>
        <v>#N/A</v>
      </c>
      <c r="EJ18" s="101"/>
      <c r="EK18" s="101"/>
      <c r="EL18" s="101"/>
      <c r="EM18" s="101"/>
      <c r="EN18" s="106" t="s">
        <v>163</v>
      </c>
      <c r="EO18" s="107" t="e">
        <f>IF(ET7="-",NA(),ET7)</f>
        <v>#N/A</v>
      </c>
      <c r="EP18" s="107">
        <f t="shared" ref="EP18:ES18" si="48">IF(EU7="-",NA(),EU7)</f>
        <v>56.1</v>
      </c>
      <c r="EQ18" s="107">
        <f t="shared" si="48"/>
        <v>70.2</v>
      </c>
      <c r="ER18" s="107">
        <f t="shared" si="48"/>
        <v>73.099999999999994</v>
      </c>
      <c r="ES18" s="107">
        <f t="shared" si="48"/>
        <v>74.8</v>
      </c>
      <c r="ET18" s="101"/>
      <c r="EU18" s="101"/>
      <c r="EV18" s="101"/>
      <c r="EW18" s="101"/>
      <c r="EX18" s="101"/>
      <c r="EY18" s="106" t="s">
        <v>163</v>
      </c>
      <c r="EZ18" s="107" t="e">
        <f>IF(OR(NOT($EZ$8),FE7="-"),NA(),FE7)</f>
        <v>#N/A</v>
      </c>
      <c r="FA18" s="107" t="e">
        <f>IF(OR(NOT($EZ$8),FF7="-"),NA(),FF7)</f>
        <v>#N/A</v>
      </c>
      <c r="FB18" s="107" t="e">
        <f>IF(OR(NOT($EZ$8),FG7="-"),NA(),FG7)</f>
        <v>#N/A</v>
      </c>
      <c r="FC18" s="107" t="e">
        <f>IF(OR(NOT($EZ$8),FH7="-"),NA(),FH7)</f>
        <v>#N/A</v>
      </c>
      <c r="FD18" s="107" t="e">
        <f>IF(OR(NOT($EZ$8),FI7="-"),NA(),FI7)</f>
        <v>#N/A</v>
      </c>
      <c r="FE18" s="101"/>
      <c r="FF18" s="101"/>
      <c r="FG18" s="101"/>
      <c r="FH18" s="101"/>
      <c r="FI18" s="106" t="s">
        <v>163</v>
      </c>
      <c r="FJ18" s="107" t="e">
        <f>IF(OR(NOT($FJ$8),FO7="-"),NA(),FO7)</f>
        <v>#N/A</v>
      </c>
      <c r="FK18" s="107" t="e">
        <f>IF(OR(NOT($FJ$8),FP7="-"),NA(),FP7)</f>
        <v>#N/A</v>
      </c>
      <c r="FL18" s="107" t="e">
        <f>IF(OR(NOT($FJ$8),FQ7="-"),NA(),FQ7)</f>
        <v>#N/A</v>
      </c>
      <c r="FM18" s="107" t="e">
        <f>IF(OR(NOT($FJ$8),FR7="-"),NA(),FR7)</f>
        <v>#N/A</v>
      </c>
      <c r="FN18" s="107" t="e">
        <f>IF(OR(NOT($FJ$8),FS7="-"),NA(),FS7)</f>
        <v>#N/A</v>
      </c>
      <c r="FO18" s="101"/>
      <c r="FP18" s="101"/>
      <c r="FQ18" s="101"/>
      <c r="FR18" s="101"/>
      <c r="FS18" s="106" t="s">
        <v>163</v>
      </c>
      <c r="FT18" s="107" t="e">
        <f>IF(OR(NOT($FT$8),FY7="-"),NA(),FY7)</f>
        <v>#N/A</v>
      </c>
      <c r="FU18" s="107" t="e">
        <f>IF(OR(NOT($FT$8),FZ7="-"),NA(),FZ7)</f>
        <v>#N/A</v>
      </c>
      <c r="FV18" s="107" t="e">
        <f>IF(OR(NOT($FT$8),GA7="-"),NA(),GA7)</f>
        <v>#N/A</v>
      </c>
      <c r="FW18" s="107" t="e">
        <f>IF(OR(NOT($FT$8),GB7="-"),NA(),GB7)</f>
        <v>#N/A</v>
      </c>
      <c r="FX18" s="107" t="e">
        <f>IF(OR(NOT($FT$8),GC7="-"),NA(),GC7)</f>
        <v>#N/A</v>
      </c>
      <c r="FY18" s="101"/>
      <c r="FZ18" s="101"/>
      <c r="GA18" s="101"/>
      <c r="GB18" s="101"/>
      <c r="GC18" s="106" t="s">
        <v>163</v>
      </c>
      <c r="GD18" s="107" t="e">
        <f>IF(OR(NOT($GD$8),GI7="-"),NA(),GI7)</f>
        <v>#N/A</v>
      </c>
      <c r="GE18" s="107" t="e">
        <f>IF(OR(NOT($GD$8),GJ7="-"),NA(),GJ7)</f>
        <v>#N/A</v>
      </c>
      <c r="GF18" s="107" t="e">
        <f>IF(OR(NOT($GD$8),GK7="-"),NA(),GK7)</f>
        <v>#N/A</v>
      </c>
      <c r="GG18" s="107" t="e">
        <f>IF(OR(NOT($GD$8),GL7="-"),NA(),GL7)</f>
        <v>#N/A</v>
      </c>
      <c r="GH18" s="107" t="e">
        <f>IF(OR(NOT($GD$8),GM7="-"),NA(),GM7)</f>
        <v>#N/A</v>
      </c>
      <c r="GI18" s="101"/>
      <c r="GJ18" s="101"/>
      <c r="GK18" s="101"/>
      <c r="GL18" s="101"/>
      <c r="GM18" s="106" t="s">
        <v>163</v>
      </c>
      <c r="GN18" s="107" t="e">
        <f>IF(OR(NOT($GN$8),GS7="-"),NA(),GS7)</f>
        <v>#N/A</v>
      </c>
      <c r="GO18" s="107" t="e">
        <f>IF(OR(NOT($GN$8),GT7="-"),NA(),GT7)</f>
        <v>#N/A</v>
      </c>
      <c r="GP18" s="107" t="e">
        <f>IF(OR(NOT($GN$8),GU7="-"),NA(),GU7)</f>
        <v>#N/A</v>
      </c>
      <c r="GQ18" s="107" t="e">
        <f>IF(OR(NOT($GN$8),GV7="-"),NA(),GV7)</f>
        <v>#N/A</v>
      </c>
      <c r="GR18" s="107" t="e">
        <f>IF(OR(NOT($GN$8),GW7="-"),NA(),GW7)</f>
        <v>#N/A</v>
      </c>
      <c r="GS18" s="101"/>
      <c r="GT18" s="101"/>
      <c r="GU18" s="101"/>
      <c r="GV18" s="101"/>
      <c r="GW18" s="101"/>
      <c r="GX18" s="106" t="s">
        <v>163</v>
      </c>
      <c r="GY18" s="107" t="e">
        <f>IF(OR(NOT($GY$8),HD7="-"),NA(),HD7)</f>
        <v>#N/A</v>
      </c>
      <c r="GZ18" s="107" t="e">
        <f>IF(OR(NOT($GY$8),HE7="-"),NA(),HE7)</f>
        <v>#N/A</v>
      </c>
      <c r="HA18" s="107" t="e">
        <f>IF(OR(NOT($GY$8),HF7="-"),NA(),HF7)</f>
        <v>#N/A</v>
      </c>
      <c r="HB18" s="107" t="e">
        <f>IF(OR(NOT($GY$8),HG7="-"),NA(),HG7)</f>
        <v>#N/A</v>
      </c>
      <c r="HC18" s="107" t="e">
        <f>IF(OR(NOT($GY$8),HH7="-"),NA(),HH7)</f>
        <v>#N/A</v>
      </c>
      <c r="HD18" s="101"/>
      <c r="HE18" s="101"/>
      <c r="HF18" s="101"/>
      <c r="HG18" s="101"/>
      <c r="HH18" s="106" t="s">
        <v>163</v>
      </c>
      <c r="HI18" s="107" t="e">
        <f>IF(OR(NOT($HI$8),HN7="-"),NA(),HN7)</f>
        <v>#N/A</v>
      </c>
      <c r="HJ18" s="107" t="e">
        <f>IF(OR(NOT($HI$8),HO7="-"),NA(),HO7)</f>
        <v>#N/A</v>
      </c>
      <c r="HK18" s="107" t="e">
        <f>IF(OR(NOT($HI$8),HP7="-"),NA(),HP7)</f>
        <v>#N/A</v>
      </c>
      <c r="HL18" s="107" t="e">
        <f>IF(OR(NOT($HI$8),HQ7="-"),NA(),HQ7)</f>
        <v>#N/A</v>
      </c>
      <c r="HM18" s="107" t="e">
        <f>IF(OR(NOT($HI$8),HR7="-"),NA(),HR7)</f>
        <v>#N/A</v>
      </c>
      <c r="HN18" s="101"/>
      <c r="HO18" s="101"/>
      <c r="HP18" s="101"/>
      <c r="HQ18" s="101"/>
      <c r="HR18" s="106" t="s">
        <v>163</v>
      </c>
      <c r="HS18" s="107" t="e">
        <f>IF(OR(NOT($HS$8),HX7="-"),NA(),HX7)</f>
        <v>#N/A</v>
      </c>
      <c r="HT18" s="107" t="e">
        <f>IF(OR(NOT($HS$8),HY7="-"),NA(),HY7)</f>
        <v>#N/A</v>
      </c>
      <c r="HU18" s="107" t="e">
        <f>IF(OR(NOT($HS$8),HZ7="-"),NA(),HZ7)</f>
        <v>#N/A</v>
      </c>
      <c r="HV18" s="107" t="e">
        <f>IF(OR(NOT($HS$8),IA7="-"),NA(),IA7)</f>
        <v>#N/A</v>
      </c>
      <c r="HW18" s="107" t="e">
        <f>IF(OR(NOT($HS$8),IB7="-"),NA(),IB7)</f>
        <v>#N/A</v>
      </c>
      <c r="HX18" s="101"/>
      <c r="HY18" s="101"/>
      <c r="HZ18" s="101"/>
      <c r="IA18" s="101"/>
      <c r="IB18" s="106" t="s">
        <v>163</v>
      </c>
      <c r="IC18" s="107" t="e">
        <f>IF(OR(NOT($IC$8),IH7="-"),NA(),IH7)</f>
        <v>#N/A</v>
      </c>
      <c r="ID18" s="107" t="e">
        <f>IF(OR(NOT($IC$8),II7="-"),NA(),II7)</f>
        <v>#N/A</v>
      </c>
      <c r="IE18" s="107" t="e">
        <f>IF(OR(NOT($IC$8),IJ7="-"),NA(),IJ7)</f>
        <v>#N/A</v>
      </c>
      <c r="IF18" s="107" t="e">
        <f>IF(OR(NOT($IC$8),IK7="-"),NA(),IK7)</f>
        <v>#N/A</v>
      </c>
      <c r="IG18" s="107" t="e">
        <f>IF(OR(NOT($IC$8),IL7="-"),NA(),IL7)</f>
        <v>#N/A</v>
      </c>
      <c r="IH18" s="101"/>
      <c r="II18" s="101"/>
      <c r="IJ18" s="101"/>
      <c r="IK18" s="101"/>
      <c r="IL18" s="106" t="s">
        <v>163</v>
      </c>
      <c r="IM18" s="107" t="e">
        <f>IF(OR(NOT($IM$8),IR7="-"),NA(),IR7)</f>
        <v>#N/A</v>
      </c>
      <c r="IN18" s="107" t="e">
        <f>IF(OR(NOT($IM$8),IS7="-"),NA(),IS7)</f>
        <v>#N/A</v>
      </c>
      <c r="IO18" s="107" t="e">
        <f>IF(OR(NOT($IM$8),IT7="-"),NA(),IT7)</f>
        <v>#N/A</v>
      </c>
      <c r="IP18" s="107" t="e">
        <f>IF(OR(NOT($IM$8),IU7="-"),NA(),IU7)</f>
        <v>#N/A</v>
      </c>
      <c r="IQ18" s="107" t="e">
        <f>IF(OR(NOT($IM$8),IV7="-"),NA(),IV7)</f>
        <v>#N/A</v>
      </c>
      <c r="IR18" s="101"/>
      <c r="IS18" s="101"/>
      <c r="IT18" s="101"/>
      <c r="IU18" s="101"/>
      <c r="IV18" s="101"/>
      <c r="IW18" s="106" t="s">
        <v>163</v>
      </c>
      <c r="IX18" s="107" t="e">
        <f>IF(OR(NOT($IX$8),JC7="-"),NA(),JC7)</f>
        <v>#N/A</v>
      </c>
      <c r="IY18" s="107" t="e">
        <f>IF(OR(NOT($IX$8),JD7="-"),NA(),JD7)</f>
        <v>#N/A</v>
      </c>
      <c r="IZ18" s="107" t="e">
        <f>IF(OR(NOT($IX$8),JE7="-"),NA(),JE7)</f>
        <v>#N/A</v>
      </c>
      <c r="JA18" s="107" t="e">
        <f>IF(OR(NOT($IX$8),JF7="-"),NA(),JF7)</f>
        <v>#N/A</v>
      </c>
      <c r="JB18" s="107" t="e">
        <f>IF(OR(NOT($IX$8),JG7="-"),NA(),JG7)</f>
        <v>#N/A</v>
      </c>
      <c r="JC18" s="101"/>
      <c r="JD18" s="101"/>
      <c r="JE18" s="101"/>
      <c r="JF18" s="101"/>
      <c r="JG18" s="106" t="s">
        <v>163</v>
      </c>
      <c r="JH18" s="107" t="e">
        <f>IF(OR(NOT($JH$8),JM7="-"),NA(),JM7)</f>
        <v>#N/A</v>
      </c>
      <c r="JI18" s="107" t="e">
        <f>IF(OR(NOT($JH$8),JN7="-"),NA(),JN7)</f>
        <v>#N/A</v>
      </c>
      <c r="JJ18" s="107" t="e">
        <f>IF(OR(NOT($JH$8),JO7="-"),NA(),JO7)</f>
        <v>#N/A</v>
      </c>
      <c r="JK18" s="107" t="e">
        <f>IF(OR(NOT($JH$8),JP7="-"),NA(),JP7)</f>
        <v>#N/A</v>
      </c>
      <c r="JL18" s="107" t="e">
        <f>IF(OR(NOT($JH$8),JQ7="-"),NA(),JQ7)</f>
        <v>#N/A</v>
      </c>
      <c r="JM18" s="101"/>
      <c r="JN18" s="101"/>
      <c r="JO18" s="101"/>
      <c r="JP18" s="101"/>
      <c r="JQ18" s="106" t="s">
        <v>163</v>
      </c>
      <c r="JR18" s="107" t="e">
        <f>IF(OR(NOT($JR$8),JW7="-"),NA(),JW7)</f>
        <v>#N/A</v>
      </c>
      <c r="JS18" s="107" t="e">
        <f>IF(OR(NOT($JR$8),JX7="-"),NA(),JX7)</f>
        <v>#N/A</v>
      </c>
      <c r="JT18" s="107" t="e">
        <f>IF(OR(NOT($JR$8),JY7="-"),NA(),JY7)</f>
        <v>#N/A</v>
      </c>
      <c r="JU18" s="107" t="e">
        <f>IF(OR(NOT($JR$8),JZ7="-"),NA(),JZ7)</f>
        <v>#N/A</v>
      </c>
      <c r="JV18" s="107" t="e">
        <f>IF(OR(NOT($JR$8),KA7="-"),NA(),KA7)</f>
        <v>#N/A</v>
      </c>
      <c r="JW18" s="101"/>
      <c r="JX18" s="101"/>
      <c r="JY18" s="101"/>
      <c r="JZ18" s="101"/>
      <c r="KA18" s="106" t="s">
        <v>163</v>
      </c>
      <c r="KB18" s="107" t="e">
        <f>IF(OR(NOT($KB$8),KG7="-"),NA(),KG7)</f>
        <v>#N/A</v>
      </c>
      <c r="KC18" s="107" t="e">
        <f>IF(OR(NOT($KB$8),KH7="-"),NA(),KH7)</f>
        <v>#N/A</v>
      </c>
      <c r="KD18" s="107" t="e">
        <f>IF(OR(NOT($KB$8),KI7="-"),NA(),KI7)</f>
        <v>#N/A</v>
      </c>
      <c r="KE18" s="107" t="e">
        <f>IF(OR(NOT($KB$8),KJ7="-"),NA(),KJ7)</f>
        <v>#N/A</v>
      </c>
      <c r="KF18" s="107" t="e">
        <f>IF(OR(NOT($KB$8),KK7="-"),NA(),KK7)</f>
        <v>#N/A</v>
      </c>
      <c r="KG18" s="101"/>
      <c r="KH18" s="101"/>
      <c r="KI18" s="101"/>
      <c r="KJ18" s="101"/>
      <c r="KK18" s="106" t="s">
        <v>163</v>
      </c>
      <c r="KL18" s="107" t="e">
        <f>IF(OR(NOT($KL$8),KQ7="-"),NA(),KQ7)</f>
        <v>#N/A</v>
      </c>
      <c r="KM18" s="107" t="e">
        <f>IF(OR(NOT($KL$8),KR7="-"),NA(),KR7)</f>
        <v>#N/A</v>
      </c>
      <c r="KN18" s="107" t="e">
        <f>IF(OR(NOT($KL$8),KS7="-"),NA(),KS7)</f>
        <v>#N/A</v>
      </c>
      <c r="KO18" s="107" t="e">
        <f>IF(OR(NOT($KL$8),KT7="-"),NA(),KT7)</f>
        <v>#N/A</v>
      </c>
      <c r="KP18" s="107" t="e">
        <f>IF(OR(NOT($KL$8),KU7="-"),NA(),KU7)</f>
        <v>#N/A</v>
      </c>
      <c r="KQ18" s="101"/>
      <c r="KR18" s="101"/>
      <c r="KS18" s="101"/>
      <c r="KT18" s="101"/>
      <c r="KU18" s="101"/>
      <c r="KV18" s="106" t="s">
        <v>163</v>
      </c>
      <c r="KW18" s="107" t="e">
        <f>IF(OR(NOT($KW$8),LB7="-"),NA(),LB7)</f>
        <v>#N/A</v>
      </c>
      <c r="KX18" s="107">
        <f>IF(OR(NOT($KW$8),LC7="-"),NA(),LC7)</f>
        <v>6.4</v>
      </c>
      <c r="KY18" s="107">
        <f>IF(OR(NOT($KW$8),LD7="-"),NA(),LD7)</f>
        <v>13.7</v>
      </c>
      <c r="KZ18" s="107">
        <f>IF(OR(NOT($KW$8),LE7="-"),NA(),LE7)</f>
        <v>12</v>
      </c>
      <c r="LA18" s="107">
        <f>IF(OR(NOT($KW$8),LF7="-"),NA(),LF7)</f>
        <v>14.5</v>
      </c>
      <c r="LB18" s="101"/>
      <c r="LC18" s="101"/>
      <c r="LD18" s="101"/>
      <c r="LE18" s="101"/>
      <c r="LF18" s="106" t="s">
        <v>163</v>
      </c>
      <c r="LG18" s="107" t="e">
        <f>IF(OR(NOT($LG$8),LL7="-"),NA(),LL7)</f>
        <v>#N/A</v>
      </c>
      <c r="LH18" s="107">
        <f>IF(OR(NOT($LG$8),LM7="-"),NA(),LM7)</f>
        <v>0.2</v>
      </c>
      <c r="LI18" s="107">
        <f>IF(OR(NOT($LG$8),LN7="-"),NA(),LN7)</f>
        <v>2.9</v>
      </c>
      <c r="LJ18" s="107">
        <f>IF(OR(NOT($LG$8),LO7="-"),NA(),LO7)</f>
        <v>0.6</v>
      </c>
      <c r="LK18" s="107">
        <f>IF(OR(NOT($LG$8),LP7="-"),NA(),LP7)</f>
        <v>0.3</v>
      </c>
      <c r="LL18" s="101"/>
      <c r="LM18" s="101"/>
      <c r="LN18" s="101"/>
      <c r="LO18" s="101"/>
      <c r="LP18" s="106" t="s">
        <v>163</v>
      </c>
      <c r="LQ18" s="107" t="e">
        <f>IF(OR(NOT($LQ$8),LV7="-"),NA(),LV7)</f>
        <v>#N/A</v>
      </c>
      <c r="LR18" s="107">
        <f>IF(OR(NOT($LQ$8),LW7="-"),NA(),LW7)</f>
        <v>448</v>
      </c>
      <c r="LS18" s="107">
        <f>IF(OR(NOT($LQ$8),LX7="-"),NA(),LX7)</f>
        <v>259</v>
      </c>
      <c r="LT18" s="107">
        <f>IF(OR(NOT($LQ$8),LY7="-"),NA(),LY7)</f>
        <v>197.2</v>
      </c>
      <c r="LU18" s="107">
        <f>IF(OR(NOT($LQ$8),LZ7="-"),NA(),LZ7)</f>
        <v>184.6</v>
      </c>
      <c r="LV18" s="101"/>
      <c r="LW18" s="101"/>
      <c r="LX18" s="101"/>
      <c r="LY18" s="101"/>
      <c r="LZ18" s="106" t="s">
        <v>163</v>
      </c>
      <c r="MA18" s="107" t="e">
        <f>IF(OR(NOT($MA$8),MF7="-"),NA(),MF7)</f>
        <v>#N/A</v>
      </c>
      <c r="MB18" s="107" t="e">
        <f>IF(OR(NOT($MA$8),MG7="-"),NA(),MG7)</f>
        <v>#N/A</v>
      </c>
      <c r="MC18" s="107" t="e">
        <f>IF(OR(NOT($MA$8),MH7="-"),NA(),MH7)</f>
        <v>#N/A</v>
      </c>
      <c r="MD18" s="107" t="e">
        <f>IF(OR(NOT($MA$8),MI7="-"),NA(),MI7)</f>
        <v>#N/A</v>
      </c>
      <c r="ME18" s="107" t="e">
        <f>IF(OR(NOT($MA$8),MJ7="-"),NA(),MJ7)</f>
        <v>#N/A</v>
      </c>
      <c r="MF18" s="101"/>
      <c r="MG18" s="101"/>
      <c r="MH18" s="101"/>
      <c r="MI18" s="101"/>
      <c r="MJ18" s="106" t="s">
        <v>163</v>
      </c>
      <c r="MK18" s="107" t="e">
        <f>IF(OR(NOT($MK$8),MP7="-"),NA(),MP7)</f>
        <v>#N/A</v>
      </c>
      <c r="ML18" s="107">
        <f>IF(OR(NOT($MK$8),MQ7="-"),NA(),MQ7)</f>
        <v>100</v>
      </c>
      <c r="MM18" s="107">
        <f>IF(OR(NOT($MK$8),MR7="-"),NA(),MR7)</f>
        <v>100</v>
      </c>
      <c r="MN18" s="107">
        <f>IF(OR(NOT($MK$8),MS7="-"),NA(),MS7)</f>
        <v>98.2</v>
      </c>
      <c r="MO18" s="107">
        <f>IF(OR(NOT($MK$8),MT7="-"),NA(),MT7)</f>
        <v>93.8</v>
      </c>
      <c r="MP18" s="101"/>
      <c r="MQ18" s="101"/>
      <c r="MR18" s="101"/>
      <c r="MS18" s="101"/>
      <c r="MT18" s="101"/>
      <c r="MU18" s="101"/>
      <c r="MV18" s="101"/>
      <c r="MW18" s="101"/>
      <c r="MX18" s="101"/>
      <c r="MY18" s="101"/>
      <c r="MZ18" s="101"/>
      <c r="NA18" s="101"/>
      <c r="NB18" s="101"/>
      <c r="NC18" s="101"/>
      <c r="ND18" s="101"/>
      <c r="NE18" s="101"/>
      <c r="NF18" s="101"/>
      <c r="NG18" s="101"/>
      <c r="NH18" s="101"/>
      <c r="NI18" s="101"/>
      <c r="NJ18" s="101"/>
    </row>
    <row r="19" spans="1:374" x14ac:dyDescent="0.15">
      <c r="A19" s="98">
        <f t="shared" si="7"/>
        <v>5</v>
      </c>
      <c r="B19" s="198" t="s">
        <v>164</v>
      </c>
      <c r="C19" s="198"/>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9" t="s">
        <v>148</v>
      </c>
      <c r="AY19" s="107">
        <f>$BI$7</f>
        <v>100</v>
      </c>
      <c r="AZ19" s="107">
        <f t="shared" ref="AZ19:BC19" si="49">$BI$7</f>
        <v>100</v>
      </c>
      <c r="BA19" s="107">
        <f t="shared" si="49"/>
        <v>100</v>
      </c>
      <c r="BB19" s="107">
        <f t="shared" si="49"/>
        <v>100</v>
      </c>
      <c r="BC19" s="107">
        <f t="shared" si="49"/>
        <v>100</v>
      </c>
      <c r="BD19" s="101"/>
      <c r="BE19" s="101"/>
      <c r="BF19" s="101"/>
      <c r="BG19" s="101"/>
      <c r="BH19" s="101"/>
      <c r="BI19" s="109" t="s">
        <v>148</v>
      </c>
      <c r="BJ19" s="107">
        <f>$BT$7</f>
        <v>100</v>
      </c>
      <c r="BK19" s="107">
        <f>$BT$7</f>
        <v>100</v>
      </c>
      <c r="BL19" s="107">
        <f>$BT$7</f>
        <v>100</v>
      </c>
      <c r="BM19" s="107">
        <f>$BT$7</f>
        <v>100</v>
      </c>
      <c r="BN19" s="107">
        <f>$BT$7</f>
        <v>100</v>
      </c>
      <c r="BO19" s="101"/>
      <c r="BP19" s="101"/>
      <c r="BQ19" s="101"/>
      <c r="BR19" s="101"/>
      <c r="BS19" s="101"/>
      <c r="BT19" s="109" t="s">
        <v>148</v>
      </c>
      <c r="BU19" s="107" t="str">
        <f>$CE$7</f>
        <v>-</v>
      </c>
      <c r="BV19" s="107" t="str">
        <f>$CE$7</f>
        <v>-</v>
      </c>
      <c r="BW19" s="107" t="str">
        <f>$CE$7</f>
        <v>-</v>
      </c>
      <c r="BX19" s="107" t="str">
        <f>$CE$7</f>
        <v>-</v>
      </c>
      <c r="BY19" s="107" t="str">
        <f>$CE$7</f>
        <v>-</v>
      </c>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c r="IW19" s="101"/>
      <c r="IX19" s="101"/>
      <c r="IY19" s="101"/>
      <c r="IZ19" s="101"/>
      <c r="JA19" s="101"/>
      <c r="JB19" s="101"/>
      <c r="JC19" s="101"/>
      <c r="JD19" s="101"/>
      <c r="JE19" s="101"/>
      <c r="JF19" s="101"/>
      <c r="JG19" s="101"/>
      <c r="JH19" s="101"/>
      <c r="JI19" s="101"/>
      <c r="JJ19" s="101"/>
      <c r="JK19" s="101"/>
      <c r="JL19" s="101"/>
      <c r="JM19" s="101"/>
      <c r="JN19" s="101"/>
      <c r="JO19" s="101"/>
      <c r="JP19" s="101"/>
      <c r="JQ19" s="101"/>
      <c r="JR19" s="101"/>
      <c r="JS19" s="101"/>
      <c r="JT19" s="101"/>
      <c r="JU19" s="101"/>
      <c r="JV19" s="101"/>
      <c r="JW19" s="101"/>
      <c r="JX19" s="101"/>
      <c r="JY19" s="101"/>
      <c r="JZ19" s="101"/>
      <c r="KA19" s="101"/>
      <c r="KB19" s="101"/>
      <c r="KC19" s="101"/>
      <c r="KD19" s="101"/>
      <c r="KE19" s="101"/>
      <c r="KF19" s="101"/>
      <c r="KG19" s="101"/>
      <c r="KH19" s="101"/>
      <c r="KI19" s="101"/>
      <c r="KJ19" s="101"/>
      <c r="KK19" s="101"/>
      <c r="KL19" s="101"/>
      <c r="KM19" s="101"/>
      <c r="KN19" s="101"/>
      <c r="KO19" s="101"/>
      <c r="KP19" s="101"/>
      <c r="KQ19" s="101"/>
      <c r="KR19" s="101"/>
      <c r="KS19" s="101"/>
      <c r="KT19" s="101"/>
      <c r="KU19" s="101"/>
      <c r="KV19" s="101"/>
      <c r="KW19" s="101"/>
      <c r="KX19" s="101"/>
      <c r="KY19" s="101"/>
      <c r="KZ19" s="101"/>
      <c r="LA19" s="101"/>
      <c r="LB19" s="101"/>
      <c r="LC19" s="101"/>
      <c r="LD19" s="101"/>
      <c r="LE19" s="101"/>
      <c r="LF19" s="101"/>
      <c r="LG19" s="101"/>
      <c r="LH19" s="101"/>
      <c r="LI19" s="101"/>
      <c r="LJ19" s="101"/>
      <c r="LK19" s="101"/>
      <c r="LL19" s="101"/>
      <c r="LM19" s="101"/>
      <c r="LN19" s="101"/>
      <c r="LO19" s="101"/>
      <c r="LP19" s="101"/>
      <c r="LQ19" s="101"/>
      <c r="LR19" s="101"/>
      <c r="LS19" s="101"/>
      <c r="LT19" s="101"/>
      <c r="LU19" s="101"/>
      <c r="LV19" s="101"/>
      <c r="LW19" s="101"/>
      <c r="LX19" s="101"/>
      <c r="LY19" s="101"/>
      <c r="LZ19" s="101"/>
      <c r="MA19" s="101"/>
      <c r="MB19" s="101"/>
      <c r="MC19" s="101"/>
      <c r="MD19" s="101"/>
      <c r="ME19" s="101"/>
      <c r="MF19" s="101"/>
      <c r="MG19" s="101"/>
      <c r="MH19" s="101"/>
      <c r="MI19" s="101"/>
      <c r="MJ19" s="101"/>
      <c r="MK19" s="101"/>
      <c r="ML19" s="101"/>
      <c r="MM19" s="101"/>
      <c r="MN19" s="101"/>
      <c r="MO19" s="101"/>
      <c r="MP19" s="101"/>
      <c r="MQ19" s="101"/>
      <c r="MR19" s="101"/>
      <c r="MS19" s="101"/>
      <c r="MT19" s="101"/>
      <c r="MU19" s="101"/>
      <c r="MV19" s="101"/>
      <c r="MW19" s="101"/>
      <c r="MX19" s="101"/>
      <c r="MY19" s="101"/>
      <c r="MZ19" s="101"/>
      <c r="NA19" s="101"/>
      <c r="NB19" s="101"/>
      <c r="NC19" s="101"/>
      <c r="ND19" s="101"/>
      <c r="NE19" s="101"/>
      <c r="NF19" s="101"/>
      <c r="NG19" s="101"/>
      <c r="NH19" s="101"/>
      <c r="NI19" s="101"/>
      <c r="NJ19" s="101"/>
    </row>
    <row r="20" spans="1:374" x14ac:dyDescent="0.15">
      <c r="A20" s="98">
        <f t="shared" si="7"/>
        <v>6</v>
      </c>
      <c r="B20" s="198" t="s">
        <v>165</v>
      </c>
      <c r="C20" s="198"/>
      <c r="D20" s="101"/>
    </row>
    <row r="21" spans="1:374" x14ac:dyDescent="0.15">
      <c r="A21" s="98">
        <f t="shared" si="7"/>
        <v>7</v>
      </c>
      <c r="B21" s="198" t="s">
        <v>166</v>
      </c>
      <c r="C21" s="198"/>
      <c r="D21" s="101"/>
    </row>
    <row r="22" spans="1:374" x14ac:dyDescent="0.15">
      <c r="A22" s="98">
        <f t="shared" si="7"/>
        <v>8</v>
      </c>
      <c r="B22" s="198" t="s">
        <v>167</v>
      </c>
      <c r="C22" s="198"/>
      <c r="D22" s="101"/>
      <c r="E22" s="200" t="s">
        <v>168</v>
      </c>
      <c r="F22" s="201"/>
      <c r="G22" s="201"/>
      <c r="H22" s="201"/>
      <c r="I22" s="202"/>
    </row>
    <row r="23" spans="1:374" x14ac:dyDescent="0.15">
      <c r="A23" s="98">
        <f t="shared" si="7"/>
        <v>9</v>
      </c>
      <c r="B23" s="198" t="s">
        <v>169</v>
      </c>
      <c r="C23" s="198"/>
      <c r="D23" s="101"/>
      <c r="E23" s="203"/>
      <c r="F23" s="204"/>
      <c r="G23" s="204"/>
      <c r="H23" s="204"/>
      <c r="I23" s="205"/>
    </row>
    <row r="24" spans="1:374" x14ac:dyDescent="0.15">
      <c r="A24" s="98">
        <f t="shared" si="7"/>
        <v>10</v>
      </c>
      <c r="B24" s="198" t="s">
        <v>170</v>
      </c>
      <c r="C24" s="198"/>
      <c r="D24" s="101"/>
      <c r="E24" s="203"/>
      <c r="F24" s="204"/>
      <c r="G24" s="204"/>
      <c r="H24" s="204"/>
      <c r="I24" s="205"/>
    </row>
    <row r="25" spans="1:374" x14ac:dyDescent="0.15">
      <c r="A25" s="98">
        <f t="shared" si="7"/>
        <v>11</v>
      </c>
      <c r="B25" s="198" t="s">
        <v>171</v>
      </c>
      <c r="C25" s="198"/>
      <c r="D25" s="101"/>
      <c r="E25" s="203"/>
      <c r="F25" s="204"/>
      <c r="G25" s="204"/>
      <c r="H25" s="204"/>
      <c r="I25" s="205"/>
    </row>
    <row r="26" spans="1:374" x14ac:dyDescent="0.15">
      <c r="A26" s="98">
        <f t="shared" si="7"/>
        <v>12</v>
      </c>
      <c r="B26" s="198" t="s">
        <v>172</v>
      </c>
      <c r="C26" s="198"/>
      <c r="D26" s="101"/>
      <c r="E26" s="203"/>
      <c r="F26" s="204"/>
      <c r="G26" s="204"/>
      <c r="H26" s="204"/>
      <c r="I26" s="205"/>
    </row>
    <row r="27" spans="1:374" x14ac:dyDescent="0.15">
      <c r="A27" s="98">
        <f t="shared" si="7"/>
        <v>13</v>
      </c>
      <c r="B27" s="198" t="s">
        <v>173</v>
      </c>
      <c r="C27" s="198"/>
      <c r="D27" s="101"/>
      <c r="E27" s="203"/>
      <c r="F27" s="204"/>
      <c r="G27" s="204"/>
      <c r="H27" s="204"/>
      <c r="I27" s="205"/>
    </row>
    <row r="28" spans="1:374" x14ac:dyDescent="0.15">
      <c r="A28" s="98">
        <f t="shared" si="7"/>
        <v>14</v>
      </c>
      <c r="B28" s="198" t="s">
        <v>174</v>
      </c>
      <c r="C28" s="198"/>
      <c r="D28" s="101"/>
      <c r="E28" s="203"/>
      <c r="F28" s="204"/>
      <c r="G28" s="204"/>
      <c r="H28" s="204"/>
      <c r="I28" s="205"/>
    </row>
    <row r="29" spans="1:374" x14ac:dyDescent="0.15">
      <c r="A29" s="98">
        <f t="shared" si="7"/>
        <v>15</v>
      </c>
      <c r="B29" s="198" t="s">
        <v>175</v>
      </c>
      <c r="C29" s="198"/>
      <c r="D29" s="101"/>
      <c r="E29" s="203"/>
      <c r="F29" s="204"/>
      <c r="G29" s="204"/>
      <c r="H29" s="204"/>
      <c r="I29" s="205"/>
    </row>
    <row r="30" spans="1:374" x14ac:dyDescent="0.15">
      <c r="A30" s="98">
        <f t="shared" si="7"/>
        <v>16</v>
      </c>
      <c r="B30" s="198" t="s">
        <v>176</v>
      </c>
      <c r="C30" s="198"/>
      <c r="D30" s="101"/>
      <c r="E30" s="203"/>
      <c r="F30" s="204"/>
      <c r="G30" s="204"/>
      <c r="H30" s="204"/>
      <c r="I30" s="205"/>
    </row>
    <row r="31" spans="1:374" x14ac:dyDescent="0.15">
      <c r="A31" s="98">
        <f t="shared" si="7"/>
        <v>17</v>
      </c>
      <c r="B31" s="198" t="s">
        <v>177</v>
      </c>
      <c r="C31" s="198"/>
      <c r="D31" s="101"/>
      <c r="E31" s="203"/>
      <c r="F31" s="204"/>
      <c r="G31" s="204"/>
      <c r="H31" s="204"/>
      <c r="I31" s="205"/>
    </row>
    <row r="32" spans="1:374" x14ac:dyDescent="0.15">
      <c r="A32" s="98">
        <f t="shared" si="7"/>
        <v>18</v>
      </c>
      <c r="B32" s="198" t="s">
        <v>178</v>
      </c>
      <c r="C32" s="198"/>
      <c r="D32" s="101"/>
      <c r="E32" s="203"/>
      <c r="F32" s="204"/>
      <c r="G32" s="204"/>
      <c r="H32" s="204"/>
      <c r="I32" s="205"/>
    </row>
    <row r="33" spans="1:16" x14ac:dyDescent="0.15">
      <c r="A33" s="98">
        <f t="shared" si="7"/>
        <v>19</v>
      </c>
      <c r="B33" s="198" t="s">
        <v>179</v>
      </c>
      <c r="C33" s="198"/>
      <c r="D33" s="101"/>
      <c r="E33" s="203"/>
      <c r="F33" s="204"/>
      <c r="G33" s="204"/>
      <c r="H33" s="204"/>
      <c r="I33" s="205"/>
    </row>
    <row r="34" spans="1:16" x14ac:dyDescent="0.15">
      <c r="A34" s="98">
        <f t="shared" si="7"/>
        <v>20</v>
      </c>
      <c r="B34" s="198" t="s">
        <v>180</v>
      </c>
      <c r="C34" s="198"/>
      <c r="D34" s="101"/>
      <c r="E34" s="203"/>
      <c r="F34" s="204"/>
      <c r="G34" s="204"/>
      <c r="H34" s="204"/>
      <c r="I34" s="205"/>
    </row>
    <row r="35" spans="1:16" ht="25.5" customHeight="1" x14ac:dyDescent="0.15">
      <c r="E35" s="206"/>
      <c r="F35" s="207"/>
      <c r="G35" s="207"/>
      <c r="H35" s="207"/>
      <c r="I35" s="208"/>
    </row>
    <row r="37" spans="1:16" x14ac:dyDescent="0.15">
      <c r="L37" s="200" t="s">
        <v>168</v>
      </c>
      <c r="M37" s="201"/>
      <c r="N37" s="201"/>
      <c r="O37" s="201"/>
      <c r="P37" s="202"/>
    </row>
    <row r="38" spans="1:16" x14ac:dyDescent="0.15">
      <c r="L38" s="203"/>
      <c r="M38" s="204"/>
      <c r="N38" s="204"/>
      <c r="O38" s="204"/>
      <c r="P38" s="205"/>
    </row>
    <row r="39" spans="1:16" x14ac:dyDescent="0.15">
      <c r="L39" s="203"/>
      <c r="M39" s="204"/>
      <c r="N39" s="204"/>
      <c r="O39" s="204"/>
      <c r="P39" s="205"/>
    </row>
    <row r="40" spans="1:16" x14ac:dyDescent="0.15">
      <c r="L40" s="203"/>
      <c r="M40" s="204"/>
      <c r="N40" s="204"/>
      <c r="O40" s="204"/>
      <c r="P40" s="205"/>
    </row>
    <row r="41" spans="1:16" x14ac:dyDescent="0.15">
      <c r="L41" s="203"/>
      <c r="M41" s="204"/>
      <c r="N41" s="204"/>
      <c r="O41" s="204"/>
      <c r="P41" s="205"/>
    </row>
    <row r="42" spans="1:16" x14ac:dyDescent="0.15">
      <c r="L42" s="203"/>
      <c r="M42" s="204"/>
      <c r="N42" s="204"/>
      <c r="O42" s="204"/>
      <c r="P42" s="205"/>
    </row>
    <row r="43" spans="1:16" x14ac:dyDescent="0.15">
      <c r="L43" s="203"/>
      <c r="M43" s="204"/>
      <c r="N43" s="204"/>
      <c r="O43" s="204"/>
      <c r="P43" s="205"/>
    </row>
    <row r="44" spans="1:16" x14ac:dyDescent="0.15">
      <c r="L44" s="203"/>
      <c r="M44" s="204"/>
      <c r="N44" s="204"/>
      <c r="O44" s="204"/>
      <c r="P44" s="205"/>
    </row>
    <row r="45" spans="1:16" x14ac:dyDescent="0.15">
      <c r="L45" s="203"/>
      <c r="M45" s="204"/>
      <c r="N45" s="204"/>
      <c r="O45" s="204"/>
      <c r="P45" s="205"/>
    </row>
    <row r="46" spans="1:16" x14ac:dyDescent="0.15">
      <c r="L46" s="203"/>
      <c r="M46" s="204"/>
      <c r="N46" s="204"/>
      <c r="O46" s="204"/>
      <c r="P46" s="205"/>
    </row>
    <row r="47" spans="1:16" x14ac:dyDescent="0.15">
      <c r="L47" s="203"/>
      <c r="M47" s="204"/>
      <c r="N47" s="204"/>
      <c r="O47" s="204"/>
      <c r="P47" s="205"/>
    </row>
    <row r="48" spans="1:16" x14ac:dyDescent="0.15">
      <c r="L48" s="203"/>
      <c r="M48" s="204"/>
      <c r="N48" s="204"/>
      <c r="O48" s="204"/>
      <c r="P48" s="205"/>
    </row>
    <row r="49" spans="12:16" x14ac:dyDescent="0.15">
      <c r="L49" s="203"/>
      <c r="M49" s="204"/>
      <c r="N49" s="204"/>
      <c r="O49" s="204"/>
      <c r="P49" s="205"/>
    </row>
    <row r="50" spans="12:16" ht="26.25" customHeight="1" x14ac:dyDescent="0.15">
      <c r="L50" s="206"/>
      <c r="M50" s="207"/>
      <c r="N50" s="207"/>
      <c r="O50" s="207"/>
      <c r="P50" s="208"/>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2018-02-20T07:36:35Z</cp:lastPrinted>
  <dcterms:created xsi:type="dcterms:W3CDTF">2017-12-18T05:36:24Z</dcterms:created>
  <dcterms:modified xsi:type="dcterms:W3CDTF">2018-02-20T07:39:11Z</dcterms:modified>
  <cp:category/>
</cp:coreProperties>
</file>