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16575" windowHeight="663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8" i="4"/>
  <c r="P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<sst xmlns="http://schemas.openxmlformats.org/spreadsheetml/2006/main" count="240" uniqueCount="125">
  <si>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</si>
  <si>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</si>
  <si>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</si>
  <si>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</si>
  <si>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</si>
  <si>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</si>
  <si>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</si>
  <si>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</si>
  <si>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</si>
  <si>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</si>
  <si>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</si>
  <si>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</si>
  <si>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</si>
  <si>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</si>
  <si>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</si>
  <si>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</si>
  <si>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</si>
  <si>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</si>
  <si>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</si>
  <si>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</si>
  <si>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</si>
  <si>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</si>
  <si>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</si>
  <si>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</si>
  <si>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</si>
  <si>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</si>
  <si>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</si>
  <si>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</si>
  <si>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</si>
  <si>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</si>
  <si>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</si>
  <si>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</si>
  <si>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</si>
  <si>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</si>
  <si>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</si>
  <si>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</si>
  <si>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</si>
  <si>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</si>
  <si>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</si>
  <si>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</si>
  <si>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</si>
  <si>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</si>
  <si>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</si>
  <si>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</si>
  <si>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</si>
  <si>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</si>
  <si>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</si>
  <si>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</si>
  <si>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</si>
  <si>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</si>
  <si>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</si>
  <si>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</si>
  <si>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</si>
  <si>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</si>
  <si>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</si>
  <si>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</si>
  <si>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</si>
  <si>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</si>
  <si>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</si>
  <si>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</si>
  <si>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</si>
  <si>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</si>
  <si>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</si>
  <si>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</si>
  <si>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</si>
  <si>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</si>
  <si>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</si>
  <si>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</si>
  <si>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</si>
  <si>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</si>
  <si>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</si>
  <si>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</si>
  <si>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</si>
  <si>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</si>
  <si>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</si>
  <si>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</si>
  <si>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</si>
  <si>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</si>
  <si>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</si>
  <si>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</si>
  <si>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</si>
  <si>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</si>
  <si>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</si>
  <si>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</si>
  <si>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</si>
  <si>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</si>
  <si>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</si>
  <si>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</si>
  <si>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</si>
  <si>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</si>
  <si>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</si>
  <si>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</si>
  <si>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</si>
  <si>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</si>
  <si>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</si>
  <si>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</si>
  <si>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</si>
  <si>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</si>
  <si>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</si>
  <si>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</si>
  <si>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</si>
  <si>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</si>
  <si>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</si>
  <si>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</si>
  <si>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</si>
  <si>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</si>
  <si>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</si>
  <si>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</si>
  <si>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</si>
  <si>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睦沢町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</si>
  <si>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</si>
  <si>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</si>
  <si>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</si>
  <si>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</si>
  <si>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</si>
  <si>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</si>
  <si>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</si>
  <si>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</si>
  <si>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</si>
  <si>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</si>
  <si>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</si>
  <si>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本町では、農業集落排水処理区域が２地区あり、１地区は平成１３年度から、もう１地区は平成１７年度から供用を開始している。
　それぞれの施設は、これまで大きな修繕工事の実施は無く、施設内の汚泥処理に必要なポンプ類等の定期的な交換を実施し健全な状態で稼働している。
　今後は、処理施設及び管路も供用開始から２０年が経過するので、点検を実施しながら、延命に必要な修繕を計画的に実施する。</t>
    <phoneticPr fontId="4"/>
  </si>
  <si>
    <t xml:space="preserve"> 農業集落排水事業の経営状況は、直ちに使用料金を改定することはないと考えるが、今後、汚水処理施設全体の長寿命化を図り健全な状態を維持することに努めなくてはならない中で、地方債の償還が僅かながら減少しているものの、使用料金収入の減少や、一般会計からの繰入金が満足に収入として充てられない状況も考える必要はある。</t>
    <phoneticPr fontId="4"/>
  </si>
  <si>
    <t xml:space="preserve"> 収益的収支比率は100％を下回っており、総収入については使用料以外にも一般会計からの繰入により賄っているため、経費削減や使用料を適切な水準に引き上げるなど、経営改善を図っていく必要がある。
　また、水洗化率も100％を下回っており、公共用水域の水質保全や使用料収入の増加などのために、接続していない世帯に対して啓発を行うなど、水洗化率向上の取組みが必要である。</t>
    <rPh sb="1" eb="3">
      <t>シュウエキ</t>
    </rPh>
    <rPh sb="3" eb="4">
      <t>テキ</t>
    </rPh>
    <rPh sb="4" eb="6">
      <t>シュウシ</t>
    </rPh>
    <rPh sb="6" eb="8">
      <t>ヒリツ</t>
    </rPh>
    <rPh sb="14" eb="16">
      <t>シタマワ</t>
    </rPh>
    <rPh sb="21" eb="24">
      <t>ソウシュウニュウ</t>
    </rPh>
    <rPh sb="36" eb="38">
      <t>イッパン</t>
    </rPh>
    <rPh sb="38" eb="40">
      <t>カイケイ</t>
    </rPh>
    <rPh sb="43" eb="44">
      <t>ク</t>
    </rPh>
    <rPh sb="44" eb="45">
      <t>イ</t>
    </rPh>
    <rPh sb="56" eb="58">
      <t>ケイヒ</t>
    </rPh>
    <rPh sb="58" eb="60">
      <t>サクゲン</t>
    </rPh>
    <rPh sb="61" eb="63">
      <t>シヨウ</t>
    </rPh>
    <rPh sb="63" eb="64">
      <t>リョウ</t>
    </rPh>
    <rPh sb="65" eb="67">
      <t>テキセツ</t>
    </rPh>
    <rPh sb="68" eb="70">
      <t>スイジュン</t>
    </rPh>
    <rPh sb="71" eb="72">
      <t>ヒ</t>
    </rPh>
    <rPh sb="73" eb="74">
      <t>ア</t>
    </rPh>
    <rPh sb="79" eb="81">
      <t>ケイエイ</t>
    </rPh>
    <rPh sb="81" eb="83">
      <t>カイゼン</t>
    </rPh>
    <rPh sb="84" eb="85">
      <t>ハカ</t>
    </rPh>
    <rPh sb="89" eb="91">
      <t>ヒツヨウ</t>
    </rPh>
    <rPh sb="100" eb="103">
      <t>スイセンカ</t>
    </rPh>
    <rPh sb="103" eb="104">
      <t>リツ</t>
    </rPh>
    <rPh sb="110" eb="112">
      <t>シタマワ</t>
    </rPh>
    <rPh sb="117" eb="119">
      <t>コウキョウ</t>
    </rPh>
    <rPh sb="119" eb="120">
      <t>ヨウ</t>
    </rPh>
    <rPh sb="120" eb="122">
      <t>スイイキ</t>
    </rPh>
    <rPh sb="123" eb="125">
      <t>スイシツ</t>
    </rPh>
    <rPh sb="125" eb="127">
      <t>ホゼン</t>
    </rPh>
    <rPh sb="128" eb="130">
      <t>シヨウ</t>
    </rPh>
    <rPh sb="130" eb="131">
      <t>リョウ</t>
    </rPh>
    <rPh sb="131" eb="133">
      <t>シュウニュウ</t>
    </rPh>
    <rPh sb="134" eb="136">
      <t>ゾウカ</t>
    </rPh>
    <rPh sb="143" eb="145">
      <t>セツゾク</t>
    </rPh>
    <rPh sb="150" eb="152">
      <t>セタイ</t>
    </rPh>
    <rPh sb="153" eb="154">
      <t>タイ</t>
    </rPh>
    <rPh sb="156" eb="158">
      <t>ケイハツ</t>
    </rPh>
    <rPh sb="159" eb="160">
      <t>オコナ</t>
    </rPh>
    <rPh sb="164" eb="167">
      <t>スイセンカ</t>
    </rPh>
    <rPh sb="167" eb="168">
      <t>リツ</t>
    </rPh>
    <rPh sb="168" eb="170">
      <t>コウジョウ</t>
    </rPh>
    <rPh sb="171" eb="173">
      <t>トリク</t>
    </rPh>
    <rPh sb="175" eb="177">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</si>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</sst>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EE-4225-8743-E812DEDF228E}"/>
            </c:ext>
          </c:extLst>
        </c:ser>
        <c:dLbls>
          <c:showLegendKey val="0"/>
          <c:showVal val="0"/>
          <c:showCatName val="0"/>
          <c:showSerName val="0"/>
          <c:showPercent val="0"/>
          <c:showBubbleSize val="0"/>
        </c:dLbls>
        <c:gapWidth val="150"/>
        <c:axId val="411952192"/>
        <c:axId val="41274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2.0499999999999998</c:v>
                </c:pt>
              </c:numCache>
            </c:numRef>
          </c:val>
          <c:smooth val="0"/>
          <c:extLst>
            <c:ext xmlns:c16="http://schemas.microsoft.com/office/drawing/2014/chart" uri="{C3380CC4-5D6E-409C-BE32-E72D297353CC}">
              <c16:uniqueId val="{00000001-17EE-4225-8743-E812DEDF228E}"/>
            </c:ext>
          </c:extLst>
        </c:ser>
        <c:dLbls>
          <c:showLegendKey val="0"/>
          <c:showVal val="0"/>
          <c:showCatName val="0"/>
          <c:showSerName val="0"/>
          <c:showPercent val="0"/>
          <c:showBubbleSize val="0"/>
        </c:dLbls>
        <c:marker val="1"/>
        <c:smooth val="0"/>
        <c:axId val="411952192"/>
        <c:axId val="412748744"/>
      </c:lineChart>
      <c:dateAx>
        <c:axId val="411952192"/>
        <c:scaling>
          <c:orientation val="minMax"/>
        </c:scaling>
        <c:delete val="1"/>
        <c:axPos val="b"/>
        <c:numFmt formatCode="ge" sourceLinked="1"/>
        <c:majorTickMark val="none"/>
        <c:minorTickMark val="none"/>
        <c:tickLblPos val="none"/>
        <c:crossAx val="412748744"/>
        <c:crosses val="autoZero"/>
        <c:auto val="1"/>
        <c:lblOffset val="100"/>
        <c:baseTimeUnit val="years"/>
      </c:dateAx>
      <c:valAx>
        <c:axId val="41274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95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37.79</c:v>
                </c:pt>
                <c:pt idx="1">
                  <c:v>37.79</c:v>
                </c:pt>
                <c:pt idx="2">
                  <c:v>37.79</c:v>
                </c:pt>
                <c:pt idx="3">
                  <c:v>37.79</c:v>
                </c:pt>
                <c:pt idx="4">
                  <c:v>36.93</c:v>
                </c:pt>
              </c:numCache>
            </c:numRef>
          </c:val>
          <c:extLst>
            <c:ext xmlns:c16="http://schemas.microsoft.com/office/drawing/2014/chart" uri="{C3380CC4-5D6E-409C-BE32-E72D297353CC}">
              <c16:uniqueId val="{00000000-CFB0-4601-85C1-E5F096DD6D3B}"/>
            </c:ext>
          </c:extLst>
        </c:ser>
        <c:dLbls>
          <c:showLegendKey val="0"/>
          <c:showVal val="0"/>
          <c:showCatName val="0"/>
          <c:showSerName val="0"/>
          <c:showPercent val="0"/>
          <c:showBubbleSize val="0"/>
        </c:dLbls>
        <c:gapWidth val="150"/>
        <c:axId val="414807144"/>
        <c:axId val="41480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60.65</c:v>
                </c:pt>
              </c:numCache>
            </c:numRef>
          </c:val>
          <c:smooth val="0"/>
          <c:extLst>
            <c:ext xmlns:c16="http://schemas.microsoft.com/office/drawing/2014/chart" uri="{C3380CC4-5D6E-409C-BE32-E72D297353CC}">
              <c16:uniqueId val="{00000001-CFB0-4601-85C1-E5F096DD6D3B}"/>
            </c:ext>
          </c:extLst>
        </c:ser>
        <c:dLbls>
          <c:showLegendKey val="0"/>
          <c:showVal val="0"/>
          <c:showCatName val="0"/>
          <c:showSerName val="0"/>
          <c:showPercent val="0"/>
          <c:showBubbleSize val="0"/>
        </c:dLbls>
        <c:marker val="1"/>
        <c:smooth val="0"/>
        <c:axId val="414807144"/>
        <c:axId val="414807536"/>
      </c:lineChart>
      <c:dateAx>
        <c:axId val="414807144"/>
        <c:scaling>
          <c:orientation val="minMax"/>
        </c:scaling>
        <c:delete val="1"/>
        <c:axPos val="b"/>
        <c:numFmt formatCode="ge" sourceLinked="1"/>
        <c:majorTickMark val="none"/>
        <c:minorTickMark val="none"/>
        <c:tickLblPos val="none"/>
        <c:crossAx val="414807536"/>
        <c:crosses val="autoZero"/>
        <c:auto val="1"/>
        <c:lblOffset val="100"/>
        <c:baseTimeUnit val="years"/>
      </c:dateAx>
      <c:valAx>
        <c:axId val="41480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07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85.56</c:v>
                </c:pt>
                <c:pt idx="1">
                  <c:v>90.87</c:v>
                </c:pt>
                <c:pt idx="2">
                  <c:v>91.2</c:v>
                </c:pt>
                <c:pt idx="3">
                  <c:v>91.2</c:v>
                </c:pt>
                <c:pt idx="4">
                  <c:v>89.82</c:v>
                </c:pt>
              </c:numCache>
            </c:numRef>
          </c:val>
          <c:extLst>
            <c:ext xmlns:c16="http://schemas.microsoft.com/office/drawing/2014/chart" uri="{C3380CC4-5D6E-409C-BE32-E72D297353CC}">
              <c16:uniqueId val="{00000000-F504-4EB6-8206-339CEC03607F}"/>
            </c:ext>
          </c:extLst>
        </c:ser>
        <c:dLbls>
          <c:showLegendKey val="0"/>
          <c:showVal val="0"/>
          <c:showCatName val="0"/>
          <c:showSerName val="0"/>
          <c:showPercent val="0"/>
          <c:showBubbleSize val="0"/>
        </c:dLbls>
        <c:gapWidth val="150"/>
        <c:axId val="415140664"/>
        <c:axId val="41514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84.58</c:v>
                </c:pt>
              </c:numCache>
            </c:numRef>
          </c:val>
          <c:smooth val="0"/>
          <c:extLst>
            <c:ext xmlns:c16="http://schemas.microsoft.com/office/drawing/2014/chart" uri="{C3380CC4-5D6E-409C-BE32-E72D297353CC}">
              <c16:uniqueId val="{00000001-F504-4EB6-8206-339CEC03607F}"/>
            </c:ext>
          </c:extLst>
        </c:ser>
        <c:dLbls>
          <c:showLegendKey val="0"/>
          <c:showVal val="0"/>
          <c:showCatName val="0"/>
          <c:showSerName val="0"/>
          <c:showPercent val="0"/>
          <c:showBubbleSize val="0"/>
        </c:dLbls>
        <c:marker val="1"/>
        <c:smooth val="0"/>
        <c:axId val="415140664"/>
        <c:axId val="415141056"/>
      </c:lineChart>
      <c:dateAx>
        <c:axId val="415140664"/>
        <c:scaling>
          <c:orientation val="minMax"/>
        </c:scaling>
        <c:delete val="1"/>
        <c:axPos val="b"/>
        <c:numFmt formatCode="ge" sourceLinked="1"/>
        <c:majorTickMark val="none"/>
        <c:minorTickMark val="none"/>
        <c:tickLblPos val="none"/>
        <c:crossAx val="415141056"/>
        <c:crosses val="autoZero"/>
        <c:auto val="1"/>
        <c:lblOffset val="100"/>
        <c:baseTimeUnit val="years"/>
      </c:dateAx>
      <c:valAx>
        <c:axId val="41514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14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59.97</c:v>
                </c:pt>
                <c:pt idx="1">
                  <c:v>58.31</c:v>
                </c:pt>
                <c:pt idx="2">
                  <c:v>58.8</c:v>
                </c:pt>
                <c:pt idx="3">
                  <c:v>58.98</c:v>
                </c:pt>
                <c:pt idx="4">
                  <c:v>57.04</c:v>
                </c:pt>
              </c:numCache>
            </c:numRef>
          </c:val>
          <c:extLst>
            <c:ext xmlns:c16="http://schemas.microsoft.com/office/drawing/2014/chart" uri="{C3380CC4-5D6E-409C-BE32-E72D297353CC}">
              <c16:uniqueId val="{00000000-3C30-4C74-B3D3-57D5FD316124}"/>
            </c:ext>
          </c:extLst>
        </c:ser>
        <c:dLbls>
          <c:showLegendKey val="0"/>
          <c:showVal val="0"/>
          <c:showCatName val="0"/>
          <c:showSerName val="0"/>
          <c:showPercent val="0"/>
          <c:showBubbleSize val="0"/>
        </c:dLbls>
        <c:gapWidth val="150"/>
        <c:axId val="412747960"/>
        <c:axId val="41274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30-4C74-B3D3-57D5FD316124}"/>
            </c:ext>
          </c:extLst>
        </c:ser>
        <c:dLbls>
          <c:showLegendKey val="0"/>
          <c:showVal val="0"/>
          <c:showCatName val="0"/>
          <c:showSerName val="0"/>
          <c:showPercent val="0"/>
          <c:showBubbleSize val="0"/>
        </c:dLbls>
        <c:marker val="1"/>
        <c:smooth val="0"/>
        <c:axId val="412747960"/>
        <c:axId val="412747568"/>
      </c:lineChart>
      <c:dateAx>
        <c:axId val="412747960"/>
        <c:scaling>
          <c:orientation val="minMax"/>
        </c:scaling>
        <c:delete val="1"/>
        <c:axPos val="b"/>
        <c:numFmt formatCode="ge" sourceLinked="1"/>
        <c:majorTickMark val="none"/>
        <c:minorTickMark val="none"/>
        <c:tickLblPos val="none"/>
        <c:crossAx val="412747568"/>
        <c:crosses val="autoZero"/>
        <c:auto val="1"/>
        <c:lblOffset val="100"/>
        <c:baseTimeUnit val="years"/>
      </c:dateAx>
      <c:valAx>
        <c:axId val="41274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74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E9-4CEE-8A25-CB6629050B86}"/>
            </c:ext>
          </c:extLst>
        </c:ser>
        <c:dLbls>
          <c:showLegendKey val="0"/>
          <c:showVal val="0"/>
          <c:showCatName val="0"/>
          <c:showSerName val="0"/>
          <c:showPercent val="0"/>
          <c:showBubbleSize val="0"/>
        </c:dLbls>
        <c:gapWidth val="150"/>
        <c:axId val="412749920"/>
        <c:axId val="41415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E9-4CEE-8A25-CB6629050B86}"/>
            </c:ext>
          </c:extLst>
        </c:ser>
        <c:dLbls>
          <c:showLegendKey val="0"/>
          <c:showVal val="0"/>
          <c:showCatName val="0"/>
          <c:showSerName val="0"/>
          <c:showPercent val="0"/>
          <c:showBubbleSize val="0"/>
        </c:dLbls>
        <c:marker val="1"/>
        <c:smooth val="0"/>
        <c:axId val="412749920"/>
        <c:axId val="414152416"/>
      </c:lineChart>
      <c:dateAx>
        <c:axId val="412749920"/>
        <c:scaling>
          <c:orientation val="minMax"/>
        </c:scaling>
        <c:delete val="1"/>
        <c:axPos val="b"/>
        <c:numFmt formatCode="ge" sourceLinked="1"/>
        <c:majorTickMark val="none"/>
        <c:minorTickMark val="none"/>
        <c:tickLblPos val="none"/>
        <c:crossAx val="414152416"/>
        <c:crosses val="autoZero"/>
        <c:auto val="1"/>
        <c:lblOffset val="100"/>
        <c:baseTimeUnit val="years"/>
      </c:dateAx>
      <c:valAx>
        <c:axId val="4141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7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9A-4006-97E7-5ECB60ABABE3}"/>
            </c:ext>
          </c:extLst>
        </c:ser>
        <c:dLbls>
          <c:showLegendKey val="0"/>
          <c:showVal val="0"/>
          <c:showCatName val="0"/>
          <c:showSerName val="0"/>
          <c:showPercent val="0"/>
          <c:showBubbleSize val="0"/>
        </c:dLbls>
        <c:gapWidth val="150"/>
        <c:axId val="414153592"/>
        <c:axId val="4141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9A-4006-97E7-5ECB60ABABE3}"/>
            </c:ext>
          </c:extLst>
        </c:ser>
        <c:dLbls>
          <c:showLegendKey val="0"/>
          <c:showVal val="0"/>
          <c:showCatName val="0"/>
          <c:showSerName val="0"/>
          <c:showPercent val="0"/>
          <c:showBubbleSize val="0"/>
        </c:dLbls>
        <c:marker val="1"/>
        <c:smooth val="0"/>
        <c:axId val="414153592"/>
        <c:axId val="414153984"/>
      </c:lineChart>
      <c:dateAx>
        <c:axId val="414153592"/>
        <c:scaling>
          <c:orientation val="minMax"/>
        </c:scaling>
        <c:delete val="1"/>
        <c:axPos val="b"/>
        <c:numFmt formatCode="ge" sourceLinked="1"/>
        <c:majorTickMark val="none"/>
        <c:minorTickMark val="none"/>
        <c:tickLblPos val="none"/>
        <c:crossAx val="414153984"/>
        <c:crosses val="autoZero"/>
        <c:auto val="1"/>
        <c:lblOffset val="100"/>
        <c:baseTimeUnit val="years"/>
      </c:dateAx>
      <c:valAx>
        <c:axId val="4141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5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52-4599-BAE4-95A0E21A4943}"/>
            </c:ext>
          </c:extLst>
        </c:ser>
        <c:dLbls>
          <c:showLegendKey val="0"/>
          <c:showVal val="0"/>
          <c:showCatName val="0"/>
          <c:showSerName val="0"/>
          <c:showPercent val="0"/>
          <c:showBubbleSize val="0"/>
        </c:dLbls>
        <c:gapWidth val="150"/>
        <c:axId val="414155160"/>
        <c:axId val="41415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52-4599-BAE4-95A0E21A4943}"/>
            </c:ext>
          </c:extLst>
        </c:ser>
        <c:dLbls>
          <c:showLegendKey val="0"/>
          <c:showVal val="0"/>
          <c:showCatName val="0"/>
          <c:showSerName val="0"/>
          <c:showPercent val="0"/>
          <c:showBubbleSize val="0"/>
        </c:dLbls>
        <c:marker val="1"/>
        <c:smooth val="0"/>
        <c:axId val="414155160"/>
        <c:axId val="414155552"/>
      </c:lineChart>
      <c:dateAx>
        <c:axId val="414155160"/>
        <c:scaling>
          <c:orientation val="minMax"/>
        </c:scaling>
        <c:delete val="1"/>
        <c:axPos val="b"/>
        <c:numFmt formatCode="ge" sourceLinked="1"/>
        <c:majorTickMark val="none"/>
        <c:minorTickMark val="none"/>
        <c:tickLblPos val="none"/>
        <c:crossAx val="414155552"/>
        <c:crosses val="autoZero"/>
        <c:auto val="1"/>
        <c:lblOffset val="100"/>
        <c:baseTimeUnit val="years"/>
      </c:dateAx>
      <c:valAx>
        <c:axId val="41415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15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07-4C29-A85E-1491F12568B2}"/>
            </c:ext>
          </c:extLst>
        </c:ser>
        <c:dLbls>
          <c:showLegendKey val="0"/>
          <c:showVal val="0"/>
          <c:showCatName val="0"/>
          <c:showSerName val="0"/>
          <c:showPercent val="0"/>
          <c:showBubbleSize val="0"/>
        </c:dLbls>
        <c:gapWidth val="150"/>
        <c:axId val="414609344"/>
        <c:axId val="41460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07-4C29-A85E-1491F12568B2}"/>
            </c:ext>
          </c:extLst>
        </c:ser>
        <c:dLbls>
          <c:showLegendKey val="0"/>
          <c:showVal val="0"/>
          <c:showCatName val="0"/>
          <c:showSerName val="0"/>
          <c:showPercent val="0"/>
          <c:showBubbleSize val="0"/>
        </c:dLbls>
        <c:marker val="1"/>
        <c:smooth val="0"/>
        <c:axId val="414609344"/>
        <c:axId val="414609736"/>
      </c:lineChart>
      <c:dateAx>
        <c:axId val="414609344"/>
        <c:scaling>
          <c:orientation val="minMax"/>
        </c:scaling>
        <c:delete val="1"/>
        <c:axPos val="b"/>
        <c:numFmt formatCode="ge" sourceLinked="1"/>
        <c:majorTickMark val="none"/>
        <c:minorTickMark val="none"/>
        <c:tickLblPos val="none"/>
        <c:crossAx val="414609736"/>
        <c:crosses val="autoZero"/>
        <c:auto val="1"/>
        <c:lblOffset val="100"/>
        <c:baseTimeUnit val="years"/>
      </c:dateAx>
      <c:valAx>
        <c:axId val="414609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60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3242.3</c:v>
                </c:pt>
                <c:pt idx="1">
                  <c:v>3243.36</c:v>
                </c:pt>
                <c:pt idx="2">
                  <c:v>3022.95</c:v>
                </c:pt>
                <c:pt idx="3">
                  <c:v>3027.44</c:v>
                </c:pt>
                <c:pt idx="4">
                  <c:v>1309.1199999999999</c:v>
                </c:pt>
              </c:numCache>
            </c:numRef>
          </c:val>
          <c:extLst>
            <c:ext xmlns:c16="http://schemas.microsoft.com/office/drawing/2014/chart" uri="{C3380CC4-5D6E-409C-BE32-E72D297353CC}">
              <c16:uniqueId val="{00000000-FB67-4379-B088-5F3BDF991A23}"/>
            </c:ext>
          </c:extLst>
        </c:ser>
        <c:dLbls>
          <c:showLegendKey val="0"/>
          <c:showVal val="0"/>
          <c:showCatName val="0"/>
          <c:showSerName val="0"/>
          <c:showPercent val="0"/>
          <c:showBubbleSize val="0"/>
        </c:dLbls>
        <c:gapWidth val="150"/>
        <c:axId val="414610912"/>
        <c:axId val="41461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974.93</c:v>
                </c:pt>
              </c:numCache>
            </c:numRef>
          </c:val>
          <c:smooth val="0"/>
          <c:extLst>
            <c:ext xmlns:c16="http://schemas.microsoft.com/office/drawing/2014/chart" uri="{C3380CC4-5D6E-409C-BE32-E72D297353CC}">
              <c16:uniqueId val="{00000001-FB67-4379-B088-5F3BDF991A23}"/>
            </c:ext>
          </c:extLst>
        </c:ser>
        <c:dLbls>
          <c:showLegendKey val="0"/>
          <c:showVal val="0"/>
          <c:showCatName val="0"/>
          <c:showSerName val="0"/>
          <c:showPercent val="0"/>
          <c:showBubbleSize val="0"/>
        </c:dLbls>
        <c:marker val="1"/>
        <c:smooth val="0"/>
        <c:axId val="414610912"/>
        <c:axId val="414611304"/>
      </c:lineChart>
      <c:dateAx>
        <c:axId val="414610912"/>
        <c:scaling>
          <c:orientation val="minMax"/>
        </c:scaling>
        <c:delete val="1"/>
        <c:axPos val="b"/>
        <c:numFmt formatCode="ge" sourceLinked="1"/>
        <c:majorTickMark val="none"/>
        <c:minorTickMark val="none"/>
        <c:tickLblPos val="none"/>
        <c:crossAx val="414611304"/>
        <c:crosses val="autoZero"/>
        <c:auto val="1"/>
        <c:lblOffset val="100"/>
        <c:baseTimeUnit val="years"/>
      </c:dateAx>
      <c:valAx>
        <c:axId val="41461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61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40.33</c:v>
                </c:pt>
                <c:pt idx="1">
                  <c:v>38.82</c:v>
                </c:pt>
                <c:pt idx="2">
                  <c:v>38.82</c:v>
                </c:pt>
                <c:pt idx="3">
                  <c:v>39.229999999999997</c:v>
                </c:pt>
                <c:pt idx="4">
                  <c:v>39.01</c:v>
                </c:pt>
              </c:numCache>
            </c:numRef>
          </c:val>
          <c:extLst>
            <c:ext xmlns:c16="http://schemas.microsoft.com/office/drawing/2014/chart" uri="{C3380CC4-5D6E-409C-BE32-E72D297353CC}">
              <c16:uniqueId val="{00000000-42B0-42C8-A408-EE70EDFA83B4}"/>
            </c:ext>
          </c:extLst>
        </c:ser>
        <c:dLbls>
          <c:showLegendKey val="0"/>
          <c:showVal val="0"/>
          <c:showCatName val="0"/>
          <c:showSerName val="0"/>
          <c:showPercent val="0"/>
          <c:showBubbleSize val="0"/>
        </c:dLbls>
        <c:gapWidth val="150"/>
        <c:axId val="414612480"/>
        <c:axId val="41480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55.32</c:v>
                </c:pt>
              </c:numCache>
            </c:numRef>
          </c:val>
          <c:smooth val="0"/>
          <c:extLst>
            <c:ext xmlns:c16="http://schemas.microsoft.com/office/drawing/2014/chart" uri="{C3380CC4-5D6E-409C-BE32-E72D297353CC}">
              <c16:uniqueId val="{00000001-42B0-42C8-A408-EE70EDFA83B4}"/>
            </c:ext>
          </c:extLst>
        </c:ser>
        <c:dLbls>
          <c:showLegendKey val="0"/>
          <c:showVal val="0"/>
          <c:showCatName val="0"/>
          <c:showSerName val="0"/>
          <c:showPercent val="0"/>
          <c:showBubbleSize val="0"/>
        </c:dLbls>
        <c:marker val="1"/>
        <c:smooth val="0"/>
        <c:axId val="414612480"/>
        <c:axId val="414804400"/>
      </c:lineChart>
      <c:dateAx>
        <c:axId val="414612480"/>
        <c:scaling>
          <c:orientation val="minMax"/>
        </c:scaling>
        <c:delete val="1"/>
        <c:axPos val="b"/>
        <c:numFmt formatCode="ge" sourceLinked="1"/>
        <c:majorTickMark val="none"/>
        <c:minorTickMark val="none"/>
        <c:tickLblPos val="none"/>
        <c:crossAx val="414804400"/>
        <c:crosses val="autoZero"/>
        <c:auto val="1"/>
        <c:lblOffset val="100"/>
        <c:baseTimeUnit val="years"/>
      </c:dateAx>
      <c:valAx>
        <c:axId val="41480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61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403.2</c:v>
                </c:pt>
                <c:pt idx="1">
                  <c:v>402.35</c:v>
                </c:pt>
                <c:pt idx="2">
                  <c:v>412.78</c:v>
                </c:pt>
                <c:pt idx="3">
                  <c:v>402.14</c:v>
                </c:pt>
                <c:pt idx="4">
                  <c:v>424.66</c:v>
                </c:pt>
              </c:numCache>
            </c:numRef>
          </c:val>
          <c:extLst>
            <c:ext xmlns:c16="http://schemas.microsoft.com/office/drawing/2014/chart" uri="{C3380CC4-5D6E-409C-BE32-E72D297353CC}">
              <c16:uniqueId val="{00000000-36A4-44B9-8FBF-13A40A8B8D16}"/>
            </c:ext>
          </c:extLst>
        </c:ser>
        <c:dLbls>
          <c:showLegendKey val="0"/>
          <c:showVal val="0"/>
          <c:showCatName val="0"/>
          <c:showSerName val="0"/>
          <c:showPercent val="0"/>
          <c:showBubbleSize val="0"/>
        </c:dLbls>
        <c:gapWidth val="150"/>
        <c:axId val="414805576"/>
        <c:axId val="41480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283.17</c:v>
                </c:pt>
              </c:numCache>
            </c:numRef>
          </c:val>
          <c:smooth val="0"/>
          <c:extLst>
            <c:ext xmlns:c16="http://schemas.microsoft.com/office/drawing/2014/chart" uri="{C3380CC4-5D6E-409C-BE32-E72D297353CC}">
              <c16:uniqueId val="{00000001-36A4-44B9-8FBF-13A40A8B8D16}"/>
            </c:ext>
          </c:extLst>
        </c:ser>
        <c:dLbls>
          <c:showLegendKey val="0"/>
          <c:showVal val="0"/>
          <c:showCatName val="0"/>
          <c:showSerName val="0"/>
          <c:showPercent val="0"/>
          <c:showBubbleSize val="0"/>
        </c:dLbls>
        <c:marker val="1"/>
        <c:smooth val="0"/>
        <c:axId val="414805576"/>
        <c:axId val="414805968"/>
      </c:lineChart>
      <c:dateAx>
        <c:axId val="414805576"/>
        <c:scaling>
          <c:orientation val="minMax"/>
        </c:scaling>
        <c:delete val="1"/>
        <c:axPos val="b"/>
        <c:numFmt formatCode="ge" sourceLinked="1"/>
        <c:majorTickMark val="none"/>
        <c:minorTickMark val="none"/>
        <c:tickLblPos val="none"/>
        <c:crossAx val="414805968"/>
        <c:crosses val="autoZero"/>
        <c:auto val="1"/>
        <c:lblOffset val="100"/>
        <c:baseTimeUnit val="years"/>
      </c:dateAx>
      <c:valAx>
        <c:axId val="41480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0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睦沢町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7245</v>
      </c>
      <c r="AM8" s="67"/>
      <c r="AN8" s="67"/>
      <c r="AO8" s="67"/>
      <c r="AP8" s="67"/>
      <c r="AQ8" s="67"/>
      <c r="AR8" s="67"/>
      <c r="AS8" s="67"/>
      <c r="AT8" s="66">
        <f>データ!T6</f>
        <v>35.590000000000003</v>
      </c>
      <c r="AU8" s="66"/>
      <c r="AV8" s="66"/>
      <c r="AW8" s="66"/>
      <c r="AX8" s="66"/>
      <c r="AY8" s="66"/>
      <c r="AZ8" s="66"/>
      <c r="BA8" s="66"/>
      <c r="BB8" s="66">
        <f>データ!U6</f>
        <v>203.57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6.95</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501</v>
      </c>
      <c r="AM10" s="67"/>
      <c r="AN10" s="67"/>
      <c r="AO10" s="67"/>
      <c r="AP10" s="67"/>
      <c r="AQ10" s="67"/>
      <c r="AR10" s="67"/>
      <c r="AS10" s="67"/>
      <c r="AT10" s="66">
        <f>データ!W6</f>
        <v>0.27</v>
      </c>
      <c r="AU10" s="66"/>
      <c r="AV10" s="66"/>
      <c r="AW10" s="66"/>
      <c r="AX10" s="66"/>
      <c r="AY10" s="66"/>
      <c r="AZ10" s="66"/>
      <c r="BA10" s="66"/>
      <c r="BB10" s="66">
        <f>データ!X6</f>
        <v>1855.56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124222</v>
      </c>
      <c r="D6" s="33">
        <f t="shared" si="3"/>
        <v>47</v>
      </c>
      <c r="E6" s="33">
        <f t="shared" si="3"/>
        <v>17</v>
      </c>
      <c r="F6" s="33">
        <f t="shared" si="3"/>
        <v>5</v>
      </c>
      <c r="G6" s="33">
        <f t="shared" si="3"/>
        <v>0</v>
      </c>
      <c r="H6" s="33" t="str">
        <f t="shared" si="3"/>
        <v>千葉県　睦沢町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6.95</v>
      </c>
      <c r="Q6" s="34">
        <f t="shared" si="3"/>
        <v>100</v>
      </c>
      <c r="R6" s="34">
        <f t="shared" si="3"/>
        <v>3780</v>
      </c>
      <c r="S6" s="34">
        <f t="shared" si="3"/>
        <v>7245</v>
      </c>
      <c r="T6" s="34">
        <f t="shared" si="3"/>
        <v>35.590000000000003</v>
      </c>
      <c r="U6" s="34">
        <f t="shared" si="3"/>
        <v>203.57</v>
      </c>
      <c r="V6" s="34">
        <f t="shared" si="3"/>
        <v>501</v>
      </c>
      <c r="W6" s="34">
        <f t="shared" si="3"/>
        <v>0.27</v>
      </c>
      <c r="X6" s="34">
        <f t="shared" si="3"/>
        <v>1855.56</v>
      </c>
      <c r="Y6" s="35">
        <f>IF(Y7="",NA(),Y7)</f>
        <v>59.97</v>
      </c>
      <c r="Z6" s="35">
        <f t="shared" ref="Z6:AH6" si="4">IF(Z7="",NA(),Z7)</f>
        <v>58.31</v>
      </c>
      <c r="AA6" s="35">
        <f t="shared" si="4"/>
        <v>58.8</v>
      </c>
      <c r="AB6" s="35">
        <f t="shared" si="4"/>
        <v>58.98</v>
      </c>
      <c r="AC6" s="35">
        <f t="shared" si="4"/>
        <v>57.04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3242.3</v>
      </c>
      <c r="BG6" s="35">
        <f t="shared" ref="BG6:BO6" si="7">IF(BG7="",NA(),BG7)</f>
        <v>3243.36</v>
      </c>
      <c r="BH6" s="35">
        <f t="shared" si="7"/>
        <v>3022.95</v>
      </c>
      <c r="BI6" s="35">
        <f t="shared" si="7"/>
        <v>3027.44</v>
      </c>
      <c r="BJ6" s="35">
        <f t="shared" si="7"/>
        <v>1309.1199999999999</v>
      </c>
      <c r="BK6" s="35">
        <f t="shared" si="7"/>
        <v>1144.05</v>
      </c>
      <c r="BL6" s="35">
        <f t="shared" si="7"/>
        <v>1117.1099999999999</v>
      </c>
      <c r="BM6" s="35">
        <f t="shared" si="7"/>
        <v>1161.05</v>
      </c>
      <c r="BN6" s="35">
        <f t="shared" si="7"/>
        <v>979.89</v>
      </c>
      <c r="BO6" s="35">
        <f t="shared" si="7"/>
        <v>974.93</v>
      </c>
      <c r="BP6" s="34" t="str">
        <f>IF(BP7="","",IF(BP7="-","【-】","【"&amp;SUBSTITUTE(TEXT(BP7,"#,##0.00"),"-","△")&amp;"】"))</f>
        <v>【914.53】</v>
      </c>
      <c r="BQ6" s="35">
        <f>IF(BQ7="",NA(),BQ7)</f>
        <v>40.33</v>
      </c>
      <c r="BR6" s="35">
        <f t="shared" ref="BR6:BZ6" si="8">IF(BR7="",NA(),BR7)</f>
        <v>38.82</v>
      </c>
      <c r="BS6" s="35">
        <f t="shared" si="8"/>
        <v>38.82</v>
      </c>
      <c r="BT6" s="35">
        <f t="shared" si="8"/>
        <v>39.229999999999997</v>
      </c>
      <c r="BU6" s="35">
        <f t="shared" si="8"/>
        <v>39.01</v>
      </c>
      <c r="BV6" s="35">
        <f t="shared" si="8"/>
        <v>42.48</v>
      </c>
      <c r="BW6" s="35">
        <f t="shared" si="8"/>
        <v>41.04</v>
      </c>
      <c r="BX6" s="35">
        <f t="shared" si="8"/>
        <v>41.08</v>
      </c>
      <c r="BY6" s="35">
        <f t="shared" si="8"/>
        <v>41.34</v>
      </c>
      <c r="BZ6" s="35">
        <f t="shared" si="8"/>
        <v>55.32</v>
      </c>
      <c r="CA6" s="34" t="str">
        <f>IF(CA7="","",IF(CA7="-","【-】","【"&amp;SUBSTITUTE(TEXT(CA7,"#,##0.00"),"-","△")&amp;"】"))</f>
        <v>【55.73】</v>
      </c>
      <c r="CB6" s="35">
        <f>IF(CB7="",NA(),CB7)</f>
        <v>403.2</v>
      </c>
      <c r="CC6" s="35">
        <f t="shared" ref="CC6:CK6" si="9">IF(CC7="",NA(),CC7)</f>
        <v>402.35</v>
      </c>
      <c r="CD6" s="35">
        <f t="shared" si="9"/>
        <v>412.78</v>
      </c>
      <c r="CE6" s="35">
        <f t="shared" si="9"/>
        <v>402.14</v>
      </c>
      <c r="CF6" s="35">
        <f t="shared" si="9"/>
        <v>424.66</v>
      </c>
      <c r="CG6" s="35">
        <f t="shared" si="9"/>
        <v>343.8</v>
      </c>
      <c r="CH6" s="35">
        <f t="shared" si="9"/>
        <v>357.08</v>
      </c>
      <c r="CI6" s="35">
        <f t="shared" si="9"/>
        <v>378.08</v>
      </c>
      <c r="CJ6" s="35">
        <f t="shared" si="9"/>
        <v>357.49</v>
      </c>
      <c r="CK6" s="35">
        <f t="shared" si="9"/>
        <v>283.17</v>
      </c>
      <c r="CL6" s="34" t="str">
        <f>IF(CL7="","",IF(CL7="-","【-】","【"&amp;SUBSTITUTE(TEXT(CL7,"#,##0.00"),"-","△")&amp;"】"))</f>
        <v>【276.78】</v>
      </c>
      <c r="CM6" s="35">
        <f>IF(CM7="",NA(),CM7)</f>
        <v>37.79</v>
      </c>
      <c r="CN6" s="35">
        <f t="shared" ref="CN6:CV6" si="10">IF(CN7="",NA(),CN7)</f>
        <v>37.79</v>
      </c>
      <c r="CO6" s="35">
        <f t="shared" si="10"/>
        <v>37.79</v>
      </c>
      <c r="CP6" s="35">
        <f t="shared" si="10"/>
        <v>37.79</v>
      </c>
      <c r="CQ6" s="35">
        <f t="shared" si="10"/>
        <v>36.93</v>
      </c>
      <c r="CR6" s="35">
        <f t="shared" si="10"/>
        <v>46.06</v>
      </c>
      <c r="CS6" s="35">
        <f t="shared" si="10"/>
        <v>45.95</v>
      </c>
      <c r="CT6" s="35">
        <f t="shared" si="10"/>
        <v>44.69</v>
      </c>
      <c r="CU6" s="35">
        <f t="shared" si="10"/>
        <v>44.69</v>
      </c>
      <c r="CV6" s="35">
        <f t="shared" si="10"/>
        <v>60.65</v>
      </c>
      <c r="CW6" s="34" t="str">
        <f>IF(CW7="","",IF(CW7="-","【-】","【"&amp;SUBSTITUTE(TEXT(CW7,"#,##0.00"),"-","△")&amp;"】"))</f>
        <v>【59.15】</v>
      </c>
      <c r="CX6" s="35">
        <f>IF(CX7="",NA(),CX7)</f>
        <v>85.56</v>
      </c>
      <c r="CY6" s="35">
        <f t="shared" ref="CY6:DG6" si="11">IF(CY7="",NA(),CY7)</f>
        <v>90.87</v>
      </c>
      <c r="CZ6" s="35">
        <f t="shared" si="11"/>
        <v>91.2</v>
      </c>
      <c r="DA6" s="35">
        <f t="shared" si="11"/>
        <v>91.2</v>
      </c>
      <c r="DB6" s="35">
        <f t="shared" si="11"/>
        <v>89.82</v>
      </c>
      <c r="DC6" s="35">
        <f t="shared" si="11"/>
        <v>72.989999999999995</v>
      </c>
      <c r="DD6" s="35">
        <f t="shared" si="11"/>
        <v>71.97</v>
      </c>
      <c r="DE6" s="35">
        <f t="shared" si="11"/>
        <v>70.59</v>
      </c>
      <c r="DF6" s="35">
        <f t="shared" si="11"/>
        <v>69.67</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2.0499999999999998</v>
      </c>
      <c r="EO6" s="34" t="str">
        <f>IF(EO7="","",IF(EO7="-","【-】","【"&amp;SUBSTITUTE(TEXT(EO7,"#,##0.00"),"-","△")&amp;"】"))</f>
        <v>【1.58】</v>
      </c>
    </row>
    <row r="7" spans="1:145" s="36" customFormat="1" x14ac:dyDescent="0.15">
      <c r="A7" s="28"/>
      <c r="B7" s="37">
        <v>2016</v>
      </c>
      <c r="C7" s="37">
        <v>124222</v>
      </c>
      <c r="D7" s="37">
        <v>47</v>
      </c>
      <c r="E7" s="37">
        <v>17</v>
      </c>
      <c r="F7" s="37">
        <v>5</v>
      </c>
      <c r="G7" s="37">
        <v>0</v>
      </c>
      <c r="H7" s="37" t="s">
        <v>109</v>
      </c>
      <c r="I7" s="37" t="s">
        <v>110</v>
      </c>
      <c r="J7" s="37" t="s">
        <v>111</v>
      </c>
      <c r="K7" s="37" t="s">
        <v>112</v>
      </c>
      <c r="L7" s="37" t="s">
        <v>113</v>
      </c>
      <c r="M7" s="37"/>
      <c r="N7" s="38" t="s">
        <v>114</v>
      </c>
      <c r="O7" s="38" t="s">
        <v>115</v>
      </c>
      <c r="P7" s="38">
        <v>6.95</v>
      </c>
      <c r="Q7" s="38">
        <v>100</v>
      </c>
      <c r="R7" s="38">
        <v>3780</v>
      </c>
      <c r="S7" s="38">
        <v>7245</v>
      </c>
      <c r="T7" s="38">
        <v>35.590000000000003</v>
      </c>
      <c r="U7" s="38">
        <v>203.57</v>
      </c>
      <c r="V7" s="38">
        <v>501</v>
      </c>
      <c r="W7" s="38">
        <v>0.27</v>
      </c>
      <c r="X7" s="38">
        <v>1855.56</v>
      </c>
      <c r="Y7" s="38">
        <v>59.97</v>
      </c>
      <c r="Z7" s="38">
        <v>58.31</v>
      </c>
      <c r="AA7" s="38">
        <v>58.8</v>
      </c>
      <c r="AB7" s="38">
        <v>58.98</v>
      </c>
      <c r="AC7" s="38">
        <v>57.04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3242.3</v>
      </c>
      <c r="BG7" s="38">
        <v>3243.36</v>
      </c>
      <c r="BH7" s="38">
        <v>3022.95</v>
      </c>
      <c r="BI7" s="38">
        <v>3027.44</v>
      </c>
      <c r="BJ7" s="38">
        <v>1309.1199999999999</v>
      </c>
      <c r="BK7" s="38">
        <v>1144.05</v>
      </c>
      <c r="BL7" s="38">
        <v>1117.1099999999999</v>
      </c>
      <c r="BM7" s="38">
        <v>1161.05</v>
      </c>
      <c r="BN7" s="38">
        <v>979.89</v>
      </c>
      <c r="BO7" s="38">
        <v>974.93</v>
      </c>
      <c r="BP7" s="38">
        <v>914.53</v>
      </c>
      <c r="BQ7" s="38">
        <v>40.33</v>
      </c>
      <c r="BR7" s="38">
        <v>38.82</v>
      </c>
      <c r="BS7" s="38">
        <v>38.82</v>
      </c>
      <c r="BT7" s="38">
        <v>39.229999999999997</v>
      </c>
      <c r="BU7" s="38">
        <v>39.01</v>
      </c>
      <c r="BV7" s="38">
        <v>42.48</v>
      </c>
      <c r="BW7" s="38">
        <v>41.04</v>
      </c>
      <c r="BX7" s="38">
        <v>41.08</v>
      </c>
      <c r="BY7" s="38">
        <v>41.34</v>
      </c>
      <c r="BZ7" s="38">
        <v>55.32</v>
      </c>
      <c r="CA7" s="38">
        <v>55.73</v>
      </c>
      <c r="CB7" s="38">
        <v>403.2</v>
      </c>
      <c r="CC7" s="38">
        <v>402.35</v>
      </c>
      <c r="CD7" s="38">
        <v>412.78</v>
      </c>
      <c r="CE7" s="38">
        <v>402.14</v>
      </c>
      <c r="CF7" s="38">
        <v>424.66</v>
      </c>
      <c r="CG7" s="38">
        <v>343.8</v>
      </c>
      <c r="CH7" s="38">
        <v>357.08</v>
      </c>
      <c r="CI7" s="38">
        <v>378.08</v>
      </c>
      <c r="CJ7" s="38">
        <v>357.49</v>
      </c>
      <c r="CK7" s="38">
        <v>283.17</v>
      </c>
      <c r="CL7" s="38">
        <v>276.77999999999997</v>
      </c>
      <c r="CM7" s="38">
        <v>37.79</v>
      </c>
      <c r="CN7" s="38">
        <v>37.79</v>
      </c>
      <c r="CO7" s="38">
        <v>37.79</v>
      </c>
      <c r="CP7" s="38">
        <v>37.79</v>
      </c>
      <c r="CQ7" s="38">
        <v>36.93</v>
      </c>
      <c r="CR7" s="38">
        <v>46.06</v>
      </c>
      <c r="CS7" s="38">
        <v>45.95</v>
      </c>
      <c r="CT7" s="38">
        <v>44.69</v>
      </c>
      <c r="CU7" s="38">
        <v>44.69</v>
      </c>
      <c r="CV7" s="38">
        <v>60.65</v>
      </c>
      <c r="CW7" s="38">
        <v>59.15</v>
      </c>
      <c r="CX7" s="38">
        <v>85.56</v>
      </c>
      <c r="CY7" s="38">
        <v>90.87</v>
      </c>
      <c r="CZ7" s="38">
        <v>91.2</v>
      </c>
      <c r="DA7" s="38">
        <v>91.2</v>
      </c>
      <c r="DB7" s="38">
        <v>89.82</v>
      </c>
      <c r="DC7" s="38">
        <v>72.989999999999995</v>
      </c>
      <c r="DD7" s="38">
        <v>71.97</v>
      </c>
      <c r="DE7" s="38">
        <v>70.59</v>
      </c>
      <c r="DF7" s="38">
        <v>69.67</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2018-01-30T05:46:33Z</cp:lastPrinted>
  <dcterms:created xsi:type="dcterms:W3CDTF">2017-12-25T02:27:46Z</dcterms:created>
  <dcterms:modified xsi:type="dcterms:W3CDTF">2018-02-09T05:33:08Z</dcterms:modified>
  <cp:category/>
</cp:coreProperties>
</file>