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→県\"/>
    </mc:Choice>
  </mc:AlternateContent>
  <workbookProtection workbookPassword="B319" lockStructure="1"/>
  <bookViews>
    <workbookView xWindow="1170" yWindow="60" windowWidth="14940" windowHeight="7875"/>
  </bookViews>
  <sheets>
    <sheet name="法適用_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N6" i="5" l="1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L85" i="4"/>
  <c r="H85" i="4"/>
  <c r="G85" i="4"/>
  <c r="BB10" i="4"/>
  <c r="AT10" i="4"/>
  <c r="AL10" i="4"/>
  <c r="I10" i="4"/>
  <c r="BB8" i="4"/>
  <c r="AT8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<sst xmlns="http://schemas.openxmlformats.org/spreadsheetml/2006/main" count="232" uniqueCount="120">
  <si>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</si>
  <si>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</si>
  <si>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</si>
  <si>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</si>
  <si>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</si>
  <si>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</si>
  <si>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</si>
  <si>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</si>
  <si>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</si>
  <si>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</si>
  <si>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</si>
  <si>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</si>
  <si>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</si>
  <si>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</si>
  <si>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</si>
  <si>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</si>
  <si>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</si>
  <si>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</si>
  <si>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</si>
  <si>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</si>
  <si>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</si>
  <si>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</si>
  <si>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</si>
  <si>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</si>
  <si>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</si>
  <si>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</si>
  <si>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</si>
  <si>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</si>
  <si>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</si>
  <si>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</si>
  <si>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</si>
  <si>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</si>
  <si>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</si>
  <si>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</si>
  <si>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</si>
  <si>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</si>
  <si>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</si>
  <si>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</si>
  <si>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</si>
  <si>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</si>
  <si>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</si>
  <si>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</si>
  <si>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</si>
  <si>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</si>
  <si>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</si>
  <si>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</si>
  <si>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</si>
  <si>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</si>
  <si>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</si>
  <si>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</si>
  <si>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</si>
  <si>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</si>
  <si>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</si>
  <si>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</si>
  <si>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</si>
  <si>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</si>
  <si>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</si>
  <si>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</si>
  <si>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</si>
  <si>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</si>
  <si>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</si>
  <si>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</si>
  <si>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</si>
  <si>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</si>
  <si>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</si>
  <si>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</si>
  <si>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</si>
  <si>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</si>
  <si>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</si>
  <si>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</si>
  <si>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</si>
  <si>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</si>
  <si>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</si>
  <si>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</si>
  <si>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</si>
  <si>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</si>
  <si>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</si>
  <si>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</si>
  <si>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</si>
  <si>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</si>
  <si>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</si>
  <si>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</si>
  <si>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</si>
  <si>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</si>
  <si>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</si>
  <si>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</si>
  <si>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</si>
  <si>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</si>
  <si>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</si>
  <si>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</si>
  <si>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</si>
  <si>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</si>
  <si>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</si>
  <si>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</si>
  <si>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</si>
  <si>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</si>
  <si>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</si>
  <si>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</si>
  <si>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</si>
  <si>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</si>
  <si>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</si>
  <si>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</si>
  <si>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</si>
  <si>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</si>
  <si>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</si>
  <si>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大多喜町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</si>
  <si>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</si>
  <si>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</si>
  <si>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</si>
  <si>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</si>
  <si>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</si>
  <si>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</si>
  <si>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</si>
  <si>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</si>
  <si>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</si>
  <si>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</si>
  <si>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経常費用を経常収益で賄えているが、料金回収率が低く、給水収益以外の収入割合が高い。
　累積欠損金はなく概ね健全な運営ができているが、流動比率が減少傾向であるため、資金の増加に努め、支払能力を確保する必要がある。なお、平成26年度に会計基準の見直しがあったため、流動比率は平成25年度以前の値とは大きく変動している。
　給水収益に対する企業債残高は、類似団体並みまで減少してきたが、今後、浄水場の更新を実施するため増加する見込みである。
　給水原価が高い理由として、主に減価償却費、受水費が高いためである。減価償却費については、本町は面積が広く起伏のある地形であるため、加圧施設、減圧施設など多くの施設が必要なためである。受水費については、基本料金162.97円/ｍ3、使用料金26.70円/ｍ3であり、受水量を減らしても受水費の削減が難しいためである。　
　施設利用率は高く、適正規模の施設である。また、漏水調査及び早急な修繕を実施しているため、近年は有収率が上昇し、配水した水が給水収益に結びついている。</t>
    <phoneticPr fontId="4"/>
  </si>
  <si>
    <t xml:space="preserve">　法定耐用年数を超えた管路が多い。有収率は、平均より高いものの、管路の経年化が進行しているため、計画的な更新を実施する必要がある。
</t>
    <phoneticPr fontId="4"/>
  </si>
  <si>
    <t>　水道料金は、県内事業体と比較すると高料金となっている。給水収益は、人口減少に伴い減少し、給水量についても同様となっている。費用は、経費削減に取り組んでいるものの、削減が難しい減価償却費、受水費等の費用が大きく、大幅な額の削減は厳しい状況となっており、ほぼ横ばいである。
　このような中、財源を確保し、水道施設の更新を実施していかなければならない。
　給水収益の増加対策等、運営体系のあり方や、企業債残高、将来の給水量を見込んだ適正規模の施設を勘案し、中長期的な投資、財政計画に基づき運営していく必要がある。
　また、広域化を図ることにより、施設の更新費用、委託費等の削減が期待できるため、水道事業統合に向けて、積極的に検討する。</t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</si>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</sst>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0.95</c:v>
                </c:pt>
                <c:pt idx="1">
                  <c:v>1.49</c:v>
                </c:pt>
                <c:pt idx="2">
                  <c:v>0.56999999999999995</c:v>
                </c:pt>
                <c:pt idx="3">
                  <c:v>0.53</c:v>
                </c:pt>
                <c:pt idx="4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4-4374-88B0-B1054408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32087616"/>
        <c:axId val="-432088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0.64</c:v>
                </c:pt>
                <c:pt idx="2">
                  <c:v>0.56000000000000005</c:v>
                </c:pt>
                <c:pt idx="3">
                  <c:v>0.65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4-4374-88B0-B1054408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32087616"/>
        <c:axId val="-432088704"/>
      </c:lineChart>
      <c:dateAx>
        <c:axId val="-432087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32088704"/>
        <c:crosses val="autoZero"/>
        <c:auto val="1"/>
        <c:lblOffset val="100"/>
        <c:baseTimeUnit val="years"/>
      </c:dateAx>
      <c:valAx>
        <c:axId val="-432088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432087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63.55</c:v>
                </c:pt>
                <c:pt idx="1">
                  <c:v>57.86</c:v>
                </c:pt>
                <c:pt idx="2">
                  <c:v>57.68</c:v>
                </c:pt>
                <c:pt idx="3">
                  <c:v>56.1</c:v>
                </c:pt>
                <c:pt idx="4">
                  <c:v>69.260000000000005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0-47DD-8839-7B952240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91829680"/>
        <c:axId val="-39182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49.69</c:v>
                </c:pt>
                <c:pt idx="1">
                  <c:v>49.77</c:v>
                </c:pt>
                <c:pt idx="2">
                  <c:v>49.22</c:v>
                </c:pt>
                <c:pt idx="3">
                  <c:v>49.08</c:v>
                </c:pt>
                <c:pt idx="4">
                  <c:v>49.32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0-47DD-8839-7B952240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1829680"/>
        <c:axId val="-391826416"/>
      </c:lineChart>
      <c:dateAx>
        <c:axId val="-39182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391826416"/>
        <c:crosses val="autoZero"/>
        <c:auto val="1"/>
        <c:lblOffset val="100"/>
        <c:baseTimeUnit val="years"/>
      </c:dateAx>
      <c:valAx>
        <c:axId val="-39182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391829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81.08</c:v>
                </c:pt>
                <c:pt idx="1">
                  <c:v>88.94</c:v>
                </c:pt>
                <c:pt idx="2">
                  <c:v>88.37</c:v>
                </c:pt>
                <c:pt idx="3">
                  <c:v>89.6</c:v>
                </c:pt>
                <c:pt idx="4">
                  <c:v>89.42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F-4EC6-BB64-7D36A71BE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91828048"/>
        <c:axId val="-39182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80.010000000000005</c:v>
                </c:pt>
                <c:pt idx="1">
                  <c:v>79.98</c:v>
                </c:pt>
                <c:pt idx="2">
                  <c:v>79.48</c:v>
                </c:pt>
                <c:pt idx="3">
                  <c:v>79.3</c:v>
                </c:pt>
                <c:pt idx="4">
                  <c:v>79.34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F-4EC6-BB64-7D36A71BE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1828048"/>
        <c:axId val="-391827504"/>
      </c:lineChart>
      <c:dateAx>
        <c:axId val="-39182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391827504"/>
        <c:crosses val="autoZero"/>
        <c:auto val="1"/>
        <c:lblOffset val="100"/>
        <c:baseTimeUnit val="years"/>
      </c:dateAx>
      <c:valAx>
        <c:axId val="-391827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39182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101.37</c:v>
                </c:pt>
                <c:pt idx="1">
                  <c:v>101.25</c:v>
                </c:pt>
                <c:pt idx="2">
                  <c:v>102.43</c:v>
                </c:pt>
                <c:pt idx="3">
                  <c:v>101.4</c:v>
                </c:pt>
                <c:pt idx="4">
                  <c:v>102.24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E-447B-8405-484D59A0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32078912"/>
        <c:axId val="-43208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104.95</c:v>
                </c:pt>
                <c:pt idx="1">
                  <c:v>105.53</c:v>
                </c:pt>
                <c:pt idx="2">
                  <c:v>107.2</c:v>
                </c:pt>
                <c:pt idx="3">
                  <c:v>106.62</c:v>
                </c:pt>
                <c:pt idx="4">
                  <c:v>107.95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E-447B-8405-484D59A0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32078912"/>
        <c:axId val="-432080000"/>
      </c:lineChart>
      <c:dateAx>
        <c:axId val="-432078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32080000"/>
        <c:crosses val="autoZero"/>
        <c:auto val="1"/>
        <c:lblOffset val="100"/>
        <c:baseTimeUnit val="years"/>
      </c:dateAx>
      <c:valAx>
        <c:axId val="-432080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432078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37.11</c:v>
                </c:pt>
                <c:pt idx="1">
                  <c:v>38.11</c:v>
                </c:pt>
                <c:pt idx="2">
                  <c:v>47.58</c:v>
                </c:pt>
                <c:pt idx="3">
                  <c:v>48.71</c:v>
                </c:pt>
                <c:pt idx="4">
                  <c:v>50.18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7-45F7-8DE6-A26BDF3F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32082720"/>
        <c:axId val="-43207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35.18</c:v>
                </c:pt>
                <c:pt idx="1">
                  <c:v>36.43</c:v>
                </c:pt>
                <c:pt idx="2">
                  <c:v>46.12</c:v>
                </c:pt>
                <c:pt idx="3">
                  <c:v>47.44</c:v>
                </c:pt>
                <c:pt idx="4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7-45F7-8DE6-A26BDF3F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32082720"/>
        <c:axId val="-432076736"/>
      </c:lineChart>
      <c:dateAx>
        <c:axId val="-43208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32076736"/>
        <c:crosses val="autoZero"/>
        <c:auto val="1"/>
        <c:lblOffset val="100"/>
        <c:baseTimeUnit val="years"/>
      </c:dateAx>
      <c:valAx>
        <c:axId val="-43207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432082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24.77</c:v>
                </c:pt>
                <c:pt idx="1">
                  <c:v>25.07</c:v>
                </c:pt>
                <c:pt idx="2">
                  <c:v>25.08</c:v>
                </c:pt>
                <c:pt idx="3">
                  <c:v>24.57</c:v>
                </c:pt>
                <c:pt idx="4">
                  <c:v>24.17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9-4729-B4EF-5D5761506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32082176"/>
        <c:axId val="-432078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8.41</c:v>
                </c:pt>
                <c:pt idx="1">
                  <c:v>8.7200000000000006</c:v>
                </c:pt>
                <c:pt idx="2">
                  <c:v>9.86</c:v>
                </c:pt>
                <c:pt idx="3">
                  <c:v>11.16</c:v>
                </c:pt>
                <c:pt idx="4">
                  <c:v>12.43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9-4729-B4EF-5D5761506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32082176"/>
        <c:axId val="-432078368"/>
      </c:lineChart>
      <c:dateAx>
        <c:axId val="-432082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32078368"/>
        <c:crosses val="autoZero"/>
        <c:auto val="1"/>
        <c:lblOffset val="100"/>
        <c:baseTimeUnit val="years"/>
      </c:dateAx>
      <c:valAx>
        <c:axId val="-432078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432082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4.84</c:v>
                </c:pt>
                <c:pt idx="1">
                  <c:v>3.47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0-4210-BD04-E8D15304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32077824"/>
        <c:axId val="-43208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26.81</c:v>
                </c:pt>
                <c:pt idx="1">
                  <c:v>28.31</c:v>
                </c:pt>
                <c:pt idx="2">
                  <c:v>13.46</c:v>
                </c:pt>
                <c:pt idx="3">
                  <c:v>12.59</c:v>
                </c:pt>
                <c:pt idx="4">
                  <c:v>12.44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0-4210-BD04-E8D15304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32077824"/>
        <c:axId val="-432084896"/>
      </c:lineChart>
      <c:dateAx>
        <c:axId val="-43207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32084896"/>
        <c:crosses val="autoZero"/>
        <c:auto val="1"/>
        <c:lblOffset val="100"/>
        <c:baseTimeUnit val="years"/>
      </c:dateAx>
      <c:valAx>
        <c:axId val="-432084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43207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686.49</c:v>
                </c:pt>
                <c:pt idx="1">
                  <c:v>893.58</c:v>
                </c:pt>
                <c:pt idx="2">
                  <c:v>278.48</c:v>
                </c:pt>
                <c:pt idx="3">
                  <c:v>234.5</c:v>
                </c:pt>
                <c:pt idx="4">
                  <c:v>167.8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5-4093-9AEF-32EB6709F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32089792"/>
        <c:axId val="-432083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1002.64</c:v>
                </c:pt>
                <c:pt idx="1">
                  <c:v>1164.51</c:v>
                </c:pt>
                <c:pt idx="2">
                  <c:v>434.72</c:v>
                </c:pt>
                <c:pt idx="3">
                  <c:v>416.14</c:v>
                </c:pt>
                <c:pt idx="4">
                  <c:v>371.89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5-4093-9AEF-32EB6709F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32089792"/>
        <c:axId val="-432083808"/>
      </c:lineChart>
      <c:dateAx>
        <c:axId val="-432089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32083808"/>
        <c:crosses val="autoZero"/>
        <c:auto val="1"/>
        <c:lblOffset val="100"/>
        <c:baseTimeUnit val="years"/>
      </c:dateAx>
      <c:valAx>
        <c:axId val="-432083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432089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559.59</c:v>
                </c:pt>
                <c:pt idx="1">
                  <c:v>527.19000000000005</c:v>
                </c:pt>
                <c:pt idx="2">
                  <c:v>500.28</c:v>
                </c:pt>
                <c:pt idx="3">
                  <c:v>485.73</c:v>
                </c:pt>
                <c:pt idx="4">
                  <c:v>482.59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7-4B17-8325-0B7CDE12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31311552"/>
        <c:axId val="-431308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520.29999999999995</c:v>
                </c:pt>
                <c:pt idx="1">
                  <c:v>498.27</c:v>
                </c:pt>
                <c:pt idx="2">
                  <c:v>495.76</c:v>
                </c:pt>
                <c:pt idx="3">
                  <c:v>487.22</c:v>
                </c:pt>
                <c:pt idx="4">
                  <c:v>483.11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7-4B17-8325-0B7CDE12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31311552"/>
        <c:axId val="-431308832"/>
      </c:lineChart>
      <c:dateAx>
        <c:axId val="-431311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31308832"/>
        <c:crosses val="autoZero"/>
        <c:auto val="1"/>
        <c:lblOffset val="100"/>
        <c:baseTimeUnit val="years"/>
      </c:dateAx>
      <c:valAx>
        <c:axId val="-431308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431311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66.92</c:v>
                </c:pt>
                <c:pt idx="1">
                  <c:v>66.97</c:v>
                </c:pt>
                <c:pt idx="2">
                  <c:v>68.459999999999994</c:v>
                </c:pt>
                <c:pt idx="3">
                  <c:v>67.760000000000005</c:v>
                </c:pt>
                <c:pt idx="4">
                  <c:v>67.989999999999995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B-42D8-A58E-0339198C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31313728"/>
        <c:axId val="-43131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90.64</c:v>
                </c:pt>
                <c:pt idx="2">
                  <c:v>93.66</c:v>
                </c:pt>
                <c:pt idx="3">
                  <c:v>92.76</c:v>
                </c:pt>
                <c:pt idx="4">
                  <c:v>93.28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B-42D8-A58E-0339198C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31313728"/>
        <c:axId val="-431312096"/>
      </c:lineChart>
      <c:dateAx>
        <c:axId val="-43131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31312096"/>
        <c:crosses val="autoZero"/>
        <c:auto val="1"/>
        <c:lblOffset val="100"/>
        <c:baseTimeUnit val="years"/>
      </c:dateAx>
      <c:valAx>
        <c:axId val="-43131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431313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411.31</c:v>
                </c:pt>
                <c:pt idx="1">
                  <c:v>412.15</c:v>
                </c:pt>
                <c:pt idx="2">
                  <c:v>405.91</c:v>
                </c:pt>
                <c:pt idx="3">
                  <c:v>410.02</c:v>
                </c:pt>
                <c:pt idx="4">
                  <c:v>409.4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8-46DD-9FA1-26024AEE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31312640"/>
        <c:axId val="-391828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211.08</c:v>
                </c:pt>
                <c:pt idx="1">
                  <c:v>213.52</c:v>
                </c:pt>
                <c:pt idx="2">
                  <c:v>208.21</c:v>
                </c:pt>
                <c:pt idx="3">
                  <c:v>208.67</c:v>
                </c:pt>
                <c:pt idx="4">
                  <c:v>208.29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8-46DD-9FA1-26024AEE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31312640"/>
        <c:axId val="-391828592"/>
      </c:lineChart>
      <c:dateAx>
        <c:axId val="-431312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391828592"/>
        <c:crosses val="autoZero"/>
        <c:auto val="1"/>
        <c:lblOffset val="100"/>
        <c:baseTimeUnit val="years"/>
      </c:dateAx>
      <c:valAx>
        <c:axId val="-391828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431312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5" t="str">
        <f>データ!H6</f>
        <v>千葉県　大多喜町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15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A8</v>
      </c>
      <c r="X8" s="59"/>
      <c r="Y8" s="59"/>
      <c r="Z8" s="59"/>
      <c r="AA8" s="59"/>
      <c r="AB8" s="59"/>
      <c r="AC8" s="59"/>
      <c r="AD8" s="60" t="s">
        <v>119</v>
      </c>
      <c r="AE8" s="60"/>
      <c r="AF8" s="60"/>
      <c r="AG8" s="60"/>
      <c r="AH8" s="60"/>
      <c r="AI8" s="60"/>
      <c r="AJ8" s="60"/>
      <c r="AK8" s="5"/>
      <c r="AL8" s="61">
        <f>データ!$R$6</f>
        <v>9561</v>
      </c>
      <c r="AM8" s="61"/>
      <c r="AN8" s="61"/>
      <c r="AO8" s="61"/>
      <c r="AP8" s="61"/>
      <c r="AQ8" s="61"/>
      <c r="AR8" s="61"/>
      <c r="AS8" s="61"/>
      <c r="AT8" s="51">
        <f>データ!$S$6</f>
        <v>129.87</v>
      </c>
      <c r="AU8" s="52"/>
      <c r="AV8" s="52"/>
      <c r="AW8" s="52"/>
      <c r="AX8" s="52"/>
      <c r="AY8" s="52"/>
      <c r="AZ8" s="52"/>
      <c r="BA8" s="52"/>
      <c r="BB8" s="53">
        <f>データ!$T$6</f>
        <v>73.62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15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15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58.66</v>
      </c>
      <c r="J10" s="52"/>
      <c r="K10" s="52"/>
      <c r="L10" s="52"/>
      <c r="M10" s="52"/>
      <c r="N10" s="52"/>
      <c r="O10" s="64"/>
      <c r="P10" s="53">
        <f>データ!$P$6</f>
        <v>90.03</v>
      </c>
      <c r="Q10" s="53"/>
      <c r="R10" s="53"/>
      <c r="S10" s="53"/>
      <c r="T10" s="53"/>
      <c r="U10" s="53"/>
      <c r="V10" s="53"/>
      <c r="W10" s="61">
        <f>データ!$Q$6</f>
        <v>4902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8527</v>
      </c>
      <c r="AM10" s="61"/>
      <c r="AN10" s="61"/>
      <c r="AO10" s="61"/>
      <c r="AP10" s="61"/>
      <c r="AQ10" s="61"/>
      <c r="AR10" s="61"/>
      <c r="AS10" s="61"/>
      <c r="AT10" s="51">
        <f>データ!$V$6</f>
        <v>128.9</v>
      </c>
      <c r="AU10" s="52"/>
      <c r="AV10" s="52"/>
      <c r="AW10" s="52"/>
      <c r="AX10" s="52"/>
      <c r="AY10" s="52"/>
      <c r="AZ10" s="52"/>
      <c r="BA10" s="52"/>
      <c r="BB10" s="53">
        <f>データ!$W$6</f>
        <v>66.150000000000006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116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15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15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15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15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15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15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15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15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15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15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15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15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1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1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15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15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15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15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15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15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15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15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15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15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15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1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15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15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15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1" t="s">
        <v>117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 x14ac:dyDescent="0.15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 x14ac:dyDescent="0.15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 x14ac:dyDescent="0.15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 x14ac:dyDescent="0.15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 x14ac:dyDescent="0.15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 x14ac:dyDescent="0.1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 x14ac:dyDescent="0.1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 x14ac:dyDescent="0.15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 x14ac:dyDescent="0.15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 x14ac:dyDescent="0.15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 x14ac:dyDescent="0.15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 x14ac:dyDescent="0.15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 x14ac:dyDescent="0.15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 x14ac:dyDescent="0.15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15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1" t="s">
        <v>118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3"/>
    </row>
    <row r="67" spans="1:78" ht="13.5" customHeight="1" x14ac:dyDescent="0.15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8" ht="13.5" customHeight="1" x14ac:dyDescent="0.15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8" ht="13.5" customHeight="1" x14ac:dyDescent="0.15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3"/>
    </row>
    <row r="70" spans="1:78" ht="13.5" customHeight="1" x14ac:dyDescent="0.15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3"/>
    </row>
    <row r="71" spans="1:78" ht="13.5" customHeight="1" x14ac:dyDescent="0.15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3"/>
    </row>
    <row r="72" spans="1:78" ht="13.5" customHeight="1" x14ac:dyDescent="0.15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3"/>
    </row>
    <row r="73" spans="1:78" ht="13.5" customHeight="1" x14ac:dyDescent="0.15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3"/>
    </row>
    <row r="74" spans="1:78" ht="13.5" customHeight="1" x14ac:dyDescent="0.15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3"/>
    </row>
    <row r="75" spans="1:78" ht="13.5" customHeight="1" x14ac:dyDescent="0.15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1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3"/>
    </row>
    <row r="76" spans="1:78" ht="13.5" customHeight="1" x14ac:dyDescent="0.15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1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3"/>
    </row>
    <row r="77" spans="1:78" ht="13.5" customHeight="1" x14ac:dyDescent="0.15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1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3"/>
    </row>
    <row r="78" spans="1:78" ht="13.5" customHeight="1" x14ac:dyDescent="0.15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3"/>
    </row>
    <row r="79" spans="1:78" ht="13.5" customHeight="1" x14ac:dyDescent="0.15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3"/>
    </row>
    <row r="80" spans="1:78" ht="13.5" customHeight="1" x14ac:dyDescent="0.15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3"/>
    </row>
    <row r="81" spans="1:78" ht="13.5" customHeight="1" x14ac:dyDescent="0.15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ColWidth="9"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 x14ac:dyDescent="0.15">
      <c r="A6" s="29" t="s">
        <v>104</v>
      </c>
      <c r="B6" s="34">
        <f>B7</f>
        <v>2016</v>
      </c>
      <c r="C6" s="34">
        <f t="shared" ref="C6:W6" si="3">C7</f>
        <v>124419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大多喜町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>
        <f t="shared" si="3"/>
        <v>0</v>
      </c>
      <c r="N6" s="35" t="str">
        <f t="shared" si="3"/>
        <v>-</v>
      </c>
      <c r="O6" s="35">
        <f t="shared" si="3"/>
        <v>58.66</v>
      </c>
      <c r="P6" s="35">
        <f t="shared" si="3"/>
        <v>90.03</v>
      </c>
      <c r="Q6" s="35">
        <f t="shared" si="3"/>
        <v>4902</v>
      </c>
      <c r="R6" s="35">
        <f t="shared" si="3"/>
        <v>9561</v>
      </c>
      <c r="S6" s="35">
        <f t="shared" si="3"/>
        <v>129.87</v>
      </c>
      <c r="T6" s="35">
        <f t="shared" si="3"/>
        <v>73.62</v>
      </c>
      <c r="U6" s="35">
        <f t="shared" si="3"/>
        <v>8527</v>
      </c>
      <c r="V6" s="35">
        <f t="shared" si="3"/>
        <v>128.9</v>
      </c>
      <c r="W6" s="35">
        <f t="shared" si="3"/>
        <v>66.150000000000006</v>
      </c>
      <c r="X6" s="36">
        <f>IF(X7="",NA(),X7)</f>
        <v>101.37</v>
      </c>
      <c r="Y6" s="36">
        <f t="shared" ref="Y6:AG6" si="4">IF(Y7="",NA(),Y7)</f>
        <v>101.25</v>
      </c>
      <c r="Z6" s="36">
        <f t="shared" si="4"/>
        <v>102.43</v>
      </c>
      <c r="AA6" s="36">
        <f t="shared" si="4"/>
        <v>101.4</v>
      </c>
      <c r="AB6" s="36">
        <f t="shared" si="4"/>
        <v>102.24</v>
      </c>
      <c r="AC6" s="36">
        <f t="shared" si="4"/>
        <v>104.95</v>
      </c>
      <c r="AD6" s="36">
        <f t="shared" si="4"/>
        <v>105.53</v>
      </c>
      <c r="AE6" s="36">
        <f t="shared" si="4"/>
        <v>107.2</v>
      </c>
      <c r="AF6" s="36">
        <f t="shared" si="4"/>
        <v>106.62</v>
      </c>
      <c r="AG6" s="36">
        <f t="shared" si="4"/>
        <v>107.95</v>
      </c>
      <c r="AH6" s="35" t="str">
        <f>IF(AH7="","",IF(AH7="-","【-】","【"&amp;SUBSTITUTE(TEXT(AH7,"#,##0.00"),"-","△")&amp;"】"))</f>
        <v>【114.35】</v>
      </c>
      <c r="AI6" s="36">
        <f>IF(AI7="",NA(),AI7)</f>
        <v>4.84</v>
      </c>
      <c r="AJ6" s="36">
        <f t="shared" ref="AJ6:AR6" si="5">IF(AJ7="",NA(),AJ7)</f>
        <v>3.47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26.81</v>
      </c>
      <c r="AO6" s="36">
        <f t="shared" si="5"/>
        <v>28.31</v>
      </c>
      <c r="AP6" s="36">
        <f t="shared" si="5"/>
        <v>13.46</v>
      </c>
      <c r="AQ6" s="36">
        <f t="shared" si="5"/>
        <v>12.59</v>
      </c>
      <c r="AR6" s="36">
        <f t="shared" si="5"/>
        <v>12.44</v>
      </c>
      <c r="AS6" s="35" t="str">
        <f>IF(AS7="","",IF(AS7="-","【-】","【"&amp;SUBSTITUTE(TEXT(AS7,"#,##0.00"),"-","△")&amp;"】"))</f>
        <v>【0.79】</v>
      </c>
      <c r="AT6" s="36">
        <f>IF(AT7="",NA(),AT7)</f>
        <v>686.49</v>
      </c>
      <c r="AU6" s="36">
        <f t="shared" ref="AU6:BC6" si="6">IF(AU7="",NA(),AU7)</f>
        <v>893.58</v>
      </c>
      <c r="AV6" s="36">
        <f t="shared" si="6"/>
        <v>278.48</v>
      </c>
      <c r="AW6" s="36">
        <f t="shared" si="6"/>
        <v>234.5</v>
      </c>
      <c r="AX6" s="36">
        <f t="shared" si="6"/>
        <v>167.8</v>
      </c>
      <c r="AY6" s="36">
        <f t="shared" si="6"/>
        <v>1002.64</v>
      </c>
      <c r="AZ6" s="36">
        <f t="shared" si="6"/>
        <v>1164.51</v>
      </c>
      <c r="BA6" s="36">
        <f t="shared" si="6"/>
        <v>434.72</v>
      </c>
      <c r="BB6" s="36">
        <f t="shared" si="6"/>
        <v>416.14</v>
      </c>
      <c r="BC6" s="36">
        <f t="shared" si="6"/>
        <v>371.89</v>
      </c>
      <c r="BD6" s="35" t="str">
        <f>IF(BD7="","",IF(BD7="-","【-】","【"&amp;SUBSTITUTE(TEXT(BD7,"#,##0.00"),"-","△")&amp;"】"))</f>
        <v>【262.87】</v>
      </c>
      <c r="BE6" s="36">
        <f>IF(BE7="",NA(),BE7)</f>
        <v>559.59</v>
      </c>
      <c r="BF6" s="36">
        <f t="shared" ref="BF6:BN6" si="7">IF(BF7="",NA(),BF7)</f>
        <v>527.19000000000005</v>
      </c>
      <c r="BG6" s="36">
        <f t="shared" si="7"/>
        <v>500.28</v>
      </c>
      <c r="BH6" s="36">
        <f t="shared" si="7"/>
        <v>485.73</v>
      </c>
      <c r="BI6" s="36">
        <f t="shared" si="7"/>
        <v>482.59</v>
      </c>
      <c r="BJ6" s="36">
        <f t="shared" si="7"/>
        <v>520.29999999999995</v>
      </c>
      <c r="BK6" s="36">
        <f t="shared" si="7"/>
        <v>498.27</v>
      </c>
      <c r="BL6" s="36">
        <f t="shared" si="7"/>
        <v>495.76</v>
      </c>
      <c r="BM6" s="36">
        <f t="shared" si="7"/>
        <v>487.22</v>
      </c>
      <c r="BN6" s="36">
        <f t="shared" si="7"/>
        <v>483.11</v>
      </c>
      <c r="BO6" s="35" t="str">
        <f>IF(BO7="","",IF(BO7="-","【-】","【"&amp;SUBSTITUTE(TEXT(BO7,"#,##0.00"),"-","△")&amp;"】"))</f>
        <v>【270.87】</v>
      </c>
      <c r="BP6" s="36">
        <f>IF(BP7="",NA(),BP7)</f>
        <v>66.92</v>
      </c>
      <c r="BQ6" s="36">
        <f t="shared" ref="BQ6:BY6" si="8">IF(BQ7="",NA(),BQ7)</f>
        <v>66.97</v>
      </c>
      <c r="BR6" s="36">
        <f t="shared" si="8"/>
        <v>68.459999999999994</v>
      </c>
      <c r="BS6" s="36">
        <f t="shared" si="8"/>
        <v>67.760000000000005</v>
      </c>
      <c r="BT6" s="36">
        <f t="shared" si="8"/>
        <v>67.989999999999995</v>
      </c>
      <c r="BU6" s="36">
        <f t="shared" si="8"/>
        <v>90.69</v>
      </c>
      <c r="BV6" s="36">
        <f t="shared" si="8"/>
        <v>90.64</v>
      </c>
      <c r="BW6" s="36">
        <f t="shared" si="8"/>
        <v>93.66</v>
      </c>
      <c r="BX6" s="36">
        <f t="shared" si="8"/>
        <v>92.76</v>
      </c>
      <c r="BY6" s="36">
        <f t="shared" si="8"/>
        <v>93.28</v>
      </c>
      <c r="BZ6" s="35" t="str">
        <f>IF(BZ7="","",IF(BZ7="-","【-】","【"&amp;SUBSTITUTE(TEXT(BZ7,"#,##0.00"),"-","△")&amp;"】"))</f>
        <v>【105.59】</v>
      </c>
      <c r="CA6" s="36">
        <f>IF(CA7="",NA(),CA7)</f>
        <v>411.31</v>
      </c>
      <c r="CB6" s="36">
        <f t="shared" ref="CB6:CJ6" si="9">IF(CB7="",NA(),CB7)</f>
        <v>412.15</v>
      </c>
      <c r="CC6" s="36">
        <f t="shared" si="9"/>
        <v>405.91</v>
      </c>
      <c r="CD6" s="36">
        <f t="shared" si="9"/>
        <v>410.02</v>
      </c>
      <c r="CE6" s="36">
        <f t="shared" si="9"/>
        <v>409.4</v>
      </c>
      <c r="CF6" s="36">
        <f t="shared" si="9"/>
        <v>211.08</v>
      </c>
      <c r="CG6" s="36">
        <f t="shared" si="9"/>
        <v>213.52</v>
      </c>
      <c r="CH6" s="36">
        <f t="shared" si="9"/>
        <v>208.21</v>
      </c>
      <c r="CI6" s="36">
        <f t="shared" si="9"/>
        <v>208.67</v>
      </c>
      <c r="CJ6" s="36">
        <f t="shared" si="9"/>
        <v>208.29</v>
      </c>
      <c r="CK6" s="35" t="str">
        <f>IF(CK7="","",IF(CK7="-","【-】","【"&amp;SUBSTITUTE(TEXT(CK7,"#,##0.00"),"-","△")&amp;"】"))</f>
        <v>【163.27】</v>
      </c>
      <c r="CL6" s="36">
        <f>IF(CL7="",NA(),CL7)</f>
        <v>63.55</v>
      </c>
      <c r="CM6" s="36">
        <f t="shared" ref="CM6:CU6" si="10">IF(CM7="",NA(),CM7)</f>
        <v>57.86</v>
      </c>
      <c r="CN6" s="36">
        <f t="shared" si="10"/>
        <v>57.68</v>
      </c>
      <c r="CO6" s="36">
        <f t="shared" si="10"/>
        <v>56.1</v>
      </c>
      <c r="CP6" s="36">
        <f t="shared" si="10"/>
        <v>69.260000000000005</v>
      </c>
      <c r="CQ6" s="36">
        <f t="shared" si="10"/>
        <v>49.69</v>
      </c>
      <c r="CR6" s="36">
        <f t="shared" si="10"/>
        <v>49.77</v>
      </c>
      <c r="CS6" s="36">
        <f t="shared" si="10"/>
        <v>49.22</v>
      </c>
      <c r="CT6" s="36">
        <f t="shared" si="10"/>
        <v>49.08</v>
      </c>
      <c r="CU6" s="36">
        <f t="shared" si="10"/>
        <v>49.32</v>
      </c>
      <c r="CV6" s="35" t="str">
        <f>IF(CV7="","",IF(CV7="-","【-】","【"&amp;SUBSTITUTE(TEXT(CV7,"#,##0.00"),"-","△")&amp;"】"))</f>
        <v>【59.94】</v>
      </c>
      <c r="CW6" s="36">
        <f>IF(CW7="",NA(),CW7)</f>
        <v>81.08</v>
      </c>
      <c r="CX6" s="36">
        <f t="shared" ref="CX6:DF6" si="11">IF(CX7="",NA(),CX7)</f>
        <v>88.94</v>
      </c>
      <c r="CY6" s="36">
        <f t="shared" si="11"/>
        <v>88.37</v>
      </c>
      <c r="CZ6" s="36">
        <f t="shared" si="11"/>
        <v>89.6</v>
      </c>
      <c r="DA6" s="36">
        <f t="shared" si="11"/>
        <v>89.42</v>
      </c>
      <c r="DB6" s="36">
        <f t="shared" si="11"/>
        <v>80.010000000000005</v>
      </c>
      <c r="DC6" s="36">
        <f t="shared" si="11"/>
        <v>79.98</v>
      </c>
      <c r="DD6" s="36">
        <f t="shared" si="11"/>
        <v>79.48</v>
      </c>
      <c r="DE6" s="36">
        <f t="shared" si="11"/>
        <v>79.3</v>
      </c>
      <c r="DF6" s="36">
        <f t="shared" si="11"/>
        <v>79.34</v>
      </c>
      <c r="DG6" s="35" t="str">
        <f>IF(DG7="","",IF(DG7="-","【-】","【"&amp;SUBSTITUTE(TEXT(DG7,"#,##0.00"),"-","△")&amp;"】"))</f>
        <v>【90.22】</v>
      </c>
      <c r="DH6" s="36">
        <f>IF(DH7="",NA(),DH7)</f>
        <v>37.11</v>
      </c>
      <c r="DI6" s="36">
        <f t="shared" ref="DI6:DQ6" si="12">IF(DI7="",NA(),DI7)</f>
        <v>38.11</v>
      </c>
      <c r="DJ6" s="36">
        <f t="shared" si="12"/>
        <v>47.58</v>
      </c>
      <c r="DK6" s="36">
        <f t="shared" si="12"/>
        <v>48.71</v>
      </c>
      <c r="DL6" s="36">
        <f t="shared" si="12"/>
        <v>50.18</v>
      </c>
      <c r="DM6" s="36">
        <f t="shared" si="12"/>
        <v>35.18</v>
      </c>
      <c r="DN6" s="36">
        <f t="shared" si="12"/>
        <v>36.43</v>
      </c>
      <c r="DO6" s="36">
        <f t="shared" si="12"/>
        <v>46.12</v>
      </c>
      <c r="DP6" s="36">
        <f t="shared" si="12"/>
        <v>47.44</v>
      </c>
      <c r="DQ6" s="36">
        <f t="shared" si="12"/>
        <v>48.3</v>
      </c>
      <c r="DR6" s="35" t="str">
        <f>IF(DR7="","",IF(DR7="-","【-】","【"&amp;SUBSTITUTE(TEXT(DR7,"#,##0.00"),"-","△")&amp;"】"))</f>
        <v>【47.91】</v>
      </c>
      <c r="DS6" s="36">
        <f>IF(DS7="",NA(),DS7)</f>
        <v>24.77</v>
      </c>
      <c r="DT6" s="36">
        <f t="shared" ref="DT6:EB6" si="13">IF(DT7="",NA(),DT7)</f>
        <v>25.07</v>
      </c>
      <c r="DU6" s="36">
        <f t="shared" si="13"/>
        <v>25.08</v>
      </c>
      <c r="DV6" s="36">
        <f t="shared" si="13"/>
        <v>24.57</v>
      </c>
      <c r="DW6" s="36">
        <f t="shared" si="13"/>
        <v>24.17</v>
      </c>
      <c r="DX6" s="36">
        <f t="shared" si="13"/>
        <v>8.41</v>
      </c>
      <c r="DY6" s="36">
        <f t="shared" si="13"/>
        <v>8.7200000000000006</v>
      </c>
      <c r="DZ6" s="36">
        <f t="shared" si="13"/>
        <v>9.86</v>
      </c>
      <c r="EA6" s="36">
        <f t="shared" si="13"/>
        <v>11.16</v>
      </c>
      <c r="EB6" s="36">
        <f t="shared" si="13"/>
        <v>12.43</v>
      </c>
      <c r="EC6" s="35" t="str">
        <f>IF(EC7="","",IF(EC7="-","【-】","【"&amp;SUBSTITUTE(TEXT(EC7,"#,##0.00"),"-","△")&amp;"】"))</f>
        <v>【15.00】</v>
      </c>
      <c r="ED6" s="36">
        <f>IF(ED7="",NA(),ED7)</f>
        <v>0.95</v>
      </c>
      <c r="EE6" s="36">
        <f t="shared" ref="EE6:EM6" si="14">IF(EE7="",NA(),EE7)</f>
        <v>1.49</v>
      </c>
      <c r="EF6" s="36">
        <f t="shared" si="14"/>
        <v>0.56999999999999995</v>
      </c>
      <c r="EG6" s="36">
        <f t="shared" si="14"/>
        <v>0.53</v>
      </c>
      <c r="EH6" s="36">
        <f t="shared" si="14"/>
        <v>1.58</v>
      </c>
      <c r="EI6" s="36">
        <f t="shared" si="14"/>
        <v>0.66</v>
      </c>
      <c r="EJ6" s="36">
        <f t="shared" si="14"/>
        <v>0.64</v>
      </c>
      <c r="EK6" s="36">
        <f t="shared" si="14"/>
        <v>0.56000000000000005</v>
      </c>
      <c r="EL6" s="36">
        <f t="shared" si="14"/>
        <v>0.65</v>
      </c>
      <c r="EM6" s="36">
        <f t="shared" si="14"/>
        <v>0.46</v>
      </c>
      <c r="EN6" s="35" t="str">
        <f>IF(EN7="","",IF(EN7="-","【-】","【"&amp;SUBSTITUTE(TEXT(EN7,"#,##0.00"),"-","△")&amp;"】"))</f>
        <v>【0.76】</v>
      </c>
    </row>
    <row r="7" spans="1:144" s="37" customFormat="1" x14ac:dyDescent="0.15">
      <c r="A7" s="29"/>
      <c r="B7" s="38">
        <v>2016</v>
      </c>
      <c r="C7" s="38">
        <v>124419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58.66</v>
      </c>
      <c r="P7" s="39">
        <v>90.03</v>
      </c>
      <c r="Q7" s="39">
        <v>4902</v>
      </c>
      <c r="R7" s="39">
        <v>9561</v>
      </c>
      <c r="S7" s="39">
        <v>129.87</v>
      </c>
      <c r="T7" s="39">
        <v>73.62</v>
      </c>
      <c r="U7" s="39">
        <v>8527</v>
      </c>
      <c r="V7" s="39">
        <v>128.9</v>
      </c>
      <c r="W7" s="39">
        <v>66.150000000000006</v>
      </c>
      <c r="X7" s="39">
        <v>101.37</v>
      </c>
      <c r="Y7" s="39">
        <v>101.25</v>
      </c>
      <c r="Z7" s="39">
        <v>102.43</v>
      </c>
      <c r="AA7" s="39">
        <v>101.4</v>
      </c>
      <c r="AB7" s="39">
        <v>102.24</v>
      </c>
      <c r="AC7" s="39">
        <v>104.95</v>
      </c>
      <c r="AD7" s="39">
        <v>105.53</v>
      </c>
      <c r="AE7" s="39">
        <v>107.2</v>
      </c>
      <c r="AF7" s="39">
        <v>106.62</v>
      </c>
      <c r="AG7" s="39">
        <v>107.95</v>
      </c>
      <c r="AH7" s="39">
        <v>114.35</v>
      </c>
      <c r="AI7" s="39">
        <v>4.84</v>
      </c>
      <c r="AJ7" s="39">
        <v>3.47</v>
      </c>
      <c r="AK7" s="39">
        <v>0</v>
      </c>
      <c r="AL7" s="39">
        <v>0</v>
      </c>
      <c r="AM7" s="39">
        <v>0</v>
      </c>
      <c r="AN7" s="39">
        <v>26.81</v>
      </c>
      <c r="AO7" s="39">
        <v>28.31</v>
      </c>
      <c r="AP7" s="39">
        <v>13.46</v>
      </c>
      <c r="AQ7" s="39">
        <v>12.59</v>
      </c>
      <c r="AR7" s="39">
        <v>12.44</v>
      </c>
      <c r="AS7" s="39">
        <v>0.79</v>
      </c>
      <c r="AT7" s="39">
        <v>686.49</v>
      </c>
      <c r="AU7" s="39">
        <v>893.58</v>
      </c>
      <c r="AV7" s="39">
        <v>278.48</v>
      </c>
      <c r="AW7" s="39">
        <v>234.5</v>
      </c>
      <c r="AX7" s="39">
        <v>167.8</v>
      </c>
      <c r="AY7" s="39">
        <v>1002.64</v>
      </c>
      <c r="AZ7" s="39">
        <v>1164.51</v>
      </c>
      <c r="BA7" s="39">
        <v>434.72</v>
      </c>
      <c r="BB7" s="39">
        <v>416.14</v>
      </c>
      <c r="BC7" s="39">
        <v>371.89</v>
      </c>
      <c r="BD7" s="39">
        <v>262.87</v>
      </c>
      <c r="BE7" s="39">
        <v>559.59</v>
      </c>
      <c r="BF7" s="39">
        <v>527.19000000000005</v>
      </c>
      <c r="BG7" s="39">
        <v>500.28</v>
      </c>
      <c r="BH7" s="39">
        <v>485.73</v>
      </c>
      <c r="BI7" s="39">
        <v>482.59</v>
      </c>
      <c r="BJ7" s="39">
        <v>520.29999999999995</v>
      </c>
      <c r="BK7" s="39">
        <v>498.27</v>
      </c>
      <c r="BL7" s="39">
        <v>495.76</v>
      </c>
      <c r="BM7" s="39">
        <v>487.22</v>
      </c>
      <c r="BN7" s="39">
        <v>483.11</v>
      </c>
      <c r="BO7" s="39">
        <v>270.87</v>
      </c>
      <c r="BP7" s="39">
        <v>66.92</v>
      </c>
      <c r="BQ7" s="39">
        <v>66.97</v>
      </c>
      <c r="BR7" s="39">
        <v>68.459999999999994</v>
      </c>
      <c r="BS7" s="39">
        <v>67.760000000000005</v>
      </c>
      <c r="BT7" s="39">
        <v>67.989999999999995</v>
      </c>
      <c r="BU7" s="39">
        <v>90.69</v>
      </c>
      <c r="BV7" s="39">
        <v>90.64</v>
      </c>
      <c r="BW7" s="39">
        <v>93.66</v>
      </c>
      <c r="BX7" s="39">
        <v>92.76</v>
      </c>
      <c r="BY7" s="39">
        <v>93.28</v>
      </c>
      <c r="BZ7" s="39">
        <v>105.59</v>
      </c>
      <c r="CA7" s="39">
        <v>411.31</v>
      </c>
      <c r="CB7" s="39">
        <v>412.15</v>
      </c>
      <c r="CC7" s="39">
        <v>405.91</v>
      </c>
      <c r="CD7" s="39">
        <v>410.02</v>
      </c>
      <c r="CE7" s="39">
        <v>409.4</v>
      </c>
      <c r="CF7" s="39">
        <v>211.08</v>
      </c>
      <c r="CG7" s="39">
        <v>213.52</v>
      </c>
      <c r="CH7" s="39">
        <v>208.21</v>
      </c>
      <c r="CI7" s="39">
        <v>208.67</v>
      </c>
      <c r="CJ7" s="39">
        <v>208.29</v>
      </c>
      <c r="CK7" s="39">
        <v>163.27000000000001</v>
      </c>
      <c r="CL7" s="39">
        <v>63.55</v>
      </c>
      <c r="CM7" s="39">
        <v>57.86</v>
      </c>
      <c r="CN7" s="39">
        <v>57.68</v>
      </c>
      <c r="CO7" s="39">
        <v>56.1</v>
      </c>
      <c r="CP7" s="39">
        <v>69.260000000000005</v>
      </c>
      <c r="CQ7" s="39">
        <v>49.69</v>
      </c>
      <c r="CR7" s="39">
        <v>49.77</v>
      </c>
      <c r="CS7" s="39">
        <v>49.22</v>
      </c>
      <c r="CT7" s="39">
        <v>49.08</v>
      </c>
      <c r="CU7" s="39">
        <v>49.32</v>
      </c>
      <c r="CV7" s="39">
        <v>59.94</v>
      </c>
      <c r="CW7" s="39">
        <v>81.08</v>
      </c>
      <c r="CX7" s="39">
        <v>88.94</v>
      </c>
      <c r="CY7" s="39">
        <v>88.37</v>
      </c>
      <c r="CZ7" s="39">
        <v>89.6</v>
      </c>
      <c r="DA7" s="39">
        <v>89.42</v>
      </c>
      <c r="DB7" s="39">
        <v>80.010000000000005</v>
      </c>
      <c r="DC7" s="39">
        <v>79.98</v>
      </c>
      <c r="DD7" s="39">
        <v>79.48</v>
      </c>
      <c r="DE7" s="39">
        <v>79.3</v>
      </c>
      <c r="DF7" s="39">
        <v>79.34</v>
      </c>
      <c r="DG7" s="39">
        <v>90.22</v>
      </c>
      <c r="DH7" s="39">
        <v>37.11</v>
      </c>
      <c r="DI7" s="39">
        <v>38.11</v>
      </c>
      <c r="DJ7" s="39">
        <v>47.58</v>
      </c>
      <c r="DK7" s="39">
        <v>48.71</v>
      </c>
      <c r="DL7" s="39">
        <v>50.18</v>
      </c>
      <c r="DM7" s="39">
        <v>35.18</v>
      </c>
      <c r="DN7" s="39">
        <v>36.43</v>
      </c>
      <c r="DO7" s="39">
        <v>46.12</v>
      </c>
      <c r="DP7" s="39">
        <v>47.44</v>
      </c>
      <c r="DQ7" s="39">
        <v>48.3</v>
      </c>
      <c r="DR7" s="39">
        <v>47.91</v>
      </c>
      <c r="DS7" s="39">
        <v>24.77</v>
      </c>
      <c r="DT7" s="39">
        <v>25.07</v>
      </c>
      <c r="DU7" s="39">
        <v>25.08</v>
      </c>
      <c r="DV7" s="39">
        <v>24.57</v>
      </c>
      <c r="DW7" s="39">
        <v>24.17</v>
      </c>
      <c r="DX7" s="39">
        <v>8.41</v>
      </c>
      <c r="DY7" s="39">
        <v>8.7200000000000006</v>
      </c>
      <c r="DZ7" s="39">
        <v>9.86</v>
      </c>
      <c r="EA7" s="39">
        <v>11.16</v>
      </c>
      <c r="EB7" s="39">
        <v>12.43</v>
      </c>
      <c r="EC7" s="39">
        <v>15</v>
      </c>
      <c r="ED7" s="39">
        <v>0.95</v>
      </c>
      <c r="EE7" s="39">
        <v>1.49</v>
      </c>
      <c r="EF7" s="39">
        <v>0.56999999999999995</v>
      </c>
      <c r="EG7" s="39">
        <v>0.53</v>
      </c>
      <c r="EH7" s="39">
        <v>1.58</v>
      </c>
      <c r="EI7" s="39">
        <v>0.66</v>
      </c>
      <c r="EJ7" s="39">
        <v>0.64</v>
      </c>
      <c r="EK7" s="39">
        <v>0.56000000000000005</v>
      </c>
      <c r="EL7" s="39">
        <v>0.65</v>
      </c>
      <c r="EM7" s="39">
        <v>0.46</v>
      </c>
      <c r="EN7" s="39">
        <v>0.76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2018-01-31T05:13:11Z</cp:lastPrinted>
  <dcterms:created xsi:type="dcterms:W3CDTF">2017-12-25T01:26:03Z</dcterms:created>
  <dcterms:modified xsi:type="dcterms:W3CDTF">2018-02-20T07:42:23Z</dcterms:modified>
  <cp:category/>
</cp:coreProperties>
</file>