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B656FD2C-B8CD-4E9E-9160-651CC5B2ADA6}" xr6:coauthVersionLast="47" xr6:coauthVersionMax="47" xr10:uidLastSave="{00000000-0000-0000-0000-000000000000}"/>
  <bookViews>
    <workbookView xWindow="0" yWindow="0" windowWidth="29070" windowHeight="15480" xr2:uid="{00000000-000D-0000-FFFF-FFFF00000000}"/>
  </bookViews>
  <sheets>
    <sheet name="Ｈ29市町村合計特殊出生率  " sheetId="1" r:id="rId1"/>
    <sheet name="説明" sheetId="2" r:id="rId2"/>
  </sheets>
  <definedNames>
    <definedName name="_xlnm.Print_Area" localSheetId="0">'Ｈ29市町村合計特殊出生率  '!$A$1:$J$283</definedName>
    <definedName name="_xlnm.Print_Area" localSheetId="1">説明!$A$1:$D$19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2" l="1"/>
  <c r="C272" i="2"/>
  <c r="C268" i="2"/>
  <c r="C264" i="2"/>
  <c r="C260" i="2"/>
  <c r="J281" i="1"/>
  <c r="I281" i="1"/>
  <c r="H281" i="1"/>
  <c r="G281" i="1"/>
  <c r="F281" i="1"/>
  <c r="E281" i="1"/>
  <c r="D281" i="1"/>
  <c r="J280" i="1"/>
  <c r="I280" i="1"/>
  <c r="H280" i="1"/>
  <c r="G280" i="1"/>
  <c r="G282" i="1" s="1"/>
  <c r="G283" i="1" s="1"/>
  <c r="F280" i="1"/>
  <c r="E280" i="1"/>
  <c r="D280" i="1"/>
  <c r="J277" i="1"/>
  <c r="I277" i="1"/>
  <c r="H277" i="1"/>
  <c r="G277" i="1"/>
  <c r="F277" i="1"/>
  <c r="E277" i="1"/>
  <c r="D277" i="1"/>
  <c r="J276" i="1"/>
  <c r="I276" i="1"/>
  <c r="H276" i="1"/>
  <c r="G276" i="1"/>
  <c r="F276" i="1"/>
  <c r="E276" i="1"/>
  <c r="D276" i="1"/>
  <c r="J273" i="1"/>
  <c r="I273" i="1"/>
  <c r="H273" i="1"/>
  <c r="G273" i="1"/>
  <c r="F273" i="1"/>
  <c r="E273" i="1"/>
  <c r="D273" i="1"/>
  <c r="J272" i="1"/>
  <c r="I272" i="1"/>
  <c r="H272" i="1"/>
  <c r="G272" i="1"/>
  <c r="F272" i="1"/>
  <c r="E272" i="1"/>
  <c r="D272" i="1"/>
  <c r="J269" i="1"/>
  <c r="I269" i="1"/>
  <c r="H269" i="1"/>
  <c r="G269" i="1"/>
  <c r="F269" i="1"/>
  <c r="E269" i="1"/>
  <c r="D269" i="1"/>
  <c r="J268" i="1"/>
  <c r="I268" i="1"/>
  <c r="H268" i="1"/>
  <c r="G268" i="1"/>
  <c r="F268" i="1"/>
  <c r="E268" i="1"/>
  <c r="D268" i="1"/>
  <c r="D270" i="1" s="1"/>
  <c r="D271" i="1" s="1"/>
  <c r="J265" i="1"/>
  <c r="I265" i="1"/>
  <c r="H265" i="1"/>
  <c r="G265" i="1"/>
  <c r="F265" i="1"/>
  <c r="E265" i="1"/>
  <c r="D265" i="1"/>
  <c r="J264" i="1"/>
  <c r="J266" i="1" s="1"/>
  <c r="J267" i="1" s="1"/>
  <c r="I264" i="1"/>
  <c r="H264" i="1"/>
  <c r="G264" i="1"/>
  <c r="G266" i="1" s="1"/>
  <c r="G267" i="1" s="1"/>
  <c r="F264" i="1"/>
  <c r="E264" i="1"/>
  <c r="D264" i="1"/>
  <c r="J261" i="1"/>
  <c r="I261" i="1"/>
  <c r="H261" i="1"/>
  <c r="G261" i="1"/>
  <c r="F261" i="1"/>
  <c r="E261" i="1"/>
  <c r="D261" i="1"/>
  <c r="J260" i="1"/>
  <c r="I260" i="1"/>
  <c r="H260" i="1"/>
  <c r="G260" i="1"/>
  <c r="F260" i="1"/>
  <c r="E260" i="1"/>
  <c r="E262" i="1" s="1"/>
  <c r="E263" i="1" s="1"/>
  <c r="D260" i="1"/>
  <c r="J257" i="1"/>
  <c r="I257" i="1"/>
  <c r="H257" i="1"/>
  <c r="G257" i="1"/>
  <c r="F257" i="1"/>
  <c r="E257" i="1"/>
  <c r="D257" i="1"/>
  <c r="J256" i="1"/>
  <c r="I256" i="1"/>
  <c r="H256" i="1"/>
  <c r="G256" i="1"/>
  <c r="F256" i="1"/>
  <c r="E256" i="1"/>
  <c r="D256" i="1"/>
  <c r="J253" i="1"/>
  <c r="I253" i="1"/>
  <c r="H253" i="1"/>
  <c r="G253" i="1"/>
  <c r="F253" i="1"/>
  <c r="E253" i="1"/>
  <c r="D253" i="1"/>
  <c r="J252" i="1"/>
  <c r="I252" i="1"/>
  <c r="I254" i="1" s="1"/>
  <c r="I255" i="1" s="1"/>
  <c r="H252" i="1"/>
  <c r="G252" i="1"/>
  <c r="F252" i="1"/>
  <c r="E252" i="1"/>
  <c r="D252" i="1"/>
  <c r="J249" i="1"/>
  <c r="I249" i="1"/>
  <c r="H249" i="1"/>
  <c r="G249" i="1"/>
  <c r="F249" i="1"/>
  <c r="E249" i="1"/>
  <c r="D249" i="1"/>
  <c r="J248" i="1"/>
  <c r="I248" i="1"/>
  <c r="H248" i="1"/>
  <c r="G248" i="1"/>
  <c r="G250" i="1" s="1"/>
  <c r="G251" i="1" s="1"/>
  <c r="F248" i="1"/>
  <c r="E248" i="1"/>
  <c r="D248" i="1"/>
  <c r="J245" i="1"/>
  <c r="I245" i="1"/>
  <c r="H245" i="1"/>
  <c r="G245" i="1"/>
  <c r="F245" i="1"/>
  <c r="E245" i="1"/>
  <c r="D245" i="1"/>
  <c r="J244" i="1"/>
  <c r="I244" i="1"/>
  <c r="H244" i="1"/>
  <c r="G244" i="1"/>
  <c r="F244" i="1"/>
  <c r="E244" i="1"/>
  <c r="D244" i="1"/>
  <c r="J241" i="1"/>
  <c r="I241" i="1"/>
  <c r="H241" i="1"/>
  <c r="G241" i="1"/>
  <c r="F241" i="1"/>
  <c r="E241" i="1"/>
  <c r="D241" i="1"/>
  <c r="J240" i="1"/>
  <c r="I240" i="1"/>
  <c r="I242" i="1" s="1"/>
  <c r="I243" i="1" s="1"/>
  <c r="H240" i="1"/>
  <c r="G240" i="1"/>
  <c r="F240" i="1"/>
  <c r="E240" i="1"/>
  <c r="D240" i="1"/>
  <c r="J237" i="1"/>
  <c r="I237" i="1"/>
  <c r="H237" i="1"/>
  <c r="G237" i="1"/>
  <c r="F237" i="1"/>
  <c r="E237" i="1"/>
  <c r="D237" i="1"/>
  <c r="J236" i="1"/>
  <c r="I236" i="1"/>
  <c r="H236" i="1"/>
  <c r="G236" i="1"/>
  <c r="F236" i="1"/>
  <c r="E236" i="1"/>
  <c r="D236" i="1"/>
  <c r="J233" i="1"/>
  <c r="I233" i="1"/>
  <c r="H233" i="1"/>
  <c r="G233" i="1"/>
  <c r="F233" i="1"/>
  <c r="E233" i="1"/>
  <c r="D233" i="1"/>
  <c r="J232" i="1"/>
  <c r="I232" i="1"/>
  <c r="H232" i="1"/>
  <c r="G232" i="1"/>
  <c r="F232" i="1"/>
  <c r="E232" i="1"/>
  <c r="D232" i="1"/>
  <c r="J226" i="1"/>
  <c r="J227" i="1" s="1"/>
  <c r="I226" i="1"/>
  <c r="I227" i="1" s="1"/>
  <c r="H226" i="1"/>
  <c r="H227" i="1" s="1"/>
  <c r="G226" i="1"/>
  <c r="G227" i="1" s="1"/>
  <c r="F226" i="1"/>
  <c r="F227" i="1" s="1"/>
  <c r="E226" i="1"/>
  <c r="E227" i="1" s="1"/>
  <c r="D226" i="1"/>
  <c r="D227" i="1" s="1"/>
  <c r="C225" i="1"/>
  <c r="C224" i="1"/>
  <c r="J222" i="1"/>
  <c r="J223" i="1" s="1"/>
  <c r="I222" i="1"/>
  <c r="I223" i="1" s="1"/>
  <c r="H222" i="1"/>
  <c r="H223" i="1" s="1"/>
  <c r="G222" i="1"/>
  <c r="G223" i="1" s="1"/>
  <c r="F222" i="1"/>
  <c r="F223" i="1" s="1"/>
  <c r="E222" i="1"/>
  <c r="E223" i="1" s="1"/>
  <c r="D222" i="1"/>
  <c r="D223" i="1" s="1"/>
  <c r="C221" i="1"/>
  <c r="C220" i="1"/>
  <c r="J218" i="1"/>
  <c r="J219" i="1" s="1"/>
  <c r="I218" i="1"/>
  <c r="I219" i="1" s="1"/>
  <c r="H218" i="1"/>
  <c r="H219" i="1" s="1"/>
  <c r="G218" i="1"/>
  <c r="G219" i="1" s="1"/>
  <c r="F218" i="1"/>
  <c r="F219" i="1" s="1"/>
  <c r="E218" i="1"/>
  <c r="E219" i="1" s="1"/>
  <c r="D218" i="1"/>
  <c r="D219" i="1" s="1"/>
  <c r="C217" i="1"/>
  <c r="C216" i="1"/>
  <c r="J214" i="1"/>
  <c r="J215" i="1" s="1"/>
  <c r="I214" i="1"/>
  <c r="I215" i="1" s="1"/>
  <c r="H214" i="1"/>
  <c r="H215" i="1" s="1"/>
  <c r="G214" i="1"/>
  <c r="G215" i="1" s="1"/>
  <c r="F214" i="1"/>
  <c r="F215" i="1" s="1"/>
  <c r="E214" i="1"/>
  <c r="E215" i="1" s="1"/>
  <c r="D214" i="1"/>
  <c r="D215" i="1" s="1"/>
  <c r="C213" i="1"/>
  <c r="C212" i="1"/>
  <c r="J210" i="1"/>
  <c r="J211" i="1" s="1"/>
  <c r="I210" i="1"/>
  <c r="I211" i="1" s="1"/>
  <c r="H210" i="1"/>
  <c r="H211" i="1" s="1"/>
  <c r="G210" i="1"/>
  <c r="G211" i="1" s="1"/>
  <c r="F210" i="1"/>
  <c r="F211" i="1" s="1"/>
  <c r="E210" i="1"/>
  <c r="E211" i="1" s="1"/>
  <c r="D210" i="1"/>
  <c r="D211" i="1" s="1"/>
  <c r="C209" i="1"/>
  <c r="C208" i="1"/>
  <c r="J206" i="1"/>
  <c r="J207" i="1" s="1"/>
  <c r="I206" i="1"/>
  <c r="I207" i="1" s="1"/>
  <c r="H206" i="1"/>
  <c r="H207" i="1" s="1"/>
  <c r="G206" i="1"/>
  <c r="G207" i="1" s="1"/>
  <c r="F206" i="1"/>
  <c r="F207" i="1" s="1"/>
  <c r="E206" i="1"/>
  <c r="E207" i="1" s="1"/>
  <c r="D206" i="1"/>
  <c r="D207" i="1" s="1"/>
  <c r="C205" i="1"/>
  <c r="C204" i="1"/>
  <c r="J202" i="1"/>
  <c r="J203" i="1" s="1"/>
  <c r="I202" i="1"/>
  <c r="I203" i="1" s="1"/>
  <c r="H202" i="1"/>
  <c r="H203" i="1" s="1"/>
  <c r="G202" i="1"/>
  <c r="G203" i="1" s="1"/>
  <c r="F202" i="1"/>
  <c r="F203" i="1" s="1"/>
  <c r="E202" i="1"/>
  <c r="E203" i="1" s="1"/>
  <c r="D202" i="1"/>
  <c r="D203" i="1" s="1"/>
  <c r="C201" i="1"/>
  <c r="C200" i="1"/>
  <c r="J198" i="1"/>
  <c r="J199" i="1" s="1"/>
  <c r="I198" i="1"/>
  <c r="I199" i="1" s="1"/>
  <c r="H198" i="1"/>
  <c r="H199" i="1" s="1"/>
  <c r="G198" i="1"/>
  <c r="G199" i="1" s="1"/>
  <c r="F198" i="1"/>
  <c r="F199" i="1" s="1"/>
  <c r="E198" i="1"/>
  <c r="E199" i="1" s="1"/>
  <c r="D198" i="1"/>
  <c r="D199" i="1" s="1"/>
  <c r="C197" i="1"/>
  <c r="C196" i="1"/>
  <c r="J194" i="1"/>
  <c r="J195" i="1" s="1"/>
  <c r="I194" i="1"/>
  <c r="I195" i="1" s="1"/>
  <c r="H194" i="1"/>
  <c r="H195" i="1" s="1"/>
  <c r="G194" i="1"/>
  <c r="G195" i="1" s="1"/>
  <c r="F194" i="1"/>
  <c r="F195" i="1" s="1"/>
  <c r="E194" i="1"/>
  <c r="E195" i="1" s="1"/>
  <c r="D194" i="1"/>
  <c r="D195" i="1" s="1"/>
  <c r="C193" i="1"/>
  <c r="C192" i="1"/>
  <c r="J190" i="1"/>
  <c r="J191" i="1" s="1"/>
  <c r="I190" i="1"/>
  <c r="I191" i="1" s="1"/>
  <c r="H190" i="1"/>
  <c r="H191" i="1" s="1"/>
  <c r="G190" i="1"/>
  <c r="G191" i="1" s="1"/>
  <c r="F190" i="1"/>
  <c r="F191" i="1" s="1"/>
  <c r="E190" i="1"/>
  <c r="E191" i="1" s="1"/>
  <c r="D190" i="1"/>
  <c r="D191" i="1" s="1"/>
  <c r="C189" i="1"/>
  <c r="C188" i="1"/>
  <c r="J186" i="1"/>
  <c r="J187" i="1" s="1"/>
  <c r="I186" i="1"/>
  <c r="I187" i="1" s="1"/>
  <c r="H186" i="1"/>
  <c r="H187" i="1" s="1"/>
  <c r="G186" i="1"/>
  <c r="G187" i="1" s="1"/>
  <c r="F186" i="1"/>
  <c r="F187" i="1" s="1"/>
  <c r="E186" i="1"/>
  <c r="E187" i="1" s="1"/>
  <c r="D186" i="1"/>
  <c r="D187" i="1" s="1"/>
  <c r="C185" i="1"/>
  <c r="C184" i="1"/>
  <c r="J182" i="1"/>
  <c r="J183" i="1" s="1"/>
  <c r="I182" i="1"/>
  <c r="I183" i="1" s="1"/>
  <c r="H182" i="1"/>
  <c r="H183" i="1" s="1"/>
  <c r="G182" i="1"/>
  <c r="G183" i="1" s="1"/>
  <c r="F182" i="1"/>
  <c r="F183" i="1" s="1"/>
  <c r="E182" i="1"/>
  <c r="E183" i="1" s="1"/>
  <c r="D182" i="1"/>
  <c r="D183" i="1" s="1"/>
  <c r="C181" i="1"/>
  <c r="C180" i="1"/>
  <c r="J178" i="1"/>
  <c r="J179" i="1" s="1"/>
  <c r="I178" i="1"/>
  <c r="I179" i="1" s="1"/>
  <c r="H178" i="1"/>
  <c r="H179" i="1" s="1"/>
  <c r="G178" i="1"/>
  <c r="G179" i="1" s="1"/>
  <c r="F178" i="1"/>
  <c r="F179" i="1" s="1"/>
  <c r="E178" i="1"/>
  <c r="E179" i="1" s="1"/>
  <c r="D178" i="1"/>
  <c r="D179" i="1" s="1"/>
  <c r="C177" i="1"/>
  <c r="C176" i="1"/>
  <c r="J174" i="1"/>
  <c r="J175" i="1" s="1"/>
  <c r="I174" i="1"/>
  <c r="I175" i="1" s="1"/>
  <c r="H174" i="1"/>
  <c r="H175" i="1" s="1"/>
  <c r="G174" i="1"/>
  <c r="G175" i="1" s="1"/>
  <c r="F174" i="1"/>
  <c r="F175" i="1" s="1"/>
  <c r="E174" i="1"/>
  <c r="E175" i="1" s="1"/>
  <c r="D174" i="1"/>
  <c r="D175" i="1" s="1"/>
  <c r="C173" i="1"/>
  <c r="C172" i="1"/>
  <c r="J168" i="1"/>
  <c r="J169" i="1" s="1"/>
  <c r="I168" i="1"/>
  <c r="I169" i="1" s="1"/>
  <c r="H168" i="1"/>
  <c r="H169" i="1" s="1"/>
  <c r="G168" i="1"/>
  <c r="G169" i="1" s="1"/>
  <c r="F168" i="1"/>
  <c r="F169" i="1" s="1"/>
  <c r="E168" i="1"/>
  <c r="E169" i="1" s="1"/>
  <c r="D168" i="1"/>
  <c r="D169" i="1" s="1"/>
  <c r="C167" i="1"/>
  <c r="C166" i="1"/>
  <c r="J164" i="1"/>
  <c r="J165" i="1" s="1"/>
  <c r="I164" i="1"/>
  <c r="I165" i="1" s="1"/>
  <c r="H164" i="1"/>
  <c r="H165" i="1" s="1"/>
  <c r="G164" i="1"/>
  <c r="G165" i="1" s="1"/>
  <c r="F164" i="1"/>
  <c r="F165" i="1" s="1"/>
  <c r="E164" i="1"/>
  <c r="E165" i="1" s="1"/>
  <c r="D164" i="1"/>
  <c r="D165" i="1" s="1"/>
  <c r="C163" i="1"/>
  <c r="C162" i="1"/>
  <c r="J160" i="1"/>
  <c r="J161" i="1" s="1"/>
  <c r="I160" i="1"/>
  <c r="I161" i="1" s="1"/>
  <c r="H160" i="1"/>
  <c r="H161" i="1" s="1"/>
  <c r="G160" i="1"/>
  <c r="G161" i="1" s="1"/>
  <c r="F160" i="1"/>
  <c r="F161" i="1" s="1"/>
  <c r="E160" i="1"/>
  <c r="E161" i="1" s="1"/>
  <c r="D160" i="1"/>
  <c r="D161" i="1" s="1"/>
  <c r="C159" i="1"/>
  <c r="C158" i="1"/>
  <c r="J156" i="1"/>
  <c r="J157" i="1" s="1"/>
  <c r="I156" i="1"/>
  <c r="I157" i="1" s="1"/>
  <c r="H156" i="1"/>
  <c r="H157" i="1" s="1"/>
  <c r="G156" i="1"/>
  <c r="G157" i="1" s="1"/>
  <c r="F156" i="1"/>
  <c r="F157" i="1" s="1"/>
  <c r="E156" i="1"/>
  <c r="E157" i="1" s="1"/>
  <c r="D156" i="1"/>
  <c r="D157" i="1" s="1"/>
  <c r="C155" i="1"/>
  <c r="C154" i="1"/>
  <c r="J152" i="1"/>
  <c r="J153" i="1" s="1"/>
  <c r="I152" i="1"/>
  <c r="I153" i="1" s="1"/>
  <c r="H152" i="1"/>
  <c r="H153" i="1" s="1"/>
  <c r="G152" i="1"/>
  <c r="G153" i="1" s="1"/>
  <c r="F152" i="1"/>
  <c r="F153" i="1" s="1"/>
  <c r="E152" i="1"/>
  <c r="E153" i="1" s="1"/>
  <c r="D152" i="1"/>
  <c r="D153" i="1" s="1"/>
  <c r="C151" i="1"/>
  <c r="C150" i="1"/>
  <c r="J148" i="1"/>
  <c r="J149" i="1" s="1"/>
  <c r="I148" i="1"/>
  <c r="I149" i="1" s="1"/>
  <c r="H148" i="1"/>
  <c r="H149" i="1" s="1"/>
  <c r="G148" i="1"/>
  <c r="G149" i="1" s="1"/>
  <c r="F148" i="1"/>
  <c r="F149" i="1" s="1"/>
  <c r="E148" i="1"/>
  <c r="E149" i="1" s="1"/>
  <c r="D148" i="1"/>
  <c r="D149" i="1" s="1"/>
  <c r="C147" i="1"/>
  <c r="C146" i="1"/>
  <c r="J144" i="1"/>
  <c r="J145" i="1" s="1"/>
  <c r="I144" i="1"/>
  <c r="I145" i="1" s="1"/>
  <c r="H144" i="1"/>
  <c r="H145" i="1" s="1"/>
  <c r="G144" i="1"/>
  <c r="G145" i="1" s="1"/>
  <c r="F144" i="1"/>
  <c r="F145" i="1" s="1"/>
  <c r="E144" i="1"/>
  <c r="E145" i="1" s="1"/>
  <c r="D144" i="1"/>
  <c r="D145" i="1" s="1"/>
  <c r="C143" i="1"/>
  <c r="C142" i="1"/>
  <c r="J140" i="1"/>
  <c r="J141" i="1" s="1"/>
  <c r="I140" i="1"/>
  <c r="I141" i="1" s="1"/>
  <c r="H140" i="1"/>
  <c r="H141" i="1" s="1"/>
  <c r="G140" i="1"/>
  <c r="G141" i="1" s="1"/>
  <c r="F140" i="1"/>
  <c r="F141" i="1" s="1"/>
  <c r="E140" i="1"/>
  <c r="E141" i="1" s="1"/>
  <c r="D140" i="1"/>
  <c r="D141" i="1" s="1"/>
  <c r="C139" i="1"/>
  <c r="C138" i="1"/>
  <c r="J136" i="1"/>
  <c r="J137" i="1" s="1"/>
  <c r="I136" i="1"/>
  <c r="I137" i="1" s="1"/>
  <c r="H136" i="1"/>
  <c r="H137" i="1" s="1"/>
  <c r="G136" i="1"/>
  <c r="G137" i="1" s="1"/>
  <c r="F136" i="1"/>
  <c r="F137" i="1" s="1"/>
  <c r="E136" i="1"/>
  <c r="E137" i="1" s="1"/>
  <c r="D136" i="1"/>
  <c r="D137" i="1" s="1"/>
  <c r="C135" i="1"/>
  <c r="C134" i="1"/>
  <c r="J132" i="1"/>
  <c r="J133" i="1" s="1"/>
  <c r="I132" i="1"/>
  <c r="I133" i="1" s="1"/>
  <c r="H132" i="1"/>
  <c r="H133" i="1" s="1"/>
  <c r="G132" i="1"/>
  <c r="G133" i="1" s="1"/>
  <c r="F132" i="1"/>
  <c r="F133" i="1" s="1"/>
  <c r="E132" i="1"/>
  <c r="E133" i="1" s="1"/>
  <c r="D132" i="1"/>
  <c r="D133" i="1" s="1"/>
  <c r="C131" i="1"/>
  <c r="C130" i="1"/>
  <c r="J128" i="1"/>
  <c r="J129" i="1" s="1"/>
  <c r="I128" i="1"/>
  <c r="I129" i="1" s="1"/>
  <c r="H128" i="1"/>
  <c r="H129" i="1" s="1"/>
  <c r="G128" i="1"/>
  <c r="G129" i="1" s="1"/>
  <c r="F128" i="1"/>
  <c r="F129" i="1" s="1"/>
  <c r="E128" i="1"/>
  <c r="E129" i="1" s="1"/>
  <c r="D128" i="1"/>
  <c r="D129" i="1" s="1"/>
  <c r="C127" i="1"/>
  <c r="C126" i="1"/>
  <c r="J124" i="1"/>
  <c r="J125" i="1" s="1"/>
  <c r="I124" i="1"/>
  <c r="I125" i="1" s="1"/>
  <c r="H124" i="1"/>
  <c r="H125" i="1" s="1"/>
  <c r="G124" i="1"/>
  <c r="G125" i="1" s="1"/>
  <c r="F124" i="1"/>
  <c r="F125" i="1" s="1"/>
  <c r="E124" i="1"/>
  <c r="E125" i="1" s="1"/>
  <c r="D124" i="1"/>
  <c r="D125" i="1" s="1"/>
  <c r="C123" i="1"/>
  <c r="C122" i="1"/>
  <c r="J120" i="1"/>
  <c r="J121" i="1" s="1"/>
  <c r="I120" i="1"/>
  <c r="I121" i="1" s="1"/>
  <c r="H120" i="1"/>
  <c r="H121" i="1" s="1"/>
  <c r="G120" i="1"/>
  <c r="G121" i="1" s="1"/>
  <c r="F120" i="1"/>
  <c r="F121" i="1" s="1"/>
  <c r="E120" i="1"/>
  <c r="E121" i="1" s="1"/>
  <c r="D120" i="1"/>
  <c r="D121" i="1" s="1"/>
  <c r="C119" i="1"/>
  <c r="C118" i="1"/>
  <c r="J116" i="1"/>
  <c r="J117" i="1" s="1"/>
  <c r="I116" i="1"/>
  <c r="I117" i="1" s="1"/>
  <c r="H116" i="1"/>
  <c r="H117" i="1" s="1"/>
  <c r="G116" i="1"/>
  <c r="G117" i="1" s="1"/>
  <c r="F116" i="1"/>
  <c r="F117" i="1" s="1"/>
  <c r="E116" i="1"/>
  <c r="E117" i="1" s="1"/>
  <c r="D116" i="1"/>
  <c r="D117" i="1" s="1"/>
  <c r="C115" i="1"/>
  <c r="C114" i="1"/>
  <c r="J112" i="1"/>
  <c r="J113" i="1" s="1"/>
  <c r="I112" i="1"/>
  <c r="I113" i="1" s="1"/>
  <c r="H112" i="1"/>
  <c r="H113" i="1" s="1"/>
  <c r="G112" i="1"/>
  <c r="G113" i="1" s="1"/>
  <c r="F112" i="1"/>
  <c r="F113" i="1" s="1"/>
  <c r="E112" i="1"/>
  <c r="E113" i="1" s="1"/>
  <c r="D112" i="1"/>
  <c r="D113" i="1" s="1"/>
  <c r="C111" i="1"/>
  <c r="C110" i="1"/>
  <c r="J108" i="1"/>
  <c r="J109" i="1" s="1"/>
  <c r="I108" i="1"/>
  <c r="I109" i="1" s="1"/>
  <c r="H108" i="1"/>
  <c r="H109" i="1" s="1"/>
  <c r="G108" i="1"/>
  <c r="G109" i="1" s="1"/>
  <c r="F108" i="1"/>
  <c r="F109" i="1" s="1"/>
  <c r="E108" i="1"/>
  <c r="E109" i="1" s="1"/>
  <c r="D108" i="1"/>
  <c r="D109" i="1" s="1"/>
  <c r="C107" i="1"/>
  <c r="C106" i="1"/>
  <c r="J104" i="1"/>
  <c r="J105" i="1" s="1"/>
  <c r="I104" i="1"/>
  <c r="I105" i="1" s="1"/>
  <c r="H104" i="1"/>
  <c r="H105" i="1" s="1"/>
  <c r="G104" i="1"/>
  <c r="G105" i="1" s="1"/>
  <c r="F104" i="1"/>
  <c r="F105" i="1" s="1"/>
  <c r="E104" i="1"/>
  <c r="E105" i="1" s="1"/>
  <c r="D104" i="1"/>
  <c r="D105" i="1" s="1"/>
  <c r="C103" i="1"/>
  <c r="C102" i="1"/>
  <c r="J100" i="1"/>
  <c r="J101" i="1" s="1"/>
  <c r="I100" i="1"/>
  <c r="I101" i="1" s="1"/>
  <c r="H100" i="1"/>
  <c r="H101" i="1" s="1"/>
  <c r="G100" i="1"/>
  <c r="G101" i="1" s="1"/>
  <c r="F100" i="1"/>
  <c r="F101" i="1" s="1"/>
  <c r="E100" i="1"/>
  <c r="E101" i="1" s="1"/>
  <c r="D100" i="1"/>
  <c r="D101" i="1" s="1"/>
  <c r="C99" i="1"/>
  <c r="C98" i="1"/>
  <c r="J96" i="1"/>
  <c r="J97" i="1" s="1"/>
  <c r="I96" i="1"/>
  <c r="I97" i="1" s="1"/>
  <c r="H96" i="1"/>
  <c r="H97" i="1" s="1"/>
  <c r="G96" i="1"/>
  <c r="G97" i="1" s="1"/>
  <c r="F96" i="1"/>
  <c r="F97" i="1" s="1"/>
  <c r="E96" i="1"/>
  <c r="E97" i="1" s="1"/>
  <c r="D96" i="1"/>
  <c r="D97" i="1" s="1"/>
  <c r="C95" i="1"/>
  <c r="C94" i="1"/>
  <c r="J92" i="1"/>
  <c r="J93" i="1" s="1"/>
  <c r="I92" i="1"/>
  <c r="I93" i="1" s="1"/>
  <c r="H92" i="1"/>
  <c r="H93" i="1" s="1"/>
  <c r="G92" i="1"/>
  <c r="G93" i="1" s="1"/>
  <c r="F92" i="1"/>
  <c r="F93" i="1" s="1"/>
  <c r="E92" i="1"/>
  <c r="E93" i="1" s="1"/>
  <c r="D92" i="1"/>
  <c r="D93" i="1" s="1"/>
  <c r="C91" i="1"/>
  <c r="C90" i="1"/>
  <c r="J86" i="1"/>
  <c r="J87" i="1" s="1"/>
  <c r="I86" i="1"/>
  <c r="I87" i="1" s="1"/>
  <c r="H86" i="1"/>
  <c r="H87" i="1" s="1"/>
  <c r="G86" i="1"/>
  <c r="G87" i="1" s="1"/>
  <c r="F86" i="1"/>
  <c r="F87" i="1" s="1"/>
  <c r="E86" i="1"/>
  <c r="E87" i="1" s="1"/>
  <c r="D86" i="1"/>
  <c r="D87" i="1" s="1"/>
  <c r="C85" i="1"/>
  <c r="C84" i="1"/>
  <c r="J82" i="1"/>
  <c r="J83" i="1" s="1"/>
  <c r="I82" i="1"/>
  <c r="I83" i="1" s="1"/>
  <c r="H82" i="1"/>
  <c r="H83" i="1" s="1"/>
  <c r="G82" i="1"/>
  <c r="G83" i="1" s="1"/>
  <c r="F82" i="1"/>
  <c r="F83" i="1" s="1"/>
  <c r="E82" i="1"/>
  <c r="E83" i="1" s="1"/>
  <c r="D82" i="1"/>
  <c r="D83" i="1" s="1"/>
  <c r="C81" i="1"/>
  <c r="C80" i="1"/>
  <c r="J78" i="1"/>
  <c r="J79" i="1" s="1"/>
  <c r="I78" i="1"/>
  <c r="I79" i="1" s="1"/>
  <c r="H78" i="1"/>
  <c r="H79" i="1" s="1"/>
  <c r="G78" i="1"/>
  <c r="G79" i="1" s="1"/>
  <c r="F78" i="1"/>
  <c r="F79" i="1" s="1"/>
  <c r="E78" i="1"/>
  <c r="E79" i="1" s="1"/>
  <c r="D78" i="1"/>
  <c r="D79" i="1" s="1"/>
  <c r="C77" i="1"/>
  <c r="C76" i="1"/>
  <c r="J74" i="1"/>
  <c r="J75" i="1" s="1"/>
  <c r="I74" i="1"/>
  <c r="I75" i="1" s="1"/>
  <c r="H74" i="1"/>
  <c r="H75" i="1" s="1"/>
  <c r="G74" i="1"/>
  <c r="G75" i="1" s="1"/>
  <c r="F74" i="1"/>
  <c r="F75" i="1" s="1"/>
  <c r="E74" i="1"/>
  <c r="E75" i="1" s="1"/>
  <c r="D74" i="1"/>
  <c r="D75" i="1" s="1"/>
  <c r="C73" i="1"/>
  <c r="C72" i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69" i="1"/>
  <c r="C68" i="1"/>
  <c r="J66" i="1"/>
  <c r="J67" i="1" s="1"/>
  <c r="I66" i="1"/>
  <c r="I67" i="1" s="1"/>
  <c r="H66" i="1"/>
  <c r="H67" i="1" s="1"/>
  <c r="G66" i="1"/>
  <c r="G67" i="1" s="1"/>
  <c r="F66" i="1"/>
  <c r="F67" i="1" s="1"/>
  <c r="E66" i="1"/>
  <c r="E67" i="1" s="1"/>
  <c r="D66" i="1"/>
  <c r="D67" i="1" s="1"/>
  <c r="C65" i="1"/>
  <c r="C64" i="1"/>
  <c r="J62" i="1"/>
  <c r="J63" i="1" s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C61" i="1"/>
  <c r="C60" i="1"/>
  <c r="J58" i="1"/>
  <c r="J59" i="1" s="1"/>
  <c r="I58" i="1"/>
  <c r="I59" i="1" s="1"/>
  <c r="H58" i="1"/>
  <c r="H59" i="1" s="1"/>
  <c r="G58" i="1"/>
  <c r="G59" i="1" s="1"/>
  <c r="F58" i="1"/>
  <c r="F59" i="1" s="1"/>
  <c r="E58" i="1"/>
  <c r="E59" i="1" s="1"/>
  <c r="D58" i="1"/>
  <c r="D59" i="1" s="1"/>
  <c r="C57" i="1"/>
  <c r="C56" i="1"/>
  <c r="J54" i="1"/>
  <c r="J55" i="1" s="1"/>
  <c r="I54" i="1"/>
  <c r="I55" i="1" s="1"/>
  <c r="H54" i="1"/>
  <c r="H55" i="1" s="1"/>
  <c r="G54" i="1"/>
  <c r="G55" i="1" s="1"/>
  <c r="F54" i="1"/>
  <c r="F55" i="1" s="1"/>
  <c r="E54" i="1"/>
  <c r="E55" i="1" s="1"/>
  <c r="D54" i="1"/>
  <c r="D55" i="1" s="1"/>
  <c r="C53" i="1"/>
  <c r="C52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49" i="1"/>
  <c r="C48" i="1"/>
  <c r="J46" i="1"/>
  <c r="J47" i="1" s="1"/>
  <c r="I46" i="1"/>
  <c r="I47" i="1" s="1"/>
  <c r="H46" i="1"/>
  <c r="H47" i="1" s="1"/>
  <c r="G46" i="1"/>
  <c r="G47" i="1" s="1"/>
  <c r="F46" i="1"/>
  <c r="F47" i="1" s="1"/>
  <c r="E46" i="1"/>
  <c r="E47" i="1" s="1"/>
  <c r="D46" i="1"/>
  <c r="D47" i="1" s="1"/>
  <c r="C45" i="1"/>
  <c r="C44" i="1"/>
  <c r="J42" i="1"/>
  <c r="J43" i="1" s="1"/>
  <c r="I42" i="1"/>
  <c r="I43" i="1" s="1"/>
  <c r="H42" i="1"/>
  <c r="H43" i="1" s="1"/>
  <c r="G42" i="1"/>
  <c r="G43" i="1" s="1"/>
  <c r="F42" i="1"/>
  <c r="F43" i="1" s="1"/>
  <c r="E42" i="1"/>
  <c r="E43" i="1" s="1"/>
  <c r="D42" i="1"/>
  <c r="D43" i="1" s="1"/>
  <c r="C41" i="1"/>
  <c r="C40" i="1"/>
  <c r="J38" i="1"/>
  <c r="J39" i="1" s="1"/>
  <c r="I38" i="1"/>
  <c r="I39" i="1" s="1"/>
  <c r="H38" i="1"/>
  <c r="H39" i="1" s="1"/>
  <c r="G38" i="1"/>
  <c r="G39" i="1" s="1"/>
  <c r="F38" i="1"/>
  <c r="F39" i="1" s="1"/>
  <c r="E38" i="1"/>
  <c r="E39" i="1" s="1"/>
  <c r="D38" i="1"/>
  <c r="D39" i="1" s="1"/>
  <c r="C37" i="1"/>
  <c r="C36" i="1"/>
  <c r="J34" i="1"/>
  <c r="J35" i="1" s="1"/>
  <c r="I34" i="1"/>
  <c r="I35" i="1" s="1"/>
  <c r="H34" i="1"/>
  <c r="H35" i="1" s="1"/>
  <c r="G34" i="1"/>
  <c r="G35" i="1" s="1"/>
  <c r="F34" i="1"/>
  <c r="F35" i="1" s="1"/>
  <c r="E34" i="1"/>
  <c r="E35" i="1" s="1"/>
  <c r="D34" i="1"/>
  <c r="D35" i="1" s="1"/>
  <c r="C33" i="1"/>
  <c r="C32" i="1"/>
  <c r="J30" i="1"/>
  <c r="J31" i="1" s="1"/>
  <c r="I30" i="1"/>
  <c r="I31" i="1" s="1"/>
  <c r="H30" i="1"/>
  <c r="H31" i="1" s="1"/>
  <c r="G30" i="1"/>
  <c r="G31" i="1" s="1"/>
  <c r="F30" i="1"/>
  <c r="F31" i="1" s="1"/>
  <c r="E30" i="1"/>
  <c r="E31" i="1" s="1"/>
  <c r="D30" i="1"/>
  <c r="D31" i="1" s="1"/>
  <c r="C29" i="1"/>
  <c r="C28" i="1"/>
  <c r="J26" i="1"/>
  <c r="J27" i="1" s="1"/>
  <c r="I26" i="1"/>
  <c r="I27" i="1" s="1"/>
  <c r="H26" i="1"/>
  <c r="H27" i="1" s="1"/>
  <c r="G26" i="1"/>
  <c r="G27" i="1" s="1"/>
  <c r="F26" i="1"/>
  <c r="F27" i="1" s="1"/>
  <c r="E26" i="1"/>
  <c r="E27" i="1" s="1"/>
  <c r="D26" i="1"/>
  <c r="D27" i="1" s="1"/>
  <c r="C25" i="1"/>
  <c r="C24" i="1"/>
  <c r="J22" i="1"/>
  <c r="J23" i="1" s="1"/>
  <c r="I22" i="1"/>
  <c r="I23" i="1" s="1"/>
  <c r="H22" i="1"/>
  <c r="H23" i="1" s="1"/>
  <c r="G22" i="1"/>
  <c r="G23" i="1" s="1"/>
  <c r="F22" i="1"/>
  <c r="F23" i="1" s="1"/>
  <c r="E22" i="1"/>
  <c r="E23" i="1" s="1"/>
  <c r="D22" i="1"/>
  <c r="D23" i="1" s="1"/>
  <c r="C21" i="1"/>
  <c r="C20" i="1"/>
  <c r="J18" i="1"/>
  <c r="J19" i="1" s="1"/>
  <c r="I18" i="1"/>
  <c r="I19" i="1" s="1"/>
  <c r="H18" i="1"/>
  <c r="H19" i="1" s="1"/>
  <c r="G18" i="1"/>
  <c r="G19" i="1" s="1"/>
  <c r="F18" i="1"/>
  <c r="F19" i="1" s="1"/>
  <c r="E18" i="1"/>
  <c r="E19" i="1" s="1"/>
  <c r="D18" i="1"/>
  <c r="D19" i="1" s="1"/>
  <c r="C17" i="1"/>
  <c r="C16" i="1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C13" i="1"/>
  <c r="C12" i="1"/>
  <c r="J10" i="1"/>
  <c r="J11" i="1" s="1"/>
  <c r="I10" i="1"/>
  <c r="I11" i="1" s="1"/>
  <c r="H10" i="1"/>
  <c r="H11" i="1" s="1"/>
  <c r="G10" i="1"/>
  <c r="G11" i="1" s="1"/>
  <c r="F10" i="1"/>
  <c r="F11" i="1" s="1"/>
  <c r="E10" i="1"/>
  <c r="E11" i="1" s="1"/>
  <c r="D10" i="1"/>
  <c r="D11" i="1" s="1"/>
  <c r="C9" i="1"/>
  <c r="C8" i="1"/>
  <c r="J6" i="1"/>
  <c r="J7" i="1" s="1"/>
  <c r="I6" i="1"/>
  <c r="I7" i="1" s="1"/>
  <c r="H6" i="1"/>
  <c r="H7" i="1" s="1"/>
  <c r="G6" i="1"/>
  <c r="G7" i="1" s="1"/>
  <c r="F6" i="1"/>
  <c r="F7" i="1" s="1"/>
  <c r="E6" i="1"/>
  <c r="E7" i="1" s="1"/>
  <c r="D6" i="1"/>
  <c r="D7" i="1" s="1"/>
  <c r="C5" i="1"/>
  <c r="C4" i="1"/>
  <c r="I238" i="1" l="1"/>
  <c r="I239" i="1" s="1"/>
  <c r="E238" i="1"/>
  <c r="E239" i="1" s="1"/>
  <c r="G242" i="1"/>
  <c r="G243" i="1" s="1"/>
  <c r="E254" i="1"/>
  <c r="E255" i="1" s="1"/>
  <c r="I262" i="1"/>
  <c r="I263" i="1" s="1"/>
  <c r="G274" i="1"/>
  <c r="G275" i="1" s="1"/>
  <c r="F266" i="1"/>
  <c r="F267" i="1" s="1"/>
  <c r="H270" i="1"/>
  <c r="H271" i="1" s="1"/>
  <c r="C265" i="1"/>
  <c r="F274" i="1"/>
  <c r="F275" i="1" s="1"/>
  <c r="J274" i="1"/>
  <c r="J275" i="1" s="1"/>
  <c r="F282" i="1"/>
  <c r="F283" i="1" s="1"/>
  <c r="J282" i="1"/>
  <c r="J283" i="1" s="1"/>
  <c r="C219" i="1"/>
  <c r="C39" i="1"/>
  <c r="G246" i="1"/>
  <c r="G247" i="1" s="1"/>
  <c r="D246" i="1"/>
  <c r="D247" i="1" s="1"/>
  <c r="J246" i="1"/>
  <c r="J247" i="1" s="1"/>
  <c r="D278" i="1"/>
  <c r="D279" i="1" s="1"/>
  <c r="H278" i="1"/>
  <c r="H279" i="1" s="1"/>
  <c r="D254" i="1"/>
  <c r="D255" i="1" s="1"/>
  <c r="C87" i="1"/>
  <c r="F258" i="1"/>
  <c r="F259" i="1" s="1"/>
  <c r="J258" i="1"/>
  <c r="J259" i="1" s="1"/>
  <c r="E258" i="1"/>
  <c r="E259" i="1" s="1"/>
  <c r="I258" i="1"/>
  <c r="I259" i="1" s="1"/>
  <c r="E234" i="1"/>
  <c r="E235" i="1" s="1"/>
  <c r="I234" i="1"/>
  <c r="I235" i="1" s="1"/>
  <c r="E250" i="1"/>
  <c r="E251" i="1" s="1"/>
  <c r="I250" i="1"/>
  <c r="I251" i="1" s="1"/>
  <c r="G270" i="1"/>
  <c r="G271" i="1" s="1"/>
  <c r="C165" i="1"/>
  <c r="C153" i="1"/>
  <c r="F270" i="1"/>
  <c r="F271" i="1" s="1"/>
  <c r="J270" i="1"/>
  <c r="J271" i="1" s="1"/>
  <c r="E274" i="1"/>
  <c r="E275" i="1" s="1"/>
  <c r="I274" i="1"/>
  <c r="I275" i="1" s="1"/>
  <c r="D234" i="1"/>
  <c r="D235" i="1" s="1"/>
  <c r="H234" i="1"/>
  <c r="H235" i="1" s="1"/>
  <c r="F262" i="1"/>
  <c r="F263" i="1" s="1"/>
  <c r="J262" i="1"/>
  <c r="J263" i="1" s="1"/>
  <c r="C101" i="1"/>
  <c r="E266" i="1"/>
  <c r="E267" i="1" s="1"/>
  <c r="I266" i="1"/>
  <c r="I267" i="1" s="1"/>
  <c r="F238" i="1"/>
  <c r="F239" i="1" s="1"/>
  <c r="J238" i="1"/>
  <c r="J239" i="1" s="1"/>
  <c r="D238" i="1"/>
  <c r="D239" i="1" s="1"/>
  <c r="H258" i="1"/>
  <c r="H259" i="1" s="1"/>
  <c r="G254" i="1"/>
  <c r="G255" i="1" s="1"/>
  <c r="H254" i="1"/>
  <c r="H255" i="1" s="1"/>
  <c r="F278" i="1"/>
  <c r="F279" i="1" s="1"/>
  <c r="J278" i="1"/>
  <c r="J279" i="1" s="1"/>
  <c r="F246" i="1"/>
  <c r="F247" i="1" s="1"/>
  <c r="E242" i="1"/>
  <c r="E243" i="1" s="1"/>
  <c r="F242" i="1"/>
  <c r="F243" i="1" s="1"/>
  <c r="C241" i="1"/>
  <c r="G238" i="1"/>
  <c r="G239" i="1" s="1"/>
  <c r="H238" i="1"/>
  <c r="H239" i="1" s="1"/>
  <c r="G262" i="1"/>
  <c r="G263" i="1" s="1"/>
  <c r="D282" i="1"/>
  <c r="D283" i="1" s="1"/>
  <c r="H282" i="1"/>
  <c r="H283" i="1" s="1"/>
  <c r="F234" i="1"/>
  <c r="F235" i="1" s="1"/>
  <c r="J234" i="1"/>
  <c r="J235" i="1" s="1"/>
  <c r="G234" i="1"/>
  <c r="G235" i="1" s="1"/>
  <c r="D274" i="1"/>
  <c r="D275" i="1" s="1"/>
  <c r="H274" i="1"/>
  <c r="H275" i="1" s="1"/>
  <c r="C35" i="1"/>
  <c r="C7" i="1"/>
  <c r="C19" i="1"/>
  <c r="C43" i="1"/>
  <c r="C71" i="1"/>
  <c r="C83" i="1"/>
  <c r="C109" i="1"/>
  <c r="C137" i="1"/>
  <c r="C149" i="1"/>
  <c r="C175" i="1"/>
  <c r="C203" i="1"/>
  <c r="C215" i="1"/>
  <c r="C223" i="1"/>
  <c r="H242" i="1"/>
  <c r="H243" i="1" s="1"/>
  <c r="F254" i="1"/>
  <c r="F255" i="1" s="1"/>
  <c r="J254" i="1"/>
  <c r="J255" i="1" s="1"/>
  <c r="C253" i="1"/>
  <c r="D262" i="1"/>
  <c r="D263" i="1" s="1"/>
  <c r="H262" i="1"/>
  <c r="H263" i="1" s="1"/>
  <c r="D266" i="1"/>
  <c r="D267" i="1" s="1"/>
  <c r="H266" i="1"/>
  <c r="H267" i="1" s="1"/>
  <c r="E270" i="1"/>
  <c r="E271" i="1" s="1"/>
  <c r="I270" i="1"/>
  <c r="I271" i="1" s="1"/>
  <c r="E278" i="1"/>
  <c r="E279" i="1" s="1"/>
  <c r="I278" i="1"/>
  <c r="I279" i="1" s="1"/>
  <c r="E282" i="1"/>
  <c r="E283" i="1" s="1"/>
  <c r="I282" i="1"/>
  <c r="I283" i="1" s="1"/>
  <c r="C23" i="1"/>
  <c r="C27" i="1"/>
  <c r="C55" i="1"/>
  <c r="C67" i="1"/>
  <c r="C93" i="1"/>
  <c r="C121" i="1"/>
  <c r="C133" i="1"/>
  <c r="C157" i="1"/>
  <c r="C187" i="1"/>
  <c r="C199" i="1"/>
  <c r="C245" i="1"/>
  <c r="C269" i="1"/>
  <c r="C51" i="1"/>
  <c r="C105" i="1"/>
  <c r="C117" i="1"/>
  <c r="C169" i="1"/>
  <c r="C183" i="1"/>
  <c r="C237" i="1"/>
  <c r="J242" i="1"/>
  <c r="J243" i="1" s="1"/>
  <c r="H246" i="1"/>
  <c r="H247" i="1" s="1"/>
  <c r="D250" i="1"/>
  <c r="D251" i="1" s="1"/>
  <c r="H250" i="1"/>
  <c r="H251" i="1" s="1"/>
  <c r="G258" i="1"/>
  <c r="G259" i="1" s="1"/>
  <c r="C257" i="1"/>
  <c r="C273" i="1"/>
  <c r="G278" i="1"/>
  <c r="G279" i="1" s="1"/>
  <c r="C277" i="1"/>
  <c r="C281" i="1"/>
  <c r="C11" i="1"/>
  <c r="C75" i="1"/>
  <c r="C141" i="1"/>
  <c r="C207" i="1"/>
  <c r="C59" i="1"/>
  <c r="C125" i="1"/>
  <c r="C191" i="1"/>
  <c r="C252" i="1"/>
  <c r="C236" i="1"/>
  <c r="C15" i="1"/>
  <c r="C31" i="1"/>
  <c r="C47" i="1"/>
  <c r="C63" i="1"/>
  <c r="C79" i="1"/>
  <c r="C97" i="1"/>
  <c r="C113" i="1"/>
  <c r="C129" i="1"/>
  <c r="C145" i="1"/>
  <c r="C161" i="1"/>
  <c r="C179" i="1"/>
  <c r="C195" i="1"/>
  <c r="C211" i="1"/>
  <c r="C227" i="1"/>
  <c r="C233" i="1"/>
  <c r="F250" i="1"/>
  <c r="F251" i="1" s="1"/>
  <c r="J250" i="1"/>
  <c r="J251" i="1" s="1"/>
  <c r="C261" i="1"/>
  <c r="D258" i="1"/>
  <c r="D259" i="1" s="1"/>
  <c r="C256" i="1"/>
  <c r="D242" i="1"/>
  <c r="D243" i="1" s="1"/>
  <c r="C240" i="1"/>
  <c r="E246" i="1"/>
  <c r="E247" i="1" s="1"/>
  <c r="I246" i="1"/>
  <c r="I247" i="1" s="1"/>
  <c r="C249" i="1"/>
  <c r="C268" i="1"/>
  <c r="C272" i="1"/>
  <c r="C244" i="1"/>
  <c r="C260" i="1"/>
  <c r="C276" i="1"/>
  <c r="C232" i="1"/>
  <c r="C248" i="1"/>
  <c r="C264" i="1"/>
  <c r="C280" i="1"/>
  <c r="C255" i="1" l="1"/>
  <c r="C267" i="1"/>
  <c r="C275" i="1"/>
  <c r="C239" i="1"/>
  <c r="C271" i="1"/>
  <c r="C279" i="1"/>
  <c r="C235" i="1"/>
  <c r="C263" i="1"/>
  <c r="C283" i="1"/>
  <c r="C259" i="1"/>
  <c r="C247" i="1"/>
  <c r="C243" i="1"/>
  <c r="C251" i="1"/>
</calcChain>
</file>

<file path=xl/sharedStrings.xml><?xml version="1.0" encoding="utf-8"?>
<sst xmlns="http://schemas.openxmlformats.org/spreadsheetml/2006/main" count="401" uniqueCount="103">
  <si>
    <t>(1/4)</t>
    <phoneticPr fontId="4"/>
  </si>
  <si>
    <t>市町村</t>
  </si>
  <si>
    <t>　</t>
  </si>
  <si>
    <t>総数</t>
  </si>
  <si>
    <t xml:space="preserve"> 15～  19歳</t>
    <phoneticPr fontId="4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</si>
  <si>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</si>
  <si>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</si>
  <si>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</si>
  <si>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</si>
  <si>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</si>
  <si>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</si>
  <si>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3"/>
  </si>
  <si>
    <t>出生数</t>
  </si>
  <si>
    <t>女性人口</t>
  </si>
  <si>
    <t>合計特殊出生率</t>
  </si>
  <si>
    <t>千葉市※</t>
    <rPh sb="0" eb="3">
      <t>チバシ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</si>
  <si>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</si>
  <si>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</si>
  <si>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</si>
  <si>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館山市</t>
    <rPh sb="0" eb="3">
      <t>タテヤマシ</t>
    </rPh>
    <phoneticPr fontId="3"/>
  </si>
  <si>
    <t>木更津市</t>
    <rPh sb="0" eb="3">
      <t>キサラヅ</t>
    </rPh>
    <rPh sb="3" eb="4">
      <t>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</si>
  <si>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</si>
  <si>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</si>
  <si>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</si>
  <si>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2">
      <t>ナリタ</t>
    </rPh>
    <rPh sb="2" eb="3">
      <t>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</si>
  <si>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</si>
  <si>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</si>
  <si>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</si>
  <si>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</si>
  <si>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</si>
  <si>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</si>
  <si>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</si>
  <si>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</si>
  <si>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</si>
  <si>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(2/4)</t>
    <phoneticPr fontId="4"/>
  </si>
  <si>
    <t>鴨川市</t>
  </si>
  <si>
    <t>鎌ケ谷市</t>
    <rPh sb="0" eb="3">
      <t>カマガヤ</t>
    </rPh>
    <phoneticPr fontId="4"/>
  </si>
  <si>
    <t>君津市</t>
  </si>
  <si>
    <t>富津市</t>
  </si>
  <si>
    <t>浦安市</t>
  </si>
  <si>
    <t>四街道市</t>
  </si>
  <si>
    <t>袖ケ浦市</t>
    <rPh sb="0" eb="3">
      <t>ソデガウラ</t>
    </rPh>
    <phoneticPr fontId="4"/>
  </si>
  <si>
    <t>八街市</t>
  </si>
  <si>
    <t>印西市</t>
  </si>
  <si>
    <t>白井市</t>
    <rPh sb="2" eb="3">
      <t>シ</t>
    </rPh>
    <phoneticPr fontId="4"/>
  </si>
  <si>
    <t>富里市</t>
    <rPh sb="2" eb="3">
      <t>シ</t>
    </rPh>
    <phoneticPr fontId="4"/>
  </si>
  <si>
    <t>南房総市</t>
    <rPh sb="0" eb="3">
      <t>ミナミボウソウ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</si>
  <si>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</si>
  <si>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2">
      <t>カトリ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</si>
  <si>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</si>
  <si>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</si>
  <si>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4" eb="5">
      <t>シ</t>
    </rPh>
    <phoneticPr fontId="4"/>
  </si>
  <si>
    <t>酒々井町</t>
  </si>
  <si>
    <t>栄町</t>
  </si>
  <si>
    <t>神崎町</t>
  </si>
  <si>
    <t xml:space="preserve"> </t>
  </si>
  <si>
    <t>(3/4)</t>
    <phoneticPr fontId="4"/>
  </si>
  <si>
    <t>多古町</t>
  </si>
  <si>
    <t>東庄町</t>
  </si>
  <si>
    <t>九十九里町</t>
  </si>
  <si>
    <t>芝山町</t>
  </si>
  <si>
    <t>横芝光町</t>
    <rPh sb="2" eb="3">
      <t>ヒカリ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</si>
  <si>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</si>
  <si>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</si>
  <si>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</si>
  <si>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</si>
  <si>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</si>
  <si>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</si>
  <si>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</si>
  <si>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</si>
  <si>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</si>
  <si>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4"/>
  </si>
  <si>
    <t>(4/4)</t>
    <phoneticPr fontId="4"/>
  </si>
  <si>
    <t>保健所</t>
    <rPh sb="0" eb="3">
      <t>ホケンジョ</t>
    </rPh>
    <phoneticPr fontId="4"/>
  </si>
  <si>
    <t>市川　　　　　　　　　</t>
  </si>
  <si>
    <t>松戸</t>
    <phoneticPr fontId="4"/>
  </si>
  <si>
    <t>野田</t>
    <phoneticPr fontId="4"/>
  </si>
  <si>
    <t>印旛　　　　　　　　　</t>
  </si>
  <si>
    <t>長生　　　　　　　　　</t>
  </si>
  <si>
    <t>夷隅　　　　　　　　　</t>
  </si>
  <si>
    <t>君津　　　　　　　　　</t>
  </si>
  <si>
    <t>習志野　　　　　　　　</t>
  </si>
  <si>
    <t>香取　　　　　　　　　</t>
  </si>
  <si>
    <t>海匝　　　　　　　　　</t>
  </si>
  <si>
    <t>山武　　　　　　　　　</t>
  </si>
  <si>
    <t>安房　　　　　　　　　</t>
  </si>
  <si>
    <t>Ａ　出生数</t>
    <rPh sb="2" eb="5">
      <t>シュッショウスウ</t>
    </rPh>
    <phoneticPr fontId="3"/>
  </si>
  <si>
    <t>Ｂ　女性人口</t>
    <rPh sb="2" eb="4">
      <t>ジョセイ</t>
    </rPh>
    <rPh sb="4" eb="6">
      <t>ジンコウ</t>
    </rPh>
    <phoneticPr fontId="3"/>
  </si>
  <si>
    <t>　Ａ</t>
    <phoneticPr fontId="3"/>
  </si>
  <si>
    <t>Ｃ　合計特殊出生率</t>
    <rPh sb="2" eb="4">
      <t>ゴウケイ</t>
    </rPh>
    <rPh sb="4" eb="6">
      <t>トクシュ</t>
    </rPh>
    <rPh sb="6" eb="9">
      <t>シュッショウリツ</t>
    </rPh>
    <phoneticPr fontId="3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</si>
  <si>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3"/>
  </si>
  <si>
    <t>　Ｂ</t>
    <phoneticPr fontId="3"/>
  </si>
  <si>
    <t>柏市</t>
    <rPh sb="0" eb="2">
      <t>カシワシ</t>
    </rPh>
    <phoneticPr fontId="3"/>
  </si>
  <si>
    <t>-</t>
  </si>
  <si>
    <t>市原</t>
    <phoneticPr fontId="4"/>
  </si>
  <si>
    <t>平成29年市町村別合計特殊出生率</t>
    <rPh sb="5" eb="8">
      <t>シチョウソン</t>
    </rPh>
    <rPh sb="8" eb="9">
      <t>ベツ</t>
    </rPh>
    <phoneticPr fontId="4"/>
  </si>
  <si>
    <t>使用数値：１）平成29年人口動態統計（確定数）出生数   ２）住民基本台帳年齢階級別人口（日本人人口）平成30年1月1日現在</t>
    <rPh sb="0" eb="2">
      <t>シヨウ</t>
    </rPh>
    <rPh sb="2" eb="4">
      <t>スウチ</t>
    </rPh>
    <rPh sb="7" eb="9">
      <t>ヘイセイ</t>
    </rPh>
    <rPh sb="11" eb="12">
      <t>ネン</t>
    </rPh>
    <rPh sb="12" eb="14">
      <t>ジンコウ</t>
    </rPh>
    <rPh sb="14" eb="16">
      <t>ドウタイ</t>
    </rPh>
    <rPh sb="16" eb="18">
      <t>トウケイ</t>
    </rPh>
    <rPh sb="19" eb="21">
      <t>カクテイ</t>
    </rPh>
    <rPh sb="21" eb="22">
      <t>スウ</t>
    </rPh>
    <rPh sb="23" eb="26">
      <t>シュッショウスウ</t>
    </rPh>
    <rPh sb="31" eb="33">
      <t>ジュウミン</t>
    </rPh>
    <rPh sb="33" eb="35">
      <t>キホン</t>
    </rPh>
    <rPh sb="35" eb="37">
      <t>ダイチョウ</t>
    </rPh>
    <rPh sb="37" eb="39">
      <t>ネンレイ</t>
    </rPh>
    <rPh sb="39" eb="41">
      <t>カイキュウ</t>
    </rPh>
    <rPh sb="41" eb="42">
      <t>ベツ</t>
    </rPh>
    <rPh sb="42" eb="44">
      <t>ジンコウ</t>
    </rPh>
    <rPh sb="45" eb="48">
      <t>ニホンジン</t>
    </rPh>
    <rPh sb="48" eb="50">
      <t>ジンコウ</t>
    </rPh>
    <rPh sb="51" eb="53">
      <t>ヘイセイ</t>
    </rPh>
    <rPh sb="55" eb="56">
      <t>ネン</t>
    </rPh>
    <rPh sb="57" eb="58">
      <t>ガツ</t>
    </rPh>
    <rPh sb="59" eb="60">
      <t>ニチ</t>
    </rPh>
    <rPh sb="60" eb="62">
      <t>ゲンザイ</t>
    </rPh>
    <phoneticPr fontId="3"/>
  </si>
  <si>
    <t>※この表における千葉県および千葉市の合計特殊出生率は、分母に「住民基本台帳年齢階級別人口（日本人人口）平成30年1月1日現在」を使用して算出した数値のため、厚生労働省公表値と異なっている。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64" eb="66">
      <t>シヨウ</t>
    </rPh>
    <rPh sb="68" eb="70">
      <t>サンシュツ</t>
    </rPh>
    <rPh sb="72" eb="74">
      <t>スウチ</t>
    </rPh>
    <rPh sb="78" eb="80">
      <t>コウセイ</t>
    </rPh>
    <rPh sb="80" eb="83">
      <t>ロウドウショウ</t>
    </rPh>
    <rPh sb="83" eb="85">
      <t>コウヒョウ</t>
    </rPh>
    <rPh sb="85" eb="86">
      <t>チ</t>
    </rPh>
    <rPh sb="87" eb="88">
      <t>コト</t>
    </rPh>
    <phoneticPr fontId="3"/>
  </si>
  <si>
    <t>市町村別合計特殊出生率（平成29年）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ヘイセイ</t>
    </rPh>
    <rPh sb="16" eb="17">
      <t>ネン</t>
    </rPh>
    <phoneticPr fontId="3"/>
  </si>
  <si>
    <t>平成29年1月1日～12月31日の母の年齢階級別出生数（※１）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rPh sb="17" eb="18">
      <t>ハハ</t>
    </rPh>
    <rPh sb="19" eb="21">
      <t>ネンレイ</t>
    </rPh>
    <rPh sb="21" eb="24">
      <t>カイキュウベツ</t>
    </rPh>
    <rPh sb="24" eb="27">
      <t>シュッショウスウ</t>
    </rPh>
    <phoneticPr fontId="3"/>
  </si>
  <si>
    <t>平成30年1月1日現在の女性の年齢階級別人口（※２）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ジョセイ</t>
    </rPh>
    <rPh sb="15" eb="17">
      <t>ネンレイ</t>
    </rPh>
    <rPh sb="17" eb="20">
      <t>カイキュウベツ</t>
    </rPh>
    <rPh sb="20" eb="22">
      <t>ジンコウ</t>
    </rPh>
    <phoneticPr fontId="3"/>
  </si>
  <si>
    <t>※１　厚生労働省 「平成29年人口動態統計（確定数）」</t>
    <rPh sb="3" eb="5">
      <t>コウセイ</t>
    </rPh>
    <rPh sb="5" eb="8">
      <t>ロウドウショウ</t>
    </rPh>
    <rPh sb="10" eb="12">
      <t>ヘイセイ</t>
    </rPh>
    <rPh sb="14" eb="15">
      <t>ネン</t>
    </rPh>
    <rPh sb="15" eb="17">
      <t>ジンコウ</t>
    </rPh>
    <rPh sb="17" eb="19">
      <t>ドウタイ</t>
    </rPh>
    <rPh sb="19" eb="21">
      <t>トウケイ</t>
    </rPh>
    <rPh sb="22" eb="24">
      <t>カクテイ</t>
    </rPh>
    <rPh sb="24" eb="25">
      <t>スウ</t>
    </rPh>
    <phoneticPr fontId="3"/>
  </si>
  <si>
    <t>※２　総務省　「平成30年1月1日住民基本台帳年齢階級別人口（市区町村別）（日本人住民）」</t>
    <rPh sb="3" eb="6">
      <t>ソウムショウ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</si>
</sst>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明朝"/>
      <family val="1"/>
      <charset val="128"/>
    </font>
    <font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38" fontId="11" fillId="0" borderId="0" applyFon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7" fontId="7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6" fillId="2" borderId="8" xfId="0" applyNumberFormat="1" applyFont="1" applyFill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6" xfId="0" applyNumberFormat="1" applyFont="1" applyBorder="1" applyAlignment="1">
      <alignment horizontal="right" vertical="center"/>
    </xf>
    <xf numFmtId="37" fontId="6" fillId="0" borderId="9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39" fontId="7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37" fontId="6" fillId="3" borderId="13" xfId="0" applyNumberFormat="1" applyFont="1" applyFill="1" applyBorder="1" applyAlignment="1">
      <alignment horizontal="right" vertical="center"/>
    </xf>
    <xf numFmtId="37" fontId="8" fillId="3" borderId="13" xfId="0" applyNumberFormat="1" applyFont="1" applyFill="1" applyBorder="1" applyAlignment="1">
      <alignment horizontal="right" vertical="center"/>
    </xf>
    <xf numFmtId="37" fontId="8" fillId="3" borderId="8" xfId="0" applyNumberFormat="1" applyFont="1" applyFill="1" applyBorder="1" applyAlignment="1">
      <alignment horizontal="right" vertical="center"/>
    </xf>
    <xf numFmtId="37" fontId="9" fillId="0" borderId="0" xfId="0" applyNumberFormat="1" applyFont="1" applyProtection="1">
      <protection locked="0"/>
    </xf>
    <xf numFmtId="37" fontId="9" fillId="0" borderId="9" xfId="0" applyNumberFormat="1" applyFont="1" applyBorder="1" applyProtection="1">
      <protection locked="0"/>
    </xf>
    <xf numFmtId="37" fontId="7" fillId="0" borderId="1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39" fontId="7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37" fontId="6" fillId="3" borderId="0" xfId="0" applyNumberFormat="1" applyFont="1" applyFill="1" applyAlignment="1">
      <alignment horizontal="right" vertical="center"/>
    </xf>
    <xf numFmtId="37" fontId="8" fillId="3" borderId="0" xfId="0" applyNumberFormat="1" applyFont="1" applyFill="1" applyAlignment="1">
      <alignment horizontal="right" vertical="center"/>
    </xf>
    <xf numFmtId="37" fontId="8" fillId="3" borderId="9" xfId="0" applyNumberFormat="1" applyFont="1" applyFill="1" applyBorder="1" applyAlignment="1">
      <alignment vertical="center"/>
    </xf>
    <xf numFmtId="37" fontId="9" fillId="0" borderId="19" xfId="0" applyNumberFormat="1" applyFont="1" applyBorder="1" applyProtection="1"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37" fontId="8" fillId="3" borderId="9" xfId="0" applyNumberFormat="1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3" borderId="9" xfId="0" applyNumberFormat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37" fontId="9" fillId="4" borderId="0" xfId="0" applyNumberFormat="1" applyFont="1" applyFill="1" applyProtection="1">
      <protection locked="0"/>
    </xf>
    <xf numFmtId="37" fontId="9" fillId="4" borderId="9" xfId="0" applyNumberFormat="1" applyFont="1" applyFill="1" applyBorder="1" applyProtection="1">
      <protection locked="0"/>
    </xf>
    <xf numFmtId="0" fontId="7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39" fontId="7" fillId="0" borderId="25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27" xfId="0" applyNumberFormat="1" applyFont="1" applyBorder="1" applyAlignment="1">
      <alignment horizontal="right" vertical="center"/>
    </xf>
    <xf numFmtId="0" fontId="7" fillId="0" borderId="0" xfId="0" applyFont="1"/>
    <xf numFmtId="37" fontId="6" fillId="3" borderId="9" xfId="0" applyNumberFormat="1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3" borderId="9" xfId="0" applyFont="1" applyFill="1" applyBorder="1" applyAlignment="1">
      <alignment vertical="center"/>
    </xf>
    <xf numFmtId="0" fontId="7" fillId="0" borderId="5" xfId="0" applyFont="1" applyBorder="1"/>
    <xf numFmtId="176" fontId="8" fillId="0" borderId="30" xfId="0" applyNumberFormat="1" applyFont="1" applyBorder="1" applyAlignment="1">
      <alignment horizontal="right" vertical="center"/>
    </xf>
    <xf numFmtId="0" fontId="8" fillId="3" borderId="13" xfId="0" applyFont="1" applyFill="1" applyBorder="1" applyAlignment="1">
      <alignment vertical="center"/>
    </xf>
    <xf numFmtId="38" fontId="8" fillId="0" borderId="11" xfId="1" applyFont="1" applyFill="1" applyBorder="1" applyAlignment="1">
      <alignment horizontal="distributed" vertical="center"/>
    </xf>
    <xf numFmtId="37" fontId="6" fillId="0" borderId="13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8" fontId="8" fillId="0" borderId="5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7" fontId="6" fillId="0" borderId="32" xfId="0" applyNumberFormat="1" applyFont="1" applyBorder="1" applyAlignment="1">
      <alignment horizontal="right" vertical="center"/>
    </xf>
    <xf numFmtId="38" fontId="8" fillId="0" borderId="23" xfId="1" applyFont="1" applyFill="1" applyBorder="1" applyAlignment="1">
      <alignment horizontal="distributed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0" fontId="14" fillId="0" borderId="0" xfId="0" applyFont="1"/>
    <xf numFmtId="56" fontId="5" fillId="0" borderId="0" xfId="0" applyNumberFormat="1" applyFont="1"/>
    <xf numFmtId="0" fontId="13" fillId="0" borderId="31" xfId="0" applyFont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4">
    <cellStyle name="桁区切り" xfId="1" builtinId="6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0" zoomScaleNormal="55" zoomScaleSheetLayoutView="50" workbookViewId="0">
      <selection activeCell="M9" sqref="M9"/>
    </sheetView>
  </sheetViews>
  <sheetFormatPr defaultColWidth="10.69921875" defaultRowHeight="24" x14ac:dyDescent="0.25"/>
  <cols>
    <col min="1" max="1" width="16.296875" style="61" customWidth="1"/>
    <col min="2" max="2" width="17.69921875" style="85" customWidth="1"/>
    <col min="3" max="10" width="17.69921875" style="3" customWidth="1"/>
    <col min="11" max="11" width="13.3984375" customWidth="1"/>
  </cols>
  <sheetData>
    <row r="1" spans="1:193" ht="28.5" x14ac:dyDescent="0.3">
      <c r="A1" s="1" t="s">
        <v>95</v>
      </c>
      <c r="B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193" ht="24.75" customHeight="1" thickBot="1" x14ac:dyDescent="0.3">
      <c r="A2" s="4" t="s">
        <v>96</v>
      </c>
      <c r="B2" s="2"/>
      <c r="J2" s="5" t="s">
        <v>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</row>
    <row r="3" spans="1:193" ht="36" customHeight="1" x14ac:dyDescent="0.2">
      <c r="A3" s="6" t="s">
        <v>1</v>
      </c>
      <c r="B3" s="7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4"/>
      <c r="L3" s="9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</row>
    <row r="4" spans="1:193" x14ac:dyDescent="0.2">
      <c r="A4" s="11" t="s">
        <v>11</v>
      </c>
      <c r="B4" s="12" t="s">
        <v>12</v>
      </c>
      <c r="C4" s="13">
        <f>D4+E4+F4+G4+H4+I4+J4</f>
        <v>44050</v>
      </c>
      <c r="D4" s="14">
        <v>381</v>
      </c>
      <c r="E4" s="14">
        <v>3329</v>
      </c>
      <c r="F4" s="14">
        <v>11067</v>
      </c>
      <c r="G4" s="14">
        <v>16348</v>
      </c>
      <c r="H4" s="14">
        <v>10245</v>
      </c>
      <c r="I4" s="14">
        <v>2610</v>
      </c>
      <c r="J4" s="15">
        <v>70</v>
      </c>
      <c r="K4" s="16"/>
      <c r="L4" s="89"/>
      <c r="M4" s="89"/>
      <c r="N4" s="89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</row>
    <row r="5" spans="1:193" x14ac:dyDescent="0.2">
      <c r="A5" s="11"/>
      <c r="B5" s="12" t="s">
        <v>13</v>
      </c>
      <c r="C5" s="17">
        <f>SUM(D5:J5)</f>
        <v>1257166</v>
      </c>
      <c r="D5" s="16">
        <v>139125</v>
      </c>
      <c r="E5" s="16">
        <v>147263</v>
      </c>
      <c r="F5" s="16">
        <v>148320</v>
      </c>
      <c r="G5" s="16">
        <v>168088</v>
      </c>
      <c r="H5" s="16">
        <v>188480</v>
      </c>
      <c r="I5" s="16">
        <v>228579</v>
      </c>
      <c r="J5" s="18">
        <v>237311</v>
      </c>
      <c r="K5" s="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</row>
    <row r="6" spans="1:193" x14ac:dyDescent="0.2">
      <c r="A6" s="11"/>
      <c r="B6" s="12"/>
      <c r="C6" s="19"/>
      <c r="D6" s="20">
        <f t="shared" ref="D6:J6" si="0">ROUND(D4/D5,5)</f>
        <v>2.7399999999999998E-3</v>
      </c>
      <c r="E6" s="20">
        <f t="shared" si="0"/>
        <v>2.2610000000000002E-2</v>
      </c>
      <c r="F6" s="20">
        <f t="shared" si="0"/>
        <v>7.4620000000000006E-2</v>
      </c>
      <c r="G6" s="20">
        <f t="shared" si="0"/>
        <v>9.7259999999999999E-2</v>
      </c>
      <c r="H6" s="20">
        <f t="shared" si="0"/>
        <v>5.4359999999999999E-2</v>
      </c>
      <c r="I6" s="20">
        <f t="shared" si="0"/>
        <v>1.142E-2</v>
      </c>
      <c r="J6" s="21">
        <f t="shared" si="0"/>
        <v>2.9E-4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</row>
    <row r="7" spans="1:193" x14ac:dyDescent="0.2">
      <c r="A7" s="11"/>
      <c r="B7" s="22" t="s">
        <v>14</v>
      </c>
      <c r="C7" s="23">
        <f>SUM(D7+E7+F7+G7+H7+I7+J7)</f>
        <v>1.3165</v>
      </c>
      <c r="D7" s="24">
        <f t="shared" ref="D7:J7" si="1">ROUND(D6*5,5)</f>
        <v>1.37E-2</v>
      </c>
      <c r="E7" s="24">
        <f t="shared" si="1"/>
        <v>0.11305</v>
      </c>
      <c r="F7" s="24">
        <f t="shared" si="1"/>
        <v>0.37309999999999999</v>
      </c>
      <c r="G7" s="24">
        <f t="shared" si="1"/>
        <v>0.48630000000000001</v>
      </c>
      <c r="H7" s="24">
        <f t="shared" si="1"/>
        <v>0.27179999999999999</v>
      </c>
      <c r="I7" s="24">
        <f t="shared" si="1"/>
        <v>5.7099999999999998E-2</v>
      </c>
      <c r="J7" s="25">
        <f t="shared" si="1"/>
        <v>1.4499999999999999E-3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</row>
    <row r="8" spans="1:193" x14ac:dyDescent="0.2">
      <c r="A8" s="26" t="s">
        <v>15</v>
      </c>
      <c r="B8" s="27" t="s">
        <v>12</v>
      </c>
      <c r="C8" s="13">
        <f>D8+E8+F8+G8+H8+I8+J8</f>
        <v>6653</v>
      </c>
      <c r="D8" s="28">
        <v>45</v>
      </c>
      <c r="E8" s="29">
        <v>495</v>
      </c>
      <c r="F8" s="29">
        <v>1630</v>
      </c>
      <c r="G8" s="29">
        <v>2482</v>
      </c>
      <c r="H8" s="29">
        <v>1597</v>
      </c>
      <c r="I8" s="29">
        <v>395</v>
      </c>
      <c r="J8" s="30">
        <v>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</row>
    <row r="9" spans="1:193" x14ac:dyDescent="0.25">
      <c r="A9" s="11"/>
      <c r="B9" s="12" t="s">
        <v>13</v>
      </c>
      <c r="C9" s="17">
        <f>SUM(D9:J9)</f>
        <v>198204</v>
      </c>
      <c r="D9" s="31">
        <v>22564</v>
      </c>
      <c r="E9" s="31">
        <v>23256</v>
      </c>
      <c r="F9" s="31">
        <v>22287</v>
      </c>
      <c r="G9" s="31">
        <v>24736</v>
      </c>
      <c r="H9" s="31">
        <v>28498</v>
      </c>
      <c r="I9" s="31">
        <v>36910</v>
      </c>
      <c r="J9" s="32">
        <v>39953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</row>
    <row r="10" spans="1:193" x14ac:dyDescent="0.2">
      <c r="A10" s="11"/>
      <c r="B10" s="12"/>
      <c r="C10" s="33"/>
      <c r="D10" s="20">
        <f t="shared" ref="D10:J10" si="2">ROUND(D8/D9,5)</f>
        <v>1.99E-3</v>
      </c>
      <c r="E10" s="34">
        <f t="shared" si="2"/>
        <v>2.128E-2</v>
      </c>
      <c r="F10" s="34">
        <f t="shared" si="2"/>
        <v>7.3139999999999997E-2</v>
      </c>
      <c r="G10" s="34">
        <f t="shared" si="2"/>
        <v>0.10034</v>
      </c>
      <c r="H10" s="34">
        <f t="shared" si="2"/>
        <v>5.604E-2</v>
      </c>
      <c r="I10" s="34">
        <f t="shared" si="2"/>
        <v>1.0699999999999999E-2</v>
      </c>
      <c r="J10" s="35">
        <f t="shared" si="2"/>
        <v>2.3000000000000001E-4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</row>
    <row r="11" spans="1:193" x14ac:dyDescent="0.2">
      <c r="A11" s="36"/>
      <c r="B11" s="37" t="s">
        <v>14</v>
      </c>
      <c r="C11" s="38">
        <f>SUM(D11+E11+F11+G11+H11+I11+J11)</f>
        <v>1.3186000000000002</v>
      </c>
      <c r="D11" s="39">
        <f t="shared" ref="D11:J11" si="3">ROUND(D10*5,5)</f>
        <v>9.9500000000000005E-3</v>
      </c>
      <c r="E11" s="40">
        <f t="shared" si="3"/>
        <v>0.10639999999999999</v>
      </c>
      <c r="F11" s="40">
        <f t="shared" si="3"/>
        <v>0.36570000000000003</v>
      </c>
      <c r="G11" s="40">
        <f t="shared" si="3"/>
        <v>0.50170000000000003</v>
      </c>
      <c r="H11" s="40">
        <f t="shared" si="3"/>
        <v>0.2802</v>
      </c>
      <c r="I11" s="40">
        <f t="shared" si="3"/>
        <v>5.3499999999999999E-2</v>
      </c>
      <c r="J11" s="41">
        <f t="shared" si="3"/>
        <v>1.15E-3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</row>
    <row r="12" spans="1:193" x14ac:dyDescent="0.2">
      <c r="A12" s="11" t="s">
        <v>16</v>
      </c>
      <c r="B12" s="27" t="s">
        <v>12</v>
      </c>
      <c r="C12" s="13">
        <f>D12+E12+F12+G12+H12+I12+J12</f>
        <v>257</v>
      </c>
      <c r="D12" s="42">
        <v>4</v>
      </c>
      <c r="E12" s="43">
        <v>32</v>
      </c>
      <c r="F12" s="43">
        <v>60</v>
      </c>
      <c r="G12" s="43">
        <v>87</v>
      </c>
      <c r="H12" s="43">
        <v>57</v>
      </c>
      <c r="I12" s="43">
        <v>15</v>
      </c>
      <c r="J12" s="44">
        <v>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</row>
    <row r="13" spans="1:193" x14ac:dyDescent="0.25">
      <c r="A13" s="11"/>
      <c r="B13" s="12" t="s">
        <v>13</v>
      </c>
      <c r="C13" s="17">
        <f>SUM(D13:J13)</f>
        <v>9403</v>
      </c>
      <c r="D13" s="45">
        <v>1273</v>
      </c>
      <c r="E13" s="31">
        <v>1080</v>
      </c>
      <c r="F13" s="31">
        <v>969</v>
      </c>
      <c r="G13" s="31">
        <v>1143</v>
      </c>
      <c r="H13" s="31">
        <v>1342</v>
      </c>
      <c r="I13" s="31">
        <v>1622</v>
      </c>
      <c r="J13" s="32">
        <v>1974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</row>
    <row r="14" spans="1:193" x14ac:dyDescent="0.2">
      <c r="A14" s="11"/>
      <c r="B14" s="12"/>
      <c r="C14" s="33" t="s">
        <v>2</v>
      </c>
      <c r="D14" s="20">
        <f t="shared" ref="D14:J14" si="4">ROUND(D12/D13,5)</f>
        <v>3.14E-3</v>
      </c>
      <c r="E14" s="34">
        <f t="shared" si="4"/>
        <v>2.963E-2</v>
      </c>
      <c r="F14" s="34">
        <f t="shared" si="4"/>
        <v>6.1920000000000003E-2</v>
      </c>
      <c r="G14" s="34">
        <f t="shared" si="4"/>
        <v>7.6119999999999993E-2</v>
      </c>
      <c r="H14" s="34">
        <f t="shared" si="4"/>
        <v>4.2470000000000001E-2</v>
      </c>
      <c r="I14" s="34">
        <f t="shared" si="4"/>
        <v>9.2499999999999995E-3</v>
      </c>
      <c r="J14" s="35">
        <f t="shared" si="4"/>
        <v>1.01E-3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</row>
    <row r="15" spans="1:193" x14ac:dyDescent="0.2">
      <c r="A15" s="36"/>
      <c r="B15" s="37" t="s">
        <v>14</v>
      </c>
      <c r="C15" s="38">
        <f>SUM(D15+E15+F15+G15+H15+I15+J15)</f>
        <v>1.1176999999999999</v>
      </c>
      <c r="D15" s="46">
        <f t="shared" ref="D15:J15" si="5">ROUND(D14*5,5)</f>
        <v>1.5699999999999999E-2</v>
      </c>
      <c r="E15" s="47">
        <f t="shared" si="5"/>
        <v>0.14815</v>
      </c>
      <c r="F15" s="47">
        <f t="shared" si="5"/>
        <v>0.30959999999999999</v>
      </c>
      <c r="G15" s="47">
        <f t="shared" si="5"/>
        <v>0.38059999999999999</v>
      </c>
      <c r="H15" s="47">
        <f t="shared" si="5"/>
        <v>0.21235000000000001</v>
      </c>
      <c r="I15" s="47">
        <f t="shared" si="5"/>
        <v>4.6249999999999999E-2</v>
      </c>
      <c r="J15" s="48">
        <f t="shared" si="5"/>
        <v>5.0499999999999998E-3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</row>
    <row r="16" spans="1:193" x14ac:dyDescent="0.2">
      <c r="A16" s="11" t="s">
        <v>17</v>
      </c>
      <c r="B16" s="27" t="s">
        <v>12</v>
      </c>
      <c r="C16" s="13">
        <f>D16+E16+F16+G16+H16+I16+J16</f>
        <v>4083</v>
      </c>
      <c r="D16" s="42">
        <v>24</v>
      </c>
      <c r="E16" s="43">
        <v>247</v>
      </c>
      <c r="F16" s="43">
        <v>1024</v>
      </c>
      <c r="G16" s="43">
        <v>1555</v>
      </c>
      <c r="H16" s="43">
        <v>971</v>
      </c>
      <c r="I16" s="43">
        <v>258</v>
      </c>
      <c r="J16" s="49">
        <v>4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</row>
    <row r="17" spans="1:193" x14ac:dyDescent="0.25">
      <c r="A17" s="11"/>
      <c r="B17" s="12" t="s">
        <v>13</v>
      </c>
      <c r="C17" s="17">
        <f>SUM(D17:J17)</f>
        <v>107009</v>
      </c>
      <c r="D17" s="45">
        <v>9793</v>
      </c>
      <c r="E17" s="31">
        <v>12399</v>
      </c>
      <c r="F17" s="31">
        <v>15007</v>
      </c>
      <c r="G17" s="31">
        <v>15795</v>
      </c>
      <c r="H17" s="31">
        <v>16059</v>
      </c>
      <c r="I17" s="31">
        <v>18678</v>
      </c>
      <c r="J17" s="32">
        <v>19278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</row>
    <row r="18" spans="1:193" x14ac:dyDescent="0.2">
      <c r="A18" s="11"/>
      <c r="B18" s="12"/>
      <c r="C18" s="33"/>
      <c r="D18" s="20">
        <f t="shared" ref="D18:J18" si="6">ROUND(D16/D17,5)</f>
        <v>2.4499999999999999E-3</v>
      </c>
      <c r="E18" s="34">
        <f t="shared" si="6"/>
        <v>1.992E-2</v>
      </c>
      <c r="F18" s="34">
        <f t="shared" si="6"/>
        <v>6.8229999999999999E-2</v>
      </c>
      <c r="G18" s="34">
        <f t="shared" si="6"/>
        <v>9.8449999999999996E-2</v>
      </c>
      <c r="H18" s="34">
        <f t="shared" si="6"/>
        <v>6.046E-2</v>
      </c>
      <c r="I18" s="34">
        <f t="shared" si="6"/>
        <v>1.3809999999999999E-2</v>
      </c>
      <c r="J18" s="35">
        <f t="shared" si="6"/>
        <v>2.1000000000000001E-4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</row>
    <row r="19" spans="1:193" x14ac:dyDescent="0.2">
      <c r="A19" s="36"/>
      <c r="B19" s="37" t="s">
        <v>14</v>
      </c>
      <c r="C19" s="38">
        <f>SUM(D19+E19+F19+G19+H19+I19+J19)</f>
        <v>1.31765</v>
      </c>
      <c r="D19" s="39">
        <f t="shared" ref="D19:J19" si="7">ROUND(D18*5,5)</f>
        <v>1.225E-2</v>
      </c>
      <c r="E19" s="39">
        <f t="shared" si="7"/>
        <v>9.9599999999999994E-2</v>
      </c>
      <c r="F19" s="39">
        <f t="shared" si="7"/>
        <v>0.34115000000000001</v>
      </c>
      <c r="G19" s="39">
        <f t="shared" si="7"/>
        <v>0.49225000000000002</v>
      </c>
      <c r="H19" s="39">
        <f t="shared" si="7"/>
        <v>0.30230000000000001</v>
      </c>
      <c r="I19" s="39">
        <f t="shared" si="7"/>
        <v>6.905E-2</v>
      </c>
      <c r="J19" s="50">
        <f t="shared" si="7"/>
        <v>1.0499999999999999E-3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</row>
    <row r="20" spans="1:193" x14ac:dyDescent="0.2">
      <c r="A20" s="11" t="s">
        <v>18</v>
      </c>
      <c r="B20" s="27" t="s">
        <v>12</v>
      </c>
      <c r="C20" s="13">
        <f>D20+E20+F20+G20+H20+I20+J20+K20</f>
        <v>4857</v>
      </c>
      <c r="D20" s="42">
        <v>30</v>
      </c>
      <c r="E20" s="42">
        <v>290</v>
      </c>
      <c r="F20" s="42">
        <v>1122</v>
      </c>
      <c r="G20" s="42">
        <v>1868</v>
      </c>
      <c r="H20" s="42">
        <v>1210</v>
      </c>
      <c r="I20" s="42">
        <v>329</v>
      </c>
      <c r="J20" s="51">
        <v>8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</row>
    <row r="21" spans="1:193" x14ac:dyDescent="0.25">
      <c r="A21" s="11"/>
      <c r="B21" s="12" t="s">
        <v>13</v>
      </c>
      <c r="C21" s="17">
        <f>SUM(D21:J21)</f>
        <v>134909</v>
      </c>
      <c r="D21" s="31">
        <v>13574</v>
      </c>
      <c r="E21" s="31">
        <v>14838</v>
      </c>
      <c r="F21" s="31">
        <v>16047</v>
      </c>
      <c r="G21" s="31">
        <v>18230</v>
      </c>
      <c r="H21" s="31">
        <v>21042</v>
      </c>
      <c r="I21" s="31">
        <v>25286</v>
      </c>
      <c r="J21" s="32">
        <v>25892</v>
      </c>
      <c r="K21" s="1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</row>
    <row r="22" spans="1:193" x14ac:dyDescent="0.2">
      <c r="A22" s="11"/>
      <c r="B22" s="12"/>
      <c r="C22" s="33" t="s">
        <v>2</v>
      </c>
      <c r="D22" s="34">
        <f t="shared" ref="D22:J22" si="8">ROUND(D20/D21,5)</f>
        <v>2.2100000000000002E-3</v>
      </c>
      <c r="E22" s="34">
        <f t="shared" si="8"/>
        <v>1.9539999999999998E-2</v>
      </c>
      <c r="F22" s="34">
        <f t="shared" si="8"/>
        <v>6.9919999999999996E-2</v>
      </c>
      <c r="G22" s="34">
        <f t="shared" si="8"/>
        <v>0.10247000000000001</v>
      </c>
      <c r="H22" s="34">
        <f t="shared" si="8"/>
        <v>5.7500000000000002E-2</v>
      </c>
      <c r="I22" s="34">
        <f t="shared" si="8"/>
        <v>1.3010000000000001E-2</v>
      </c>
      <c r="J22" s="35">
        <f t="shared" si="8"/>
        <v>3.1E-4</v>
      </c>
      <c r="K22" s="2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</row>
    <row r="23" spans="1:193" x14ac:dyDescent="0.2">
      <c r="A23" s="36"/>
      <c r="B23" s="37" t="s">
        <v>14</v>
      </c>
      <c r="C23" s="38">
        <f>SUM(D23+E23+F23+G23+H23+I23+J23+K23)</f>
        <v>1.3248</v>
      </c>
      <c r="D23" s="40">
        <f t="shared" ref="D23:J23" si="9">ROUND(D22*5,5)</f>
        <v>1.1050000000000001E-2</v>
      </c>
      <c r="E23" s="40">
        <f t="shared" si="9"/>
        <v>9.7699999999999995E-2</v>
      </c>
      <c r="F23" s="40">
        <f t="shared" si="9"/>
        <v>0.34960000000000002</v>
      </c>
      <c r="G23" s="40">
        <f t="shared" si="9"/>
        <v>0.51234999999999997</v>
      </c>
      <c r="H23" s="40">
        <f t="shared" si="9"/>
        <v>0.28749999999999998</v>
      </c>
      <c r="I23" s="40">
        <f t="shared" si="9"/>
        <v>6.5049999999999997E-2</v>
      </c>
      <c r="J23" s="41">
        <f t="shared" si="9"/>
        <v>1.5499999999999999E-3</v>
      </c>
      <c r="K23" s="2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</row>
    <row r="24" spans="1:193" x14ac:dyDescent="0.2">
      <c r="A24" s="11" t="s">
        <v>19</v>
      </c>
      <c r="B24" s="27" t="s">
        <v>12</v>
      </c>
      <c r="C24" s="13">
        <f>D24+E24+F24+G24+H24+I24+J24+K24</f>
        <v>271</v>
      </c>
      <c r="D24" s="43">
        <v>8</v>
      </c>
      <c r="E24" s="43">
        <v>23</v>
      </c>
      <c r="F24" s="43">
        <v>74</v>
      </c>
      <c r="G24" s="43">
        <v>90</v>
      </c>
      <c r="H24" s="43">
        <v>60</v>
      </c>
      <c r="I24" s="43">
        <v>16</v>
      </c>
      <c r="J24" s="44" t="s">
        <v>93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</row>
    <row r="25" spans="1:193" x14ac:dyDescent="0.25">
      <c r="A25" s="11"/>
      <c r="B25" s="12" t="s">
        <v>13</v>
      </c>
      <c r="C25" s="17">
        <f>SUM(D25:J25)</f>
        <v>7450</v>
      </c>
      <c r="D25" s="31">
        <v>882</v>
      </c>
      <c r="E25" s="31">
        <v>757</v>
      </c>
      <c r="F25" s="31">
        <v>779</v>
      </c>
      <c r="G25" s="31">
        <v>924</v>
      </c>
      <c r="H25" s="31">
        <v>1203</v>
      </c>
      <c r="I25" s="31">
        <v>1471</v>
      </c>
      <c r="J25" s="32">
        <v>1434</v>
      </c>
      <c r="K25" s="1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</row>
    <row r="26" spans="1:193" x14ac:dyDescent="0.2">
      <c r="A26" s="11"/>
      <c r="B26" s="12"/>
      <c r="C26" s="33" t="s">
        <v>2</v>
      </c>
      <c r="D26" s="34">
        <f t="shared" ref="D26:J26" si="10">ROUND(D24/D25,5)</f>
        <v>9.0699999999999999E-3</v>
      </c>
      <c r="E26" s="34">
        <f t="shared" si="10"/>
        <v>3.0380000000000001E-2</v>
      </c>
      <c r="F26" s="34">
        <f t="shared" si="10"/>
        <v>9.4990000000000005E-2</v>
      </c>
      <c r="G26" s="34">
        <f t="shared" si="10"/>
        <v>9.74E-2</v>
      </c>
      <c r="H26" s="34">
        <f t="shared" si="10"/>
        <v>4.9880000000000001E-2</v>
      </c>
      <c r="I26" s="34">
        <f t="shared" si="10"/>
        <v>1.0880000000000001E-2</v>
      </c>
      <c r="J26" s="35">
        <f t="shared" si="10"/>
        <v>0</v>
      </c>
      <c r="K26" s="2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</row>
    <row r="27" spans="1:193" x14ac:dyDescent="0.2">
      <c r="A27" s="36"/>
      <c r="B27" s="37" t="s">
        <v>14</v>
      </c>
      <c r="C27" s="38">
        <f>SUM(D27+E27+F27+G27+H27+I27+J27+K27)</f>
        <v>1.4630000000000001</v>
      </c>
      <c r="D27" s="40">
        <f t="shared" ref="D27:J27" si="11">ROUND(D26*5,5)</f>
        <v>4.5350000000000001E-2</v>
      </c>
      <c r="E27" s="40">
        <f t="shared" si="11"/>
        <v>0.15190000000000001</v>
      </c>
      <c r="F27" s="40">
        <f t="shared" si="11"/>
        <v>0.47494999999999998</v>
      </c>
      <c r="G27" s="40">
        <f t="shared" si="11"/>
        <v>0.48699999999999999</v>
      </c>
      <c r="H27" s="40">
        <f t="shared" si="11"/>
        <v>0.24940000000000001</v>
      </c>
      <c r="I27" s="40">
        <f t="shared" si="11"/>
        <v>5.4399999999999997E-2</v>
      </c>
      <c r="J27" s="41">
        <f t="shared" si="11"/>
        <v>0</v>
      </c>
      <c r="K27" s="2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</row>
    <row r="28" spans="1:193" x14ac:dyDescent="0.2">
      <c r="A28" s="11" t="s">
        <v>20</v>
      </c>
      <c r="B28" s="27" t="s">
        <v>12</v>
      </c>
      <c r="C28" s="13">
        <f>D28+E28+F28+G28+H28+I28+J28</f>
        <v>1049</v>
      </c>
      <c r="D28" s="43">
        <v>13</v>
      </c>
      <c r="E28" s="43">
        <v>124</v>
      </c>
      <c r="F28" s="43">
        <v>285</v>
      </c>
      <c r="G28" s="43">
        <v>354</v>
      </c>
      <c r="H28" s="43">
        <v>222</v>
      </c>
      <c r="I28" s="43">
        <v>50</v>
      </c>
      <c r="J28" s="44">
        <v>1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</row>
    <row r="29" spans="1:193" x14ac:dyDescent="0.25">
      <c r="A29" s="11"/>
      <c r="B29" s="12" t="s">
        <v>13</v>
      </c>
      <c r="C29" s="17">
        <f>SUM(D29:J29)</f>
        <v>26317</v>
      </c>
      <c r="D29" s="31">
        <v>3044</v>
      </c>
      <c r="E29" s="31">
        <v>2896</v>
      </c>
      <c r="F29" s="31">
        <v>3041</v>
      </c>
      <c r="G29" s="31">
        <v>3639</v>
      </c>
      <c r="H29" s="31">
        <v>4002</v>
      </c>
      <c r="I29" s="31">
        <v>4808</v>
      </c>
      <c r="J29" s="32">
        <v>4887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</row>
    <row r="30" spans="1:193" x14ac:dyDescent="0.2">
      <c r="A30" s="11"/>
      <c r="B30" s="12"/>
      <c r="C30" s="33" t="s">
        <v>2</v>
      </c>
      <c r="D30" s="34">
        <f t="shared" ref="D30:J30" si="12">ROUND(D28/D29,5)</f>
        <v>4.2700000000000004E-3</v>
      </c>
      <c r="E30" s="34">
        <f t="shared" si="12"/>
        <v>4.2819999999999997E-2</v>
      </c>
      <c r="F30" s="34">
        <f t="shared" si="12"/>
        <v>9.3719999999999998E-2</v>
      </c>
      <c r="G30" s="34">
        <f t="shared" si="12"/>
        <v>9.7280000000000005E-2</v>
      </c>
      <c r="H30" s="34">
        <f t="shared" si="12"/>
        <v>5.5469999999999998E-2</v>
      </c>
      <c r="I30" s="34">
        <f t="shared" si="12"/>
        <v>1.04E-2</v>
      </c>
      <c r="J30" s="35">
        <f t="shared" si="12"/>
        <v>2.0000000000000001E-4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</row>
    <row r="31" spans="1:193" x14ac:dyDescent="0.2">
      <c r="A31" s="36"/>
      <c r="B31" s="37" t="s">
        <v>14</v>
      </c>
      <c r="C31" s="38">
        <f>SUM(D31+E31+F31+G31+H31+I31+J31)</f>
        <v>1.5207999999999999</v>
      </c>
      <c r="D31" s="40">
        <f t="shared" ref="D31:J31" si="13">ROUND(D30*5,5)</f>
        <v>2.1350000000000001E-2</v>
      </c>
      <c r="E31" s="40">
        <f t="shared" si="13"/>
        <v>0.21410000000000001</v>
      </c>
      <c r="F31" s="40">
        <f t="shared" si="13"/>
        <v>0.46860000000000002</v>
      </c>
      <c r="G31" s="40">
        <f t="shared" si="13"/>
        <v>0.4864</v>
      </c>
      <c r="H31" s="40">
        <f t="shared" si="13"/>
        <v>0.27734999999999999</v>
      </c>
      <c r="I31" s="40">
        <f t="shared" si="13"/>
        <v>5.1999999999999998E-2</v>
      </c>
      <c r="J31" s="41">
        <f t="shared" si="13"/>
        <v>1E-3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</row>
    <row r="32" spans="1:193" x14ac:dyDescent="0.2">
      <c r="A32" s="11" t="s">
        <v>21</v>
      </c>
      <c r="B32" s="27" t="s">
        <v>12</v>
      </c>
      <c r="C32" s="13">
        <f>D32+E32+F32+G32+H32+I32+J32</f>
        <v>3502</v>
      </c>
      <c r="D32" s="43">
        <v>28</v>
      </c>
      <c r="E32" s="43">
        <v>249</v>
      </c>
      <c r="F32" s="43">
        <v>934</v>
      </c>
      <c r="G32" s="43">
        <v>1282</v>
      </c>
      <c r="H32" s="43">
        <v>794</v>
      </c>
      <c r="I32" s="43">
        <v>211</v>
      </c>
      <c r="J32" s="49">
        <v>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</row>
    <row r="33" spans="1:193" x14ac:dyDescent="0.25">
      <c r="A33" s="11"/>
      <c r="B33" s="12" t="s">
        <v>13</v>
      </c>
      <c r="C33" s="17">
        <f>SUM(D33:J33)</f>
        <v>101134</v>
      </c>
      <c r="D33" s="31">
        <v>10822</v>
      </c>
      <c r="E33" s="31">
        <v>12197</v>
      </c>
      <c r="F33" s="31">
        <v>12614</v>
      </c>
      <c r="G33" s="31">
        <v>13467</v>
      </c>
      <c r="H33" s="31">
        <v>14482</v>
      </c>
      <c r="I33" s="31">
        <v>17912</v>
      </c>
      <c r="J33" s="32">
        <v>19640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</row>
    <row r="34" spans="1:193" x14ac:dyDescent="0.2">
      <c r="A34" s="11"/>
      <c r="B34" s="12"/>
      <c r="C34" s="33"/>
      <c r="D34" s="34">
        <f t="shared" ref="D34:J34" si="14">ROUND(D32/D33,5)</f>
        <v>2.5899999999999999E-3</v>
      </c>
      <c r="E34" s="34">
        <f t="shared" si="14"/>
        <v>2.0410000000000001E-2</v>
      </c>
      <c r="F34" s="34">
        <f t="shared" si="14"/>
        <v>7.4039999999999995E-2</v>
      </c>
      <c r="G34" s="34">
        <f t="shared" si="14"/>
        <v>9.5200000000000007E-2</v>
      </c>
      <c r="H34" s="34">
        <f t="shared" si="14"/>
        <v>5.4829999999999997E-2</v>
      </c>
      <c r="I34" s="34">
        <f t="shared" si="14"/>
        <v>1.1780000000000001E-2</v>
      </c>
      <c r="J34" s="35">
        <f t="shared" si="14"/>
        <v>2.0000000000000001E-4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</row>
    <row r="35" spans="1:193" x14ac:dyDescent="0.2">
      <c r="A35" s="36"/>
      <c r="B35" s="37" t="s">
        <v>14</v>
      </c>
      <c r="C35" s="38">
        <f>SUM(D35+E35+F35+G35+H35+I35+J35)</f>
        <v>1.2952499999999998</v>
      </c>
      <c r="D35" s="40">
        <f t="shared" ref="D35:J35" si="15">ROUND(D34*5,5)</f>
        <v>1.295E-2</v>
      </c>
      <c r="E35" s="40">
        <f t="shared" si="15"/>
        <v>0.10205</v>
      </c>
      <c r="F35" s="40">
        <f t="shared" si="15"/>
        <v>0.37019999999999997</v>
      </c>
      <c r="G35" s="40">
        <f t="shared" si="15"/>
        <v>0.47599999999999998</v>
      </c>
      <c r="H35" s="40">
        <f t="shared" si="15"/>
        <v>0.27415</v>
      </c>
      <c r="I35" s="40">
        <f t="shared" si="15"/>
        <v>5.8900000000000001E-2</v>
      </c>
      <c r="J35" s="41">
        <f t="shared" si="15"/>
        <v>1E-3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</row>
    <row r="36" spans="1:193" x14ac:dyDescent="0.2">
      <c r="A36" s="11" t="s">
        <v>22</v>
      </c>
      <c r="B36" s="27" t="s">
        <v>12</v>
      </c>
      <c r="C36" s="13">
        <f>D36+E36+F36+G36+H36+I36+J36</f>
        <v>854</v>
      </c>
      <c r="D36" s="43">
        <v>9</v>
      </c>
      <c r="E36" s="43">
        <v>98</v>
      </c>
      <c r="F36" s="43">
        <v>228</v>
      </c>
      <c r="G36" s="43">
        <v>303</v>
      </c>
      <c r="H36" s="43">
        <v>167</v>
      </c>
      <c r="I36" s="43">
        <v>49</v>
      </c>
      <c r="J36" s="44" t="s">
        <v>93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</row>
    <row r="37" spans="1:193" x14ac:dyDescent="0.25">
      <c r="A37" s="11"/>
      <c r="B37" s="12" t="s">
        <v>13</v>
      </c>
      <c r="C37" s="17">
        <f>SUM(D37:J37)</f>
        <v>28585</v>
      </c>
      <c r="D37" s="31">
        <v>3502</v>
      </c>
      <c r="E37" s="31">
        <v>3462</v>
      </c>
      <c r="F37" s="31">
        <v>3034</v>
      </c>
      <c r="G37" s="31">
        <v>3620</v>
      </c>
      <c r="H37" s="31">
        <v>4350</v>
      </c>
      <c r="I37" s="31">
        <v>5415</v>
      </c>
      <c r="J37" s="32">
        <v>5202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</row>
    <row r="38" spans="1:193" x14ac:dyDescent="0.2">
      <c r="A38" s="11"/>
      <c r="B38" s="12"/>
      <c r="C38" s="33" t="s">
        <v>2</v>
      </c>
      <c r="D38" s="34">
        <f t="shared" ref="D38:J38" si="16">ROUND(D36/D37,5)</f>
        <v>2.5699999999999998E-3</v>
      </c>
      <c r="E38" s="34">
        <f t="shared" si="16"/>
        <v>2.8309999999999998E-2</v>
      </c>
      <c r="F38" s="34">
        <f t="shared" si="16"/>
        <v>7.5149999999999995E-2</v>
      </c>
      <c r="G38" s="34">
        <f t="shared" si="16"/>
        <v>8.3699999999999997E-2</v>
      </c>
      <c r="H38" s="34">
        <f t="shared" si="16"/>
        <v>3.8390000000000001E-2</v>
      </c>
      <c r="I38" s="34">
        <f t="shared" si="16"/>
        <v>9.0500000000000008E-3</v>
      </c>
      <c r="J38" s="35">
        <f t="shared" si="16"/>
        <v>0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</row>
    <row r="39" spans="1:193" x14ac:dyDescent="0.2">
      <c r="A39" s="36"/>
      <c r="B39" s="37" t="s">
        <v>14</v>
      </c>
      <c r="C39" s="38">
        <f>SUM(D39+E39+F39+G39+H39+I39+J39)</f>
        <v>1.1858500000000001</v>
      </c>
      <c r="D39" s="40">
        <f t="shared" ref="D39:J39" si="17">ROUND(D38*5,5)</f>
        <v>1.285E-2</v>
      </c>
      <c r="E39" s="40">
        <f t="shared" si="17"/>
        <v>0.14155000000000001</v>
      </c>
      <c r="F39" s="40">
        <f t="shared" si="17"/>
        <v>0.37574999999999997</v>
      </c>
      <c r="G39" s="40">
        <f t="shared" si="17"/>
        <v>0.41849999999999998</v>
      </c>
      <c r="H39" s="40">
        <f t="shared" si="17"/>
        <v>0.19195000000000001</v>
      </c>
      <c r="I39" s="40">
        <f t="shared" si="17"/>
        <v>4.5249999999999999E-2</v>
      </c>
      <c r="J39" s="41">
        <f t="shared" si="17"/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</row>
    <row r="40" spans="1:193" x14ac:dyDescent="0.2">
      <c r="A40" s="11" t="s">
        <v>23</v>
      </c>
      <c r="B40" s="27" t="s">
        <v>12</v>
      </c>
      <c r="C40" s="13">
        <f>D40+E40+F40+G40+H40+I40+J40</f>
        <v>505</v>
      </c>
      <c r="D40" s="43">
        <v>9</v>
      </c>
      <c r="E40" s="43">
        <v>56</v>
      </c>
      <c r="F40" s="43">
        <v>142</v>
      </c>
      <c r="G40" s="43">
        <v>173</v>
      </c>
      <c r="H40" s="43">
        <v>98</v>
      </c>
      <c r="I40" s="43">
        <v>26</v>
      </c>
      <c r="J40" s="44">
        <v>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</row>
    <row r="41" spans="1:193" x14ac:dyDescent="0.25">
      <c r="A41" s="11"/>
      <c r="B41" s="12" t="s">
        <v>13</v>
      </c>
      <c r="C41" s="17">
        <f>SUM(D41:J41)</f>
        <v>16116</v>
      </c>
      <c r="D41" s="31">
        <v>1916</v>
      </c>
      <c r="E41" s="31">
        <v>1898</v>
      </c>
      <c r="F41" s="31">
        <v>1798</v>
      </c>
      <c r="G41" s="31">
        <v>2080</v>
      </c>
      <c r="H41" s="31">
        <v>2355</v>
      </c>
      <c r="I41" s="31">
        <v>2927</v>
      </c>
      <c r="J41" s="32">
        <v>3142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</row>
    <row r="42" spans="1:193" x14ac:dyDescent="0.2">
      <c r="A42" s="11"/>
      <c r="B42" s="12"/>
      <c r="C42" s="33" t="s">
        <v>2</v>
      </c>
      <c r="D42" s="34">
        <f t="shared" ref="D42:J42" si="18">ROUND(D40/D41,5)</f>
        <v>4.7000000000000002E-3</v>
      </c>
      <c r="E42" s="34">
        <f t="shared" si="18"/>
        <v>2.9499999999999998E-2</v>
      </c>
      <c r="F42" s="34">
        <f t="shared" si="18"/>
        <v>7.8979999999999995E-2</v>
      </c>
      <c r="G42" s="34">
        <f t="shared" si="18"/>
        <v>8.3169999999999994E-2</v>
      </c>
      <c r="H42" s="34">
        <f t="shared" si="18"/>
        <v>4.1610000000000001E-2</v>
      </c>
      <c r="I42" s="34">
        <f t="shared" si="18"/>
        <v>8.8800000000000007E-3</v>
      </c>
      <c r="J42" s="35">
        <f t="shared" si="18"/>
        <v>3.2000000000000003E-4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</row>
    <row r="43" spans="1:193" x14ac:dyDescent="0.2">
      <c r="A43" s="36"/>
      <c r="B43" s="37" t="s">
        <v>14</v>
      </c>
      <c r="C43" s="38">
        <f>SUM(D43+E43+F43+G43+H43+I43+J43)</f>
        <v>1.2358</v>
      </c>
      <c r="D43" s="40">
        <f t="shared" ref="D43:J43" si="19">ROUND(D42*5,5)</f>
        <v>2.35E-2</v>
      </c>
      <c r="E43" s="40">
        <f t="shared" si="19"/>
        <v>0.14749999999999999</v>
      </c>
      <c r="F43" s="40">
        <f t="shared" si="19"/>
        <v>0.39489999999999997</v>
      </c>
      <c r="G43" s="40">
        <f t="shared" si="19"/>
        <v>0.41585</v>
      </c>
      <c r="H43" s="40">
        <f t="shared" si="19"/>
        <v>0.20805000000000001</v>
      </c>
      <c r="I43" s="40">
        <f t="shared" si="19"/>
        <v>4.4400000000000002E-2</v>
      </c>
      <c r="J43" s="41">
        <f t="shared" si="19"/>
        <v>1.6000000000000001E-3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</row>
    <row r="44" spans="1:193" x14ac:dyDescent="0.2">
      <c r="A44" s="11" t="s">
        <v>24</v>
      </c>
      <c r="B44" s="27" t="s">
        <v>12</v>
      </c>
      <c r="C44" s="13">
        <f>D44+E44+F44+G44+H44+I44+J44</f>
        <v>1022</v>
      </c>
      <c r="D44" s="43">
        <v>6</v>
      </c>
      <c r="E44" s="43">
        <v>81</v>
      </c>
      <c r="F44" s="43">
        <v>282</v>
      </c>
      <c r="G44" s="43">
        <v>358</v>
      </c>
      <c r="H44" s="43">
        <v>243</v>
      </c>
      <c r="I44" s="43">
        <v>51</v>
      </c>
      <c r="J44" s="49">
        <v>1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</row>
    <row r="45" spans="1:193" x14ac:dyDescent="0.25">
      <c r="A45" s="11"/>
      <c r="B45" s="12" t="s">
        <v>13</v>
      </c>
      <c r="C45" s="17">
        <f>SUM(D45:J45)</f>
        <v>28561</v>
      </c>
      <c r="D45" s="31">
        <v>2892</v>
      </c>
      <c r="E45" s="31">
        <v>4060</v>
      </c>
      <c r="F45" s="31">
        <v>3827</v>
      </c>
      <c r="G45" s="31">
        <v>3976</v>
      </c>
      <c r="H45" s="31">
        <v>4351</v>
      </c>
      <c r="I45" s="31">
        <v>4893</v>
      </c>
      <c r="J45" s="32">
        <v>4562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</row>
    <row r="46" spans="1:193" x14ac:dyDescent="0.2">
      <c r="A46" s="11"/>
      <c r="B46" s="12"/>
      <c r="C46" s="33"/>
      <c r="D46" s="34">
        <f t="shared" ref="D46:J46" si="20">ROUND(D44/D45,5)</f>
        <v>2.0699999999999998E-3</v>
      </c>
      <c r="E46" s="34">
        <f t="shared" si="20"/>
        <v>1.9949999999999999E-2</v>
      </c>
      <c r="F46" s="34">
        <f t="shared" si="20"/>
        <v>7.3690000000000005E-2</v>
      </c>
      <c r="G46" s="34">
        <f t="shared" si="20"/>
        <v>9.0039999999999995E-2</v>
      </c>
      <c r="H46" s="34">
        <f t="shared" si="20"/>
        <v>5.5849999999999997E-2</v>
      </c>
      <c r="I46" s="34">
        <f t="shared" si="20"/>
        <v>1.042E-2</v>
      </c>
      <c r="J46" s="35">
        <f t="shared" si="20"/>
        <v>2.2000000000000001E-4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</row>
    <row r="47" spans="1:193" x14ac:dyDescent="0.2">
      <c r="A47" s="36"/>
      <c r="B47" s="37" t="s">
        <v>14</v>
      </c>
      <c r="C47" s="38">
        <f>SUM(D47+E47+F47+G47+H47+I47+J47)</f>
        <v>1.2612000000000001</v>
      </c>
      <c r="D47" s="40">
        <f t="shared" ref="D47:J47" si="21">ROUND(D46*5,5)</f>
        <v>1.035E-2</v>
      </c>
      <c r="E47" s="40">
        <f t="shared" si="21"/>
        <v>9.9750000000000005E-2</v>
      </c>
      <c r="F47" s="40">
        <f t="shared" si="21"/>
        <v>0.36845</v>
      </c>
      <c r="G47" s="40">
        <f t="shared" si="21"/>
        <v>0.45019999999999999</v>
      </c>
      <c r="H47" s="40">
        <f t="shared" si="21"/>
        <v>0.27925</v>
      </c>
      <c r="I47" s="40">
        <f t="shared" si="21"/>
        <v>5.21E-2</v>
      </c>
      <c r="J47" s="41">
        <f t="shared" si="21"/>
        <v>1.1000000000000001E-3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</row>
    <row r="48" spans="1:193" x14ac:dyDescent="0.2">
      <c r="A48" s="11" t="s">
        <v>25</v>
      </c>
      <c r="B48" s="27" t="s">
        <v>12</v>
      </c>
      <c r="C48" s="13">
        <f>D48+E48+F48+G48+H48+I48+J48</f>
        <v>988</v>
      </c>
      <c r="D48" s="43">
        <v>5</v>
      </c>
      <c r="E48" s="43">
        <v>72</v>
      </c>
      <c r="F48" s="43">
        <v>228</v>
      </c>
      <c r="G48" s="43">
        <v>357</v>
      </c>
      <c r="H48" s="43">
        <v>253</v>
      </c>
      <c r="I48" s="43">
        <v>68</v>
      </c>
      <c r="J48" s="44">
        <v>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</row>
    <row r="49" spans="1:193" x14ac:dyDescent="0.25">
      <c r="A49" s="11"/>
      <c r="B49" s="12" t="s">
        <v>13</v>
      </c>
      <c r="C49" s="17">
        <f>SUM(D49:J49)</f>
        <v>32980</v>
      </c>
      <c r="D49" s="31">
        <v>3807</v>
      </c>
      <c r="E49" s="31">
        <v>3849</v>
      </c>
      <c r="F49" s="31">
        <v>3682</v>
      </c>
      <c r="G49" s="31">
        <v>4187</v>
      </c>
      <c r="H49" s="31">
        <v>4913</v>
      </c>
      <c r="I49" s="31">
        <v>6122</v>
      </c>
      <c r="J49" s="32">
        <v>6420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</row>
    <row r="50" spans="1:193" x14ac:dyDescent="0.2">
      <c r="A50" s="11"/>
      <c r="B50" s="12"/>
      <c r="C50" s="33" t="s">
        <v>2</v>
      </c>
      <c r="D50" s="34">
        <f t="shared" ref="D50:J50" si="22">ROUND(D48/D49,5)</f>
        <v>1.31E-3</v>
      </c>
      <c r="E50" s="34">
        <f t="shared" si="22"/>
        <v>1.8710000000000001E-2</v>
      </c>
      <c r="F50" s="34">
        <f t="shared" si="22"/>
        <v>6.1920000000000003E-2</v>
      </c>
      <c r="G50" s="34">
        <f t="shared" si="22"/>
        <v>8.5260000000000002E-2</v>
      </c>
      <c r="H50" s="34">
        <f t="shared" si="22"/>
        <v>5.1499999999999997E-2</v>
      </c>
      <c r="I50" s="34">
        <f t="shared" si="22"/>
        <v>1.111E-2</v>
      </c>
      <c r="J50" s="35">
        <f t="shared" si="22"/>
        <v>7.7999999999999999E-4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</row>
    <row r="51" spans="1:193" x14ac:dyDescent="0.2">
      <c r="A51" s="36"/>
      <c r="B51" s="37" t="s">
        <v>14</v>
      </c>
      <c r="C51" s="38">
        <f>SUM(D51+E51+F51+G51+H51+I51+J51)</f>
        <v>1.1529499999999999</v>
      </c>
      <c r="D51" s="40">
        <f t="shared" ref="D51:J51" si="23">ROUND(D50*5,5)</f>
        <v>6.5500000000000003E-3</v>
      </c>
      <c r="E51" s="40">
        <f t="shared" si="23"/>
        <v>9.3549999999999994E-2</v>
      </c>
      <c r="F51" s="40">
        <f t="shared" si="23"/>
        <v>0.30959999999999999</v>
      </c>
      <c r="G51" s="40">
        <f t="shared" si="23"/>
        <v>0.42630000000000001</v>
      </c>
      <c r="H51" s="40">
        <f t="shared" si="23"/>
        <v>0.25750000000000001</v>
      </c>
      <c r="I51" s="40">
        <f t="shared" si="23"/>
        <v>5.5550000000000002E-2</v>
      </c>
      <c r="J51" s="41">
        <f t="shared" si="23"/>
        <v>3.8999999999999998E-3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</row>
    <row r="52" spans="1:193" x14ac:dyDescent="0.2">
      <c r="A52" s="11" t="s">
        <v>26</v>
      </c>
      <c r="B52" s="27" t="s">
        <v>12</v>
      </c>
      <c r="C52" s="13">
        <f>D52+E52+F52+G52+H52+I52+J52</f>
        <v>352</v>
      </c>
      <c r="D52" s="43">
        <v>9</v>
      </c>
      <c r="E52" s="43">
        <v>46</v>
      </c>
      <c r="F52" s="43">
        <v>104</v>
      </c>
      <c r="G52" s="43">
        <v>108</v>
      </c>
      <c r="H52" s="43">
        <v>66</v>
      </c>
      <c r="I52" s="43">
        <v>19</v>
      </c>
      <c r="J52" s="44" t="s">
        <v>93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</row>
    <row r="53" spans="1:193" x14ac:dyDescent="0.25">
      <c r="A53" s="11"/>
      <c r="B53" s="12" t="s">
        <v>13</v>
      </c>
      <c r="C53" s="17">
        <f>SUM(D53:J53)</f>
        <v>10723</v>
      </c>
      <c r="D53" s="31">
        <v>1288</v>
      </c>
      <c r="E53" s="31">
        <v>1431</v>
      </c>
      <c r="F53" s="31">
        <v>1309</v>
      </c>
      <c r="G53" s="31">
        <v>1464</v>
      </c>
      <c r="H53" s="31">
        <v>1517</v>
      </c>
      <c r="I53" s="31">
        <v>1811</v>
      </c>
      <c r="J53" s="32">
        <v>1903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</row>
    <row r="54" spans="1:193" x14ac:dyDescent="0.2">
      <c r="A54" s="11"/>
      <c r="B54" s="12"/>
      <c r="C54" s="33"/>
      <c r="D54" s="34">
        <f t="shared" ref="D54:J54" si="24">ROUND(D52/D53,5)</f>
        <v>6.9899999999999997E-3</v>
      </c>
      <c r="E54" s="34">
        <f t="shared" si="24"/>
        <v>3.2149999999999998E-2</v>
      </c>
      <c r="F54" s="34">
        <f t="shared" si="24"/>
        <v>7.9450000000000007E-2</v>
      </c>
      <c r="G54" s="34">
        <f t="shared" si="24"/>
        <v>7.3770000000000002E-2</v>
      </c>
      <c r="H54" s="34">
        <f t="shared" si="24"/>
        <v>4.351E-2</v>
      </c>
      <c r="I54" s="34">
        <f t="shared" si="24"/>
        <v>1.0489999999999999E-2</v>
      </c>
      <c r="J54" s="35">
        <f t="shared" si="24"/>
        <v>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</row>
    <row r="55" spans="1:193" x14ac:dyDescent="0.2">
      <c r="A55" s="36"/>
      <c r="B55" s="37" t="s">
        <v>14</v>
      </c>
      <c r="C55" s="38">
        <f>SUM(D55+E55+F55+G55+H55+I55+J55)</f>
        <v>1.2317999999999998</v>
      </c>
      <c r="D55" s="40">
        <f t="shared" ref="D55:J55" si="25">ROUND(D54*5,5)</f>
        <v>3.4950000000000002E-2</v>
      </c>
      <c r="E55" s="40">
        <f t="shared" si="25"/>
        <v>0.16075</v>
      </c>
      <c r="F55" s="40">
        <f t="shared" si="25"/>
        <v>0.39724999999999999</v>
      </c>
      <c r="G55" s="40">
        <f t="shared" si="25"/>
        <v>0.36885000000000001</v>
      </c>
      <c r="H55" s="40">
        <f t="shared" si="25"/>
        <v>0.21754999999999999</v>
      </c>
      <c r="I55" s="40">
        <f t="shared" si="25"/>
        <v>5.2449999999999997E-2</v>
      </c>
      <c r="J55" s="41">
        <f t="shared" si="25"/>
        <v>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</row>
    <row r="56" spans="1:193" x14ac:dyDescent="0.2">
      <c r="A56" s="11" t="s">
        <v>27</v>
      </c>
      <c r="B56" s="27" t="s">
        <v>12</v>
      </c>
      <c r="C56" s="13">
        <f>D56+E56+F56+G56+H56+I56+J56</f>
        <v>454</v>
      </c>
      <c r="D56" s="43">
        <v>7</v>
      </c>
      <c r="E56" s="43">
        <v>60</v>
      </c>
      <c r="F56" s="43">
        <v>147</v>
      </c>
      <c r="G56" s="43">
        <v>155</v>
      </c>
      <c r="H56" s="43">
        <v>63</v>
      </c>
      <c r="I56" s="43">
        <v>22</v>
      </c>
      <c r="J56" s="44" t="s">
        <v>93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</row>
    <row r="57" spans="1:193" x14ac:dyDescent="0.25">
      <c r="A57" s="11"/>
      <c r="B57" s="12" t="s">
        <v>13</v>
      </c>
      <c r="C57" s="17">
        <f>SUM(D57:J57)</f>
        <v>11959</v>
      </c>
      <c r="D57" s="31">
        <v>1521</v>
      </c>
      <c r="E57" s="31">
        <v>1473</v>
      </c>
      <c r="F57" s="31">
        <v>1472</v>
      </c>
      <c r="G57" s="31">
        <v>1648</v>
      </c>
      <c r="H57" s="31">
        <v>1763</v>
      </c>
      <c r="I57" s="31">
        <v>2002</v>
      </c>
      <c r="J57" s="32">
        <v>2080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</row>
    <row r="58" spans="1:193" x14ac:dyDescent="0.2">
      <c r="A58" s="11"/>
      <c r="B58" s="12"/>
      <c r="C58" s="33"/>
      <c r="D58" s="34">
        <f t="shared" ref="D58:J58" si="26">ROUND(D56/D57,5)</f>
        <v>4.5999999999999999E-3</v>
      </c>
      <c r="E58" s="34">
        <f t="shared" si="26"/>
        <v>4.0730000000000002E-2</v>
      </c>
      <c r="F58" s="34">
        <f t="shared" si="26"/>
        <v>9.9860000000000004E-2</v>
      </c>
      <c r="G58" s="34">
        <f t="shared" si="26"/>
        <v>9.4049999999999995E-2</v>
      </c>
      <c r="H58" s="34">
        <f t="shared" si="26"/>
        <v>3.5729999999999998E-2</v>
      </c>
      <c r="I58" s="34">
        <f t="shared" si="26"/>
        <v>1.099E-2</v>
      </c>
      <c r="J58" s="35">
        <f t="shared" si="26"/>
        <v>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</row>
    <row r="59" spans="1:193" x14ac:dyDescent="0.2">
      <c r="A59" s="36"/>
      <c r="B59" s="37" t="s">
        <v>14</v>
      </c>
      <c r="C59" s="38">
        <f>SUM(D59+E59+F59+G59+H59+I59+J59)</f>
        <v>1.4298</v>
      </c>
      <c r="D59" s="40">
        <f t="shared" ref="D59:J59" si="27">ROUND(D58*5,5)</f>
        <v>2.3E-2</v>
      </c>
      <c r="E59" s="40">
        <f t="shared" si="27"/>
        <v>0.20365</v>
      </c>
      <c r="F59" s="40">
        <f t="shared" si="27"/>
        <v>0.49930000000000002</v>
      </c>
      <c r="G59" s="40">
        <f t="shared" si="27"/>
        <v>0.47025</v>
      </c>
      <c r="H59" s="40">
        <f t="shared" si="27"/>
        <v>0.17865</v>
      </c>
      <c r="I59" s="40">
        <f t="shared" si="27"/>
        <v>5.4949999999999999E-2</v>
      </c>
      <c r="J59" s="41">
        <f t="shared" si="27"/>
        <v>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</row>
    <row r="60" spans="1:193" x14ac:dyDescent="0.2">
      <c r="A60" s="11" t="s">
        <v>28</v>
      </c>
      <c r="B60" s="27" t="s">
        <v>12</v>
      </c>
      <c r="C60" s="13">
        <f>D60+E60+F60+G60+H60+I60+J60</f>
        <v>1485</v>
      </c>
      <c r="D60" s="43">
        <v>5</v>
      </c>
      <c r="E60" s="43">
        <v>50</v>
      </c>
      <c r="F60" s="43">
        <v>349</v>
      </c>
      <c r="G60" s="43">
        <v>603</v>
      </c>
      <c r="H60" s="43">
        <v>377</v>
      </c>
      <c r="I60" s="43">
        <v>95</v>
      </c>
      <c r="J60" s="49">
        <v>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</row>
    <row r="61" spans="1:193" x14ac:dyDescent="0.25">
      <c r="A61" s="11"/>
      <c r="B61" s="12" t="s">
        <v>13</v>
      </c>
      <c r="C61" s="17">
        <f>SUM(D61:J61)</f>
        <v>37029</v>
      </c>
      <c r="D61" s="31">
        <v>3928</v>
      </c>
      <c r="E61" s="31">
        <v>4090</v>
      </c>
      <c r="F61" s="31">
        <v>4369</v>
      </c>
      <c r="G61" s="31">
        <v>5271</v>
      </c>
      <c r="H61" s="31">
        <v>5747</v>
      </c>
      <c r="I61" s="31">
        <v>6705</v>
      </c>
      <c r="J61" s="32">
        <v>6919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</row>
    <row r="62" spans="1:193" x14ac:dyDescent="0.2">
      <c r="A62" s="11"/>
      <c r="B62" s="12"/>
      <c r="C62" s="33" t="s">
        <v>2</v>
      </c>
      <c r="D62" s="34">
        <f t="shared" ref="D62:J62" si="28">ROUND(D60/D61,5)</f>
        <v>1.2700000000000001E-3</v>
      </c>
      <c r="E62" s="34">
        <f t="shared" si="28"/>
        <v>1.222E-2</v>
      </c>
      <c r="F62" s="34">
        <f t="shared" si="28"/>
        <v>7.9880000000000007E-2</v>
      </c>
      <c r="G62" s="34">
        <f t="shared" si="28"/>
        <v>0.1144</v>
      </c>
      <c r="H62" s="34">
        <f t="shared" si="28"/>
        <v>6.5600000000000006E-2</v>
      </c>
      <c r="I62" s="34">
        <f t="shared" si="28"/>
        <v>1.417E-2</v>
      </c>
      <c r="J62" s="35">
        <f t="shared" si="28"/>
        <v>8.7000000000000001E-4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</row>
    <row r="63" spans="1:193" x14ac:dyDescent="0.2">
      <c r="A63" s="36"/>
      <c r="B63" s="37" t="s">
        <v>14</v>
      </c>
      <c r="C63" s="38">
        <f>SUM(D63+E63+F63+G63+H63+I63+J63)</f>
        <v>1.4420500000000003</v>
      </c>
      <c r="D63" s="40">
        <f t="shared" ref="D63:J63" si="29">ROUND(D62*5,5)</f>
        <v>6.3499999999999997E-3</v>
      </c>
      <c r="E63" s="40">
        <f t="shared" si="29"/>
        <v>6.1100000000000002E-2</v>
      </c>
      <c r="F63" s="40">
        <f t="shared" si="29"/>
        <v>0.39939999999999998</v>
      </c>
      <c r="G63" s="40">
        <f t="shared" si="29"/>
        <v>0.57199999999999995</v>
      </c>
      <c r="H63" s="40">
        <f t="shared" si="29"/>
        <v>0.32800000000000001</v>
      </c>
      <c r="I63" s="40">
        <f t="shared" si="29"/>
        <v>7.0849999999999996E-2</v>
      </c>
      <c r="J63" s="41">
        <f t="shared" si="29"/>
        <v>4.3499999999999997E-3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</row>
    <row r="64" spans="1:193" x14ac:dyDescent="0.2">
      <c r="A64" s="11" t="s">
        <v>92</v>
      </c>
      <c r="B64" s="27" t="s">
        <v>12</v>
      </c>
      <c r="C64" s="13">
        <f>D64+E64+F64+G64+H64+I64+J64</f>
        <v>3169</v>
      </c>
      <c r="D64" s="43">
        <v>28</v>
      </c>
      <c r="E64" s="43">
        <v>193</v>
      </c>
      <c r="F64" s="43">
        <v>751</v>
      </c>
      <c r="G64" s="43">
        <v>1205</v>
      </c>
      <c r="H64" s="43">
        <v>797</v>
      </c>
      <c r="I64" s="43">
        <v>188</v>
      </c>
      <c r="J64" s="49">
        <v>7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</row>
    <row r="65" spans="1:193" x14ac:dyDescent="0.25">
      <c r="A65" s="11"/>
      <c r="B65" s="12" t="s">
        <v>13</v>
      </c>
      <c r="C65" s="17">
        <f>SUM(D65:J65)</f>
        <v>86022</v>
      </c>
      <c r="D65" s="31">
        <v>9107</v>
      </c>
      <c r="E65" s="31">
        <v>9547</v>
      </c>
      <c r="F65" s="31">
        <v>9927</v>
      </c>
      <c r="G65" s="31">
        <v>11953</v>
      </c>
      <c r="H65" s="31">
        <v>13891</v>
      </c>
      <c r="I65" s="31">
        <v>15960</v>
      </c>
      <c r="J65" s="32">
        <v>15637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</row>
    <row r="66" spans="1:193" x14ac:dyDescent="0.2">
      <c r="A66" s="11"/>
      <c r="B66" s="12"/>
      <c r="C66" s="33"/>
      <c r="D66" s="34">
        <f t="shared" ref="D66:J66" si="30">ROUND(D64/D65,5)</f>
        <v>3.0699999999999998E-3</v>
      </c>
      <c r="E66" s="34">
        <f t="shared" si="30"/>
        <v>2.0219999999999998E-2</v>
      </c>
      <c r="F66" s="34">
        <f t="shared" si="30"/>
        <v>7.5649999999999995E-2</v>
      </c>
      <c r="G66" s="34">
        <f t="shared" si="30"/>
        <v>0.10081</v>
      </c>
      <c r="H66" s="34">
        <f t="shared" si="30"/>
        <v>5.738E-2</v>
      </c>
      <c r="I66" s="34">
        <f t="shared" si="30"/>
        <v>1.1780000000000001E-2</v>
      </c>
      <c r="J66" s="35">
        <f t="shared" si="30"/>
        <v>4.4999999999999999E-4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</row>
    <row r="67" spans="1:193" x14ac:dyDescent="0.2">
      <c r="A67" s="36"/>
      <c r="B67" s="37" t="s">
        <v>14</v>
      </c>
      <c r="C67" s="38">
        <f>SUM(D67+E67+F67+G67+H67+I67+J67)</f>
        <v>1.3468</v>
      </c>
      <c r="D67" s="40">
        <f t="shared" ref="D67:J67" si="31">ROUND(D66*5,5)</f>
        <v>1.5350000000000001E-2</v>
      </c>
      <c r="E67" s="40">
        <f t="shared" si="31"/>
        <v>0.1011</v>
      </c>
      <c r="F67" s="40">
        <f t="shared" si="31"/>
        <v>0.37824999999999998</v>
      </c>
      <c r="G67" s="40">
        <f t="shared" si="31"/>
        <v>0.50405</v>
      </c>
      <c r="H67" s="40">
        <f t="shared" si="31"/>
        <v>0.28689999999999999</v>
      </c>
      <c r="I67" s="40">
        <f t="shared" si="31"/>
        <v>5.8900000000000001E-2</v>
      </c>
      <c r="J67" s="41">
        <f t="shared" si="31"/>
        <v>2.2499999999999998E-3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</row>
    <row r="68" spans="1:193" x14ac:dyDescent="0.2">
      <c r="A68" s="11" t="s">
        <v>29</v>
      </c>
      <c r="B68" s="27" t="s">
        <v>12</v>
      </c>
      <c r="C68" s="13">
        <f>D68+E68+F68+G68+H68+I68+J68</f>
        <v>73</v>
      </c>
      <c r="D68" s="43" t="s">
        <v>93</v>
      </c>
      <c r="E68" s="43">
        <v>5</v>
      </c>
      <c r="F68" s="43">
        <v>13</v>
      </c>
      <c r="G68" s="43">
        <v>28</v>
      </c>
      <c r="H68" s="43">
        <v>20</v>
      </c>
      <c r="I68" s="43">
        <v>7</v>
      </c>
      <c r="J68" s="44" t="s">
        <v>93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</row>
    <row r="69" spans="1:193" x14ac:dyDescent="0.25">
      <c r="A69" s="11"/>
      <c r="B69" s="12" t="s">
        <v>13</v>
      </c>
      <c r="C69" s="17">
        <f>SUM(D69:J69)</f>
        <v>2335</v>
      </c>
      <c r="D69" s="31">
        <v>326</v>
      </c>
      <c r="E69" s="31">
        <v>302</v>
      </c>
      <c r="F69" s="31">
        <v>213</v>
      </c>
      <c r="G69" s="31">
        <v>279</v>
      </c>
      <c r="H69" s="31">
        <v>343</v>
      </c>
      <c r="I69" s="31">
        <v>379</v>
      </c>
      <c r="J69" s="32">
        <v>493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</row>
    <row r="70" spans="1:193" x14ac:dyDescent="0.2">
      <c r="A70" s="11"/>
      <c r="B70" s="12"/>
      <c r="C70" s="33"/>
      <c r="D70" s="34">
        <f t="shared" ref="D70:J70" si="32">ROUND(D68/D69,5)</f>
        <v>0</v>
      </c>
      <c r="E70" s="34">
        <f t="shared" si="32"/>
        <v>1.6559999999999998E-2</v>
      </c>
      <c r="F70" s="34">
        <f t="shared" si="32"/>
        <v>6.1030000000000001E-2</v>
      </c>
      <c r="G70" s="34">
        <f t="shared" si="32"/>
        <v>0.10036</v>
      </c>
      <c r="H70" s="34">
        <f t="shared" si="32"/>
        <v>5.8310000000000001E-2</v>
      </c>
      <c r="I70" s="34">
        <f t="shared" si="32"/>
        <v>1.847E-2</v>
      </c>
      <c r="J70" s="35">
        <f t="shared" si="32"/>
        <v>0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</row>
    <row r="71" spans="1:193" x14ac:dyDescent="0.2">
      <c r="A71" s="36"/>
      <c r="B71" s="37" t="s">
        <v>14</v>
      </c>
      <c r="C71" s="38">
        <f>SUM(D71+E71+F71+G71+H71+I71+J71)</f>
        <v>1.2736499999999999</v>
      </c>
      <c r="D71" s="40">
        <f t="shared" ref="D71:J71" si="33">ROUND(D70*5,5)</f>
        <v>0</v>
      </c>
      <c r="E71" s="40">
        <f t="shared" si="33"/>
        <v>8.2799999999999999E-2</v>
      </c>
      <c r="F71" s="40">
        <f t="shared" si="33"/>
        <v>0.30514999999999998</v>
      </c>
      <c r="G71" s="40">
        <f t="shared" si="33"/>
        <v>0.50180000000000002</v>
      </c>
      <c r="H71" s="40">
        <f t="shared" si="33"/>
        <v>0.29154999999999998</v>
      </c>
      <c r="I71" s="40">
        <f t="shared" si="33"/>
        <v>9.2350000000000002E-2</v>
      </c>
      <c r="J71" s="41">
        <f t="shared" si="33"/>
        <v>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</row>
    <row r="72" spans="1:193" x14ac:dyDescent="0.2">
      <c r="A72" s="11" t="s">
        <v>30</v>
      </c>
      <c r="B72" s="27" t="s">
        <v>12</v>
      </c>
      <c r="C72" s="13">
        <f>D72+E72+F72+G72+H72+I72+J72</f>
        <v>1838</v>
      </c>
      <c r="D72" s="43">
        <v>19</v>
      </c>
      <c r="E72" s="43">
        <v>228</v>
      </c>
      <c r="F72" s="43">
        <v>525</v>
      </c>
      <c r="G72" s="43">
        <v>612</v>
      </c>
      <c r="H72" s="43">
        <v>354</v>
      </c>
      <c r="I72" s="43">
        <v>96</v>
      </c>
      <c r="J72" s="44">
        <v>4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</row>
    <row r="73" spans="1:193" x14ac:dyDescent="0.25">
      <c r="A73" s="11"/>
      <c r="B73" s="12" t="s">
        <v>13</v>
      </c>
      <c r="C73" s="17">
        <f>SUM(D73:J73)</f>
        <v>51018</v>
      </c>
      <c r="D73" s="31">
        <v>6095</v>
      </c>
      <c r="E73" s="31">
        <v>6310</v>
      </c>
      <c r="F73" s="31">
        <v>5983</v>
      </c>
      <c r="G73" s="31">
        <v>6887</v>
      </c>
      <c r="H73" s="31">
        <v>7369</v>
      </c>
      <c r="I73" s="31">
        <v>9092</v>
      </c>
      <c r="J73" s="32">
        <v>9282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</row>
    <row r="74" spans="1:193" x14ac:dyDescent="0.2">
      <c r="A74" s="11"/>
      <c r="B74" s="12"/>
      <c r="C74" s="33"/>
      <c r="D74" s="34">
        <f t="shared" ref="D74:J74" si="34">ROUND(D72/D73,5)</f>
        <v>3.1199999999999999E-3</v>
      </c>
      <c r="E74" s="34">
        <f t="shared" si="34"/>
        <v>3.6130000000000002E-2</v>
      </c>
      <c r="F74" s="34">
        <f t="shared" si="34"/>
        <v>8.7749999999999995E-2</v>
      </c>
      <c r="G74" s="34">
        <f t="shared" si="34"/>
        <v>8.8859999999999995E-2</v>
      </c>
      <c r="H74" s="34">
        <f t="shared" si="34"/>
        <v>4.8039999999999999E-2</v>
      </c>
      <c r="I74" s="34">
        <f t="shared" si="34"/>
        <v>1.056E-2</v>
      </c>
      <c r="J74" s="35">
        <f t="shared" si="34"/>
        <v>4.2999999999999999E-4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</row>
    <row r="75" spans="1:193" x14ac:dyDescent="0.2">
      <c r="A75" s="11"/>
      <c r="B75" s="22" t="s">
        <v>14</v>
      </c>
      <c r="C75" s="23">
        <f>SUM(D75+E75+F75+G75+H75+I75+J75)</f>
        <v>1.3744499999999999</v>
      </c>
      <c r="D75" s="52">
        <f t="shared" ref="D75:J75" si="35">ROUND(D74*5,5)</f>
        <v>1.5599999999999999E-2</v>
      </c>
      <c r="E75" s="52">
        <f t="shared" si="35"/>
        <v>0.18065000000000001</v>
      </c>
      <c r="F75" s="52">
        <f t="shared" si="35"/>
        <v>0.43874999999999997</v>
      </c>
      <c r="G75" s="52">
        <f t="shared" si="35"/>
        <v>0.44429999999999997</v>
      </c>
      <c r="H75" s="52">
        <f t="shared" si="35"/>
        <v>0.2402</v>
      </c>
      <c r="I75" s="52">
        <f t="shared" si="35"/>
        <v>5.28E-2</v>
      </c>
      <c r="J75" s="53">
        <f t="shared" si="35"/>
        <v>2.15E-3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</row>
    <row r="76" spans="1:193" x14ac:dyDescent="0.2">
      <c r="A76" s="26" t="s">
        <v>31</v>
      </c>
      <c r="B76" s="27" t="s">
        <v>12</v>
      </c>
      <c r="C76" s="13">
        <f>D76+E76+F76+G76+H76+I76+J76</f>
        <v>1984</v>
      </c>
      <c r="D76" s="29">
        <v>7</v>
      </c>
      <c r="E76" s="29">
        <v>70</v>
      </c>
      <c r="F76" s="29">
        <v>433</v>
      </c>
      <c r="G76" s="29">
        <v>835</v>
      </c>
      <c r="H76" s="29">
        <v>515</v>
      </c>
      <c r="I76" s="29">
        <v>120</v>
      </c>
      <c r="J76" s="30">
        <v>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</row>
    <row r="77" spans="1:193" x14ac:dyDescent="0.25">
      <c r="A77" s="11"/>
      <c r="B77" s="12" t="s">
        <v>13</v>
      </c>
      <c r="C77" s="17">
        <f>SUM(D77:J77)</f>
        <v>40337</v>
      </c>
      <c r="D77" s="31">
        <v>3701</v>
      </c>
      <c r="E77" s="31">
        <v>3727</v>
      </c>
      <c r="F77" s="31">
        <v>4727</v>
      </c>
      <c r="G77" s="31">
        <v>6667</v>
      </c>
      <c r="H77" s="31">
        <v>7330</v>
      </c>
      <c r="I77" s="31">
        <v>7453</v>
      </c>
      <c r="J77" s="32">
        <v>6732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</row>
    <row r="78" spans="1:193" x14ac:dyDescent="0.2">
      <c r="A78" s="11"/>
      <c r="B78" s="12"/>
      <c r="C78" s="33"/>
      <c r="D78" s="34">
        <f t="shared" ref="D78:J78" si="36">ROUND(D76/D77,5)</f>
        <v>1.89E-3</v>
      </c>
      <c r="E78" s="34">
        <f t="shared" si="36"/>
        <v>1.8780000000000002E-2</v>
      </c>
      <c r="F78" s="34">
        <f t="shared" si="36"/>
        <v>9.1600000000000001E-2</v>
      </c>
      <c r="G78" s="34">
        <f t="shared" si="36"/>
        <v>0.12523999999999999</v>
      </c>
      <c r="H78" s="34">
        <f t="shared" si="36"/>
        <v>7.0260000000000003E-2</v>
      </c>
      <c r="I78" s="34">
        <f t="shared" si="36"/>
        <v>1.61E-2</v>
      </c>
      <c r="J78" s="35">
        <f t="shared" si="36"/>
        <v>5.9000000000000003E-4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</row>
    <row r="79" spans="1:193" x14ac:dyDescent="0.2">
      <c r="A79" s="36"/>
      <c r="B79" s="37" t="s">
        <v>14</v>
      </c>
      <c r="C79" s="38">
        <f>SUM(D79+E79+F79+G79+H79+I79+J79)</f>
        <v>1.6222999999999999</v>
      </c>
      <c r="D79" s="40">
        <f t="shared" ref="D79:J79" si="37">ROUND(D78*5,5)</f>
        <v>9.4500000000000001E-3</v>
      </c>
      <c r="E79" s="40">
        <f t="shared" si="37"/>
        <v>9.3899999999999997E-2</v>
      </c>
      <c r="F79" s="40">
        <f t="shared" si="37"/>
        <v>0.45800000000000002</v>
      </c>
      <c r="G79" s="40">
        <f t="shared" si="37"/>
        <v>0.62619999999999998</v>
      </c>
      <c r="H79" s="40">
        <f t="shared" si="37"/>
        <v>0.3513</v>
      </c>
      <c r="I79" s="40">
        <f t="shared" si="37"/>
        <v>8.0500000000000002E-2</v>
      </c>
      <c r="J79" s="41">
        <f t="shared" si="37"/>
        <v>2.9499999999999999E-3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</row>
    <row r="80" spans="1:193" x14ac:dyDescent="0.2">
      <c r="A80" s="11" t="s">
        <v>32</v>
      </c>
      <c r="B80" s="12" t="s">
        <v>12</v>
      </c>
      <c r="C80" s="33">
        <f>D80+E80+F80+G80+H80+I80+J80</f>
        <v>1425</v>
      </c>
      <c r="D80" s="43">
        <v>15</v>
      </c>
      <c r="E80" s="43">
        <v>94</v>
      </c>
      <c r="F80" s="43">
        <v>390</v>
      </c>
      <c r="G80" s="43">
        <v>526</v>
      </c>
      <c r="H80" s="43">
        <v>316</v>
      </c>
      <c r="I80" s="43">
        <v>82</v>
      </c>
      <c r="J80" s="44">
        <v>2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</row>
    <row r="81" spans="1:193" x14ac:dyDescent="0.25">
      <c r="A81" s="11"/>
      <c r="B81" s="12" t="s">
        <v>13</v>
      </c>
      <c r="C81" s="17">
        <f>SUM(D81:J81)</f>
        <v>41585</v>
      </c>
      <c r="D81" s="31">
        <v>4890</v>
      </c>
      <c r="E81" s="31">
        <v>4582</v>
      </c>
      <c r="F81" s="31">
        <v>4598</v>
      </c>
      <c r="G81" s="31">
        <v>5237</v>
      </c>
      <c r="H81" s="31">
        <v>6142</v>
      </c>
      <c r="I81" s="31">
        <v>7840</v>
      </c>
      <c r="J81" s="32">
        <v>8296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</row>
    <row r="82" spans="1:193" x14ac:dyDescent="0.2">
      <c r="A82" s="11"/>
      <c r="B82" s="12"/>
      <c r="C82" s="33"/>
      <c r="D82" s="34">
        <f t="shared" ref="D82:J82" si="38">ROUND(D80/D81,5)</f>
        <v>3.0699999999999998E-3</v>
      </c>
      <c r="E82" s="34">
        <f t="shared" si="38"/>
        <v>2.052E-2</v>
      </c>
      <c r="F82" s="34">
        <f t="shared" si="38"/>
        <v>8.4820000000000007E-2</v>
      </c>
      <c r="G82" s="34">
        <f t="shared" si="38"/>
        <v>0.10044</v>
      </c>
      <c r="H82" s="34">
        <f t="shared" si="38"/>
        <v>5.1450000000000003E-2</v>
      </c>
      <c r="I82" s="34">
        <f t="shared" si="38"/>
        <v>1.0460000000000001E-2</v>
      </c>
      <c r="J82" s="35">
        <f t="shared" si="38"/>
        <v>2.4000000000000001E-4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</row>
    <row r="83" spans="1:193" x14ac:dyDescent="0.2">
      <c r="A83" s="11"/>
      <c r="B83" s="22" t="s">
        <v>14</v>
      </c>
      <c r="C83" s="23">
        <f>SUM(D83+E83+F83+G83+H83+I83+J83)</f>
        <v>1.355</v>
      </c>
      <c r="D83" s="52">
        <f t="shared" ref="D83:J83" si="39">ROUND(D82*5,5)</f>
        <v>1.5350000000000001E-2</v>
      </c>
      <c r="E83" s="52">
        <f t="shared" si="39"/>
        <v>0.1026</v>
      </c>
      <c r="F83" s="52">
        <f t="shared" si="39"/>
        <v>0.42409999999999998</v>
      </c>
      <c r="G83" s="52">
        <f t="shared" si="39"/>
        <v>0.50219999999999998</v>
      </c>
      <c r="H83" s="52">
        <f t="shared" si="39"/>
        <v>0.25724999999999998</v>
      </c>
      <c r="I83" s="52">
        <f t="shared" si="39"/>
        <v>5.2299999999999999E-2</v>
      </c>
      <c r="J83" s="53">
        <f t="shared" si="39"/>
        <v>1.1999999999999999E-3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</row>
    <row r="84" spans="1:193" x14ac:dyDescent="0.2">
      <c r="A84" s="26" t="s">
        <v>33</v>
      </c>
      <c r="B84" s="27" t="s">
        <v>12</v>
      </c>
      <c r="C84" s="13">
        <f>D84+E84+F84+G84+H84+I84+J84</f>
        <v>747</v>
      </c>
      <c r="D84" s="29">
        <v>2</v>
      </c>
      <c r="E84" s="29">
        <v>42</v>
      </c>
      <c r="F84" s="29">
        <v>179</v>
      </c>
      <c r="G84" s="29">
        <v>271</v>
      </c>
      <c r="H84" s="29">
        <v>202</v>
      </c>
      <c r="I84" s="29">
        <v>49</v>
      </c>
      <c r="J84" s="30">
        <v>2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</row>
    <row r="85" spans="1:193" x14ac:dyDescent="0.25">
      <c r="A85" s="11"/>
      <c r="B85" s="12" t="s">
        <v>13</v>
      </c>
      <c r="C85" s="17">
        <f>SUM(D85:J85)</f>
        <v>25611</v>
      </c>
      <c r="D85" s="54">
        <v>3080</v>
      </c>
      <c r="E85" s="54">
        <v>2931</v>
      </c>
      <c r="F85" s="54">
        <v>2573</v>
      </c>
      <c r="G85" s="54">
        <v>3023</v>
      </c>
      <c r="H85" s="54">
        <v>3649</v>
      </c>
      <c r="I85" s="54">
        <v>5039</v>
      </c>
      <c r="J85" s="55">
        <v>5316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</row>
    <row r="86" spans="1:193" x14ac:dyDescent="0.2">
      <c r="A86" s="11"/>
      <c r="B86" s="12"/>
      <c r="C86" s="33" t="s">
        <v>2</v>
      </c>
      <c r="D86" s="34">
        <f t="shared" ref="D86:J86" si="40">ROUND(D84/D85,5)</f>
        <v>6.4999999999999997E-4</v>
      </c>
      <c r="E86" s="34">
        <f t="shared" si="40"/>
        <v>1.4330000000000001E-2</v>
      </c>
      <c r="F86" s="34">
        <f t="shared" si="40"/>
        <v>6.9570000000000007E-2</v>
      </c>
      <c r="G86" s="34">
        <f t="shared" si="40"/>
        <v>8.9649999999999994E-2</v>
      </c>
      <c r="H86" s="34">
        <f t="shared" si="40"/>
        <v>5.5359999999999999E-2</v>
      </c>
      <c r="I86" s="34">
        <f t="shared" si="40"/>
        <v>9.7199999999999995E-3</v>
      </c>
      <c r="J86" s="35">
        <f t="shared" si="40"/>
        <v>3.8000000000000002E-4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</row>
    <row r="87" spans="1:193" ht="24.75" thickBot="1" x14ac:dyDescent="0.25">
      <c r="A87" s="56"/>
      <c r="B87" s="57" t="s">
        <v>14</v>
      </c>
      <c r="C87" s="58">
        <f>SUM(D87+E87+F87+G87+H87+I87+J87)</f>
        <v>1.1982999999999999</v>
      </c>
      <c r="D87" s="59">
        <f t="shared" ref="D87:J87" si="41">ROUND(D86*5,5)</f>
        <v>3.2499999999999999E-3</v>
      </c>
      <c r="E87" s="59">
        <f t="shared" si="41"/>
        <v>7.1650000000000005E-2</v>
      </c>
      <c r="F87" s="59">
        <f t="shared" si="41"/>
        <v>0.34784999999999999</v>
      </c>
      <c r="G87" s="59">
        <f t="shared" si="41"/>
        <v>0.44824999999999998</v>
      </c>
      <c r="H87" s="59">
        <f t="shared" si="41"/>
        <v>0.27679999999999999</v>
      </c>
      <c r="I87" s="59">
        <f t="shared" si="41"/>
        <v>4.8599999999999997E-2</v>
      </c>
      <c r="J87" s="60">
        <f t="shared" si="41"/>
        <v>1.9E-3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</row>
    <row r="88" spans="1:193" ht="24.75" thickBot="1" x14ac:dyDescent="0.3">
      <c r="B88" s="2"/>
      <c r="J88" s="5" t="s">
        <v>34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</row>
    <row r="89" spans="1:193" ht="36" customHeight="1" x14ac:dyDescent="0.2">
      <c r="A89" s="6" t="s">
        <v>1</v>
      </c>
      <c r="B89" s="7" t="s">
        <v>2</v>
      </c>
      <c r="C89" s="8" t="s">
        <v>3</v>
      </c>
      <c r="D89" s="9" t="s">
        <v>4</v>
      </c>
      <c r="E89" s="9" t="s">
        <v>5</v>
      </c>
      <c r="F89" s="9" t="s">
        <v>6</v>
      </c>
      <c r="G89" s="9" t="s">
        <v>7</v>
      </c>
      <c r="H89" s="9" t="s">
        <v>8</v>
      </c>
      <c r="I89" s="9" t="s">
        <v>9</v>
      </c>
      <c r="J89" s="10" t="s">
        <v>10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</row>
    <row r="90" spans="1:193" x14ac:dyDescent="0.2">
      <c r="A90" s="26" t="s">
        <v>35</v>
      </c>
      <c r="B90" s="27" t="s">
        <v>12</v>
      </c>
      <c r="C90" s="13">
        <f>D90+E90+F90+G90+H90+I90+J90</f>
        <v>200</v>
      </c>
      <c r="D90" s="42" t="s">
        <v>93</v>
      </c>
      <c r="E90" s="42">
        <v>15</v>
      </c>
      <c r="F90" s="42">
        <v>62</v>
      </c>
      <c r="G90" s="42">
        <v>67</v>
      </c>
      <c r="H90" s="42">
        <v>42</v>
      </c>
      <c r="I90" s="42">
        <v>14</v>
      </c>
      <c r="J90" s="62" t="s">
        <v>93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</row>
    <row r="91" spans="1:193" x14ac:dyDescent="0.25">
      <c r="A91" s="11"/>
      <c r="B91" s="12" t="s">
        <v>13</v>
      </c>
      <c r="C91" s="17">
        <f>SUM(D91:J91)</f>
        <v>5740</v>
      </c>
      <c r="D91" s="31">
        <v>686</v>
      </c>
      <c r="E91" s="31">
        <v>875</v>
      </c>
      <c r="F91" s="31">
        <v>719</v>
      </c>
      <c r="G91" s="31">
        <v>677</v>
      </c>
      <c r="H91" s="31">
        <v>769</v>
      </c>
      <c r="I91" s="31">
        <v>994</v>
      </c>
      <c r="J91" s="32">
        <v>1020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</row>
    <row r="92" spans="1:193" x14ac:dyDescent="0.2">
      <c r="A92" s="11"/>
      <c r="B92" s="12"/>
      <c r="C92" s="33"/>
      <c r="D92" s="34">
        <f t="shared" ref="D92:J92" si="42">ROUND(D90/D91,5)</f>
        <v>0</v>
      </c>
      <c r="E92" s="34">
        <f t="shared" si="42"/>
        <v>1.7139999999999999E-2</v>
      </c>
      <c r="F92" s="34">
        <f t="shared" si="42"/>
        <v>8.6230000000000001E-2</v>
      </c>
      <c r="G92" s="34">
        <f t="shared" si="42"/>
        <v>9.8970000000000002E-2</v>
      </c>
      <c r="H92" s="34">
        <f t="shared" si="42"/>
        <v>5.4620000000000002E-2</v>
      </c>
      <c r="I92" s="34">
        <f t="shared" si="42"/>
        <v>1.4080000000000001E-2</v>
      </c>
      <c r="J92" s="35">
        <f t="shared" si="42"/>
        <v>0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</row>
    <row r="93" spans="1:193" x14ac:dyDescent="0.2">
      <c r="A93" s="63"/>
      <c r="B93" s="37" t="s">
        <v>14</v>
      </c>
      <c r="C93" s="38">
        <f>SUM(D93+E93+F93+G93+H93+I93+J93)</f>
        <v>1.3552000000000002</v>
      </c>
      <c r="D93" s="40">
        <f t="shared" ref="D93:J93" si="43">ROUND(D92*5,5)</f>
        <v>0</v>
      </c>
      <c r="E93" s="40">
        <f t="shared" si="43"/>
        <v>8.5699999999999998E-2</v>
      </c>
      <c r="F93" s="40">
        <f t="shared" si="43"/>
        <v>0.43114999999999998</v>
      </c>
      <c r="G93" s="40">
        <f t="shared" si="43"/>
        <v>0.49485000000000001</v>
      </c>
      <c r="H93" s="40">
        <f t="shared" si="43"/>
        <v>0.27310000000000001</v>
      </c>
      <c r="I93" s="40">
        <f t="shared" si="43"/>
        <v>7.0400000000000004E-2</v>
      </c>
      <c r="J93" s="41">
        <f t="shared" si="43"/>
        <v>0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</row>
    <row r="94" spans="1:193" x14ac:dyDescent="0.2">
      <c r="A94" s="26" t="s">
        <v>36</v>
      </c>
      <c r="B94" s="27" t="s">
        <v>12</v>
      </c>
      <c r="C94" s="13">
        <f>D94+E94+F94+G94+H94+I94+J94</f>
        <v>749</v>
      </c>
      <c r="D94" s="43">
        <v>4</v>
      </c>
      <c r="E94" s="43">
        <v>81</v>
      </c>
      <c r="F94" s="43">
        <v>202</v>
      </c>
      <c r="G94" s="43">
        <v>256</v>
      </c>
      <c r="H94" s="43">
        <v>167</v>
      </c>
      <c r="I94" s="43">
        <v>38</v>
      </c>
      <c r="J94" s="44">
        <v>1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</row>
    <row r="95" spans="1:193" x14ac:dyDescent="0.25">
      <c r="A95" s="11"/>
      <c r="B95" s="12" t="s">
        <v>13</v>
      </c>
      <c r="C95" s="17">
        <f>SUM(D95:J95)</f>
        <v>22520</v>
      </c>
      <c r="D95" s="31">
        <v>2515</v>
      </c>
      <c r="E95" s="31">
        <v>2657</v>
      </c>
      <c r="F95" s="31">
        <v>2583</v>
      </c>
      <c r="G95" s="31">
        <v>2964</v>
      </c>
      <c r="H95" s="31">
        <v>3367</v>
      </c>
      <c r="I95" s="31">
        <v>4121</v>
      </c>
      <c r="J95" s="32">
        <v>4313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</row>
    <row r="96" spans="1:193" x14ac:dyDescent="0.2">
      <c r="A96" s="11"/>
      <c r="B96" s="12"/>
      <c r="C96" s="33" t="s">
        <v>2</v>
      </c>
      <c r="D96" s="34">
        <f t="shared" ref="D96:J96" si="44">ROUND(D94/D95,5)</f>
        <v>1.5900000000000001E-3</v>
      </c>
      <c r="E96" s="34">
        <f t="shared" si="44"/>
        <v>3.049E-2</v>
      </c>
      <c r="F96" s="34">
        <f t="shared" si="44"/>
        <v>7.8200000000000006E-2</v>
      </c>
      <c r="G96" s="34">
        <f t="shared" si="44"/>
        <v>8.6370000000000002E-2</v>
      </c>
      <c r="H96" s="34">
        <f t="shared" si="44"/>
        <v>4.9599999999999998E-2</v>
      </c>
      <c r="I96" s="34">
        <f t="shared" si="44"/>
        <v>9.2200000000000008E-3</v>
      </c>
      <c r="J96" s="35">
        <f t="shared" si="44"/>
        <v>2.3000000000000001E-4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</row>
    <row r="97" spans="1:193" x14ac:dyDescent="0.2">
      <c r="A97" s="63"/>
      <c r="B97" s="37" t="s">
        <v>14</v>
      </c>
      <c r="C97" s="38">
        <f>SUM(D97+E97+F97+G97+H97+I97+J97)</f>
        <v>1.2785</v>
      </c>
      <c r="D97" s="40">
        <f t="shared" ref="D97:J97" si="45">ROUND(D96*5,5)</f>
        <v>7.9500000000000005E-3</v>
      </c>
      <c r="E97" s="40">
        <f t="shared" si="45"/>
        <v>0.15245</v>
      </c>
      <c r="F97" s="40">
        <f t="shared" si="45"/>
        <v>0.39100000000000001</v>
      </c>
      <c r="G97" s="40">
        <f t="shared" si="45"/>
        <v>0.43185000000000001</v>
      </c>
      <c r="H97" s="40">
        <f t="shared" si="45"/>
        <v>0.248</v>
      </c>
      <c r="I97" s="40">
        <f t="shared" si="45"/>
        <v>4.6100000000000002E-2</v>
      </c>
      <c r="J97" s="41">
        <f t="shared" si="45"/>
        <v>1.15E-3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</row>
    <row r="98" spans="1:193" x14ac:dyDescent="0.2">
      <c r="A98" s="26" t="s">
        <v>37</v>
      </c>
      <c r="B98" s="27" t="s">
        <v>12</v>
      </c>
      <c r="C98" s="13">
        <f>D98+E98+F98+G98+H98+I98+J98</f>
        <v>544</v>
      </c>
      <c r="D98" s="43">
        <v>9</v>
      </c>
      <c r="E98" s="43">
        <v>80</v>
      </c>
      <c r="F98" s="43">
        <v>179</v>
      </c>
      <c r="G98" s="43">
        <v>175</v>
      </c>
      <c r="H98" s="43">
        <v>83</v>
      </c>
      <c r="I98" s="43">
        <v>18</v>
      </c>
      <c r="J98" s="44" t="s">
        <v>93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</row>
    <row r="99" spans="1:193" x14ac:dyDescent="0.25">
      <c r="A99" s="11"/>
      <c r="B99" s="12" t="s">
        <v>13</v>
      </c>
      <c r="C99" s="17">
        <f>SUM(D99:J99)</f>
        <v>15050</v>
      </c>
      <c r="D99" s="31">
        <v>1830</v>
      </c>
      <c r="E99" s="31">
        <v>1886</v>
      </c>
      <c r="F99" s="31">
        <v>1871</v>
      </c>
      <c r="G99" s="31">
        <v>1962</v>
      </c>
      <c r="H99" s="31">
        <v>2081</v>
      </c>
      <c r="I99" s="31">
        <v>2582</v>
      </c>
      <c r="J99" s="32">
        <v>2838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</row>
    <row r="100" spans="1:193" x14ac:dyDescent="0.2">
      <c r="A100" s="11"/>
      <c r="B100" s="12"/>
      <c r="C100" s="33"/>
      <c r="D100" s="34">
        <f t="shared" ref="D100:J100" si="46">ROUND(D98/D99,5)</f>
        <v>4.9199999999999999E-3</v>
      </c>
      <c r="E100" s="34">
        <f t="shared" si="46"/>
        <v>4.2419999999999999E-2</v>
      </c>
      <c r="F100" s="34">
        <f t="shared" si="46"/>
        <v>9.5670000000000005E-2</v>
      </c>
      <c r="G100" s="34">
        <f t="shared" si="46"/>
        <v>8.9190000000000005E-2</v>
      </c>
      <c r="H100" s="34">
        <f t="shared" si="46"/>
        <v>3.9879999999999999E-2</v>
      </c>
      <c r="I100" s="34">
        <f t="shared" si="46"/>
        <v>6.9699999999999996E-3</v>
      </c>
      <c r="J100" s="35">
        <f t="shared" si="46"/>
        <v>0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</row>
    <row r="101" spans="1:193" x14ac:dyDescent="0.2">
      <c r="A101" s="63"/>
      <c r="B101" s="37" t="s">
        <v>14</v>
      </c>
      <c r="C101" s="38">
        <f>SUM(D101+E101+F101+G101+H101+I101+J101)</f>
        <v>1.3952500000000001</v>
      </c>
      <c r="D101" s="40">
        <f t="shared" ref="D101:J101" si="47">ROUND(D100*5,5)</f>
        <v>2.46E-2</v>
      </c>
      <c r="E101" s="40">
        <f t="shared" si="47"/>
        <v>0.21210000000000001</v>
      </c>
      <c r="F101" s="40">
        <f t="shared" si="47"/>
        <v>0.47835</v>
      </c>
      <c r="G101" s="40">
        <f t="shared" si="47"/>
        <v>0.44595000000000001</v>
      </c>
      <c r="H101" s="40">
        <f t="shared" si="47"/>
        <v>0.19939999999999999</v>
      </c>
      <c r="I101" s="40">
        <f t="shared" si="47"/>
        <v>3.4849999999999999E-2</v>
      </c>
      <c r="J101" s="41">
        <f t="shared" si="47"/>
        <v>0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</row>
    <row r="102" spans="1:193" x14ac:dyDescent="0.2">
      <c r="A102" s="26" t="s">
        <v>38</v>
      </c>
      <c r="B102" s="27" t="s">
        <v>12</v>
      </c>
      <c r="C102" s="13">
        <f>D102+E102+F102+G102+H102+I102+J102</f>
        <v>199</v>
      </c>
      <c r="D102" s="43">
        <v>6</v>
      </c>
      <c r="E102" s="43">
        <v>22</v>
      </c>
      <c r="F102" s="43">
        <v>43</v>
      </c>
      <c r="G102" s="43">
        <v>70</v>
      </c>
      <c r="H102" s="43">
        <v>46</v>
      </c>
      <c r="I102" s="43">
        <v>12</v>
      </c>
      <c r="J102" s="44" t="s">
        <v>93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</row>
    <row r="103" spans="1:193" x14ac:dyDescent="0.25">
      <c r="A103" s="11"/>
      <c r="B103" s="12" t="s">
        <v>13</v>
      </c>
      <c r="C103" s="17">
        <f>SUM(D103:J103)</f>
        <v>6950</v>
      </c>
      <c r="D103" s="31">
        <v>895</v>
      </c>
      <c r="E103" s="31">
        <v>842</v>
      </c>
      <c r="F103" s="31">
        <v>763</v>
      </c>
      <c r="G103" s="31">
        <v>904</v>
      </c>
      <c r="H103" s="31">
        <v>967</v>
      </c>
      <c r="I103" s="31">
        <v>1213</v>
      </c>
      <c r="J103" s="32">
        <v>1366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</row>
    <row r="104" spans="1:193" x14ac:dyDescent="0.2">
      <c r="A104" s="11"/>
      <c r="B104" s="12"/>
      <c r="C104" s="33" t="s">
        <v>2</v>
      </c>
      <c r="D104" s="34">
        <f t="shared" ref="D104:J104" si="48">ROUND(D102/D103,5)</f>
        <v>6.7000000000000002E-3</v>
      </c>
      <c r="E104" s="34">
        <f t="shared" si="48"/>
        <v>2.613E-2</v>
      </c>
      <c r="F104" s="34">
        <f t="shared" si="48"/>
        <v>5.636E-2</v>
      </c>
      <c r="G104" s="34">
        <f t="shared" si="48"/>
        <v>7.7429999999999999E-2</v>
      </c>
      <c r="H104" s="34">
        <f t="shared" si="48"/>
        <v>4.7570000000000001E-2</v>
      </c>
      <c r="I104" s="34">
        <f t="shared" si="48"/>
        <v>9.8899999999999995E-3</v>
      </c>
      <c r="J104" s="35">
        <f t="shared" si="48"/>
        <v>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</row>
    <row r="105" spans="1:193" x14ac:dyDescent="0.2">
      <c r="A105" s="63"/>
      <c r="B105" s="37" t="s">
        <v>14</v>
      </c>
      <c r="C105" s="38">
        <f>SUM(D105+E105+F105+G105+H105+I105+J105)</f>
        <v>1.1203999999999998</v>
      </c>
      <c r="D105" s="40">
        <f t="shared" ref="D105:J105" si="49">ROUND(D104*5,5)</f>
        <v>3.3500000000000002E-2</v>
      </c>
      <c r="E105" s="40">
        <f t="shared" si="49"/>
        <v>0.13064999999999999</v>
      </c>
      <c r="F105" s="40">
        <f t="shared" si="49"/>
        <v>0.28179999999999999</v>
      </c>
      <c r="G105" s="40">
        <f t="shared" si="49"/>
        <v>0.38714999999999999</v>
      </c>
      <c r="H105" s="40">
        <f t="shared" si="49"/>
        <v>0.23785000000000001</v>
      </c>
      <c r="I105" s="40">
        <f t="shared" si="49"/>
        <v>4.9450000000000001E-2</v>
      </c>
      <c r="J105" s="41">
        <f t="shared" si="49"/>
        <v>0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</row>
    <row r="106" spans="1:193" x14ac:dyDescent="0.2">
      <c r="A106" s="26" t="s">
        <v>39</v>
      </c>
      <c r="B106" s="27" t="s">
        <v>12</v>
      </c>
      <c r="C106" s="13">
        <f>D106+E106+F106+G106+H106+I106+J106</f>
        <v>1320</v>
      </c>
      <c r="D106" s="43">
        <v>3</v>
      </c>
      <c r="E106" s="43">
        <v>53</v>
      </c>
      <c r="F106" s="43">
        <v>319</v>
      </c>
      <c r="G106" s="43">
        <v>509</v>
      </c>
      <c r="H106" s="43">
        <v>343</v>
      </c>
      <c r="I106" s="43">
        <v>88</v>
      </c>
      <c r="J106" s="49">
        <v>5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</row>
    <row r="107" spans="1:193" x14ac:dyDescent="0.25">
      <c r="A107" s="11"/>
      <c r="B107" s="12" t="s">
        <v>13</v>
      </c>
      <c r="C107" s="17">
        <f>SUM(D107:J107)</f>
        <v>43202</v>
      </c>
      <c r="D107" s="31">
        <v>4709</v>
      </c>
      <c r="E107" s="31">
        <v>6233</v>
      </c>
      <c r="F107" s="31">
        <v>5982</v>
      </c>
      <c r="G107" s="31">
        <v>5605</v>
      </c>
      <c r="H107" s="31">
        <v>5887</v>
      </c>
      <c r="I107" s="31">
        <v>7117</v>
      </c>
      <c r="J107" s="32">
        <v>7669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</row>
    <row r="108" spans="1:193" x14ac:dyDescent="0.2">
      <c r="A108" s="11"/>
      <c r="B108" s="12"/>
      <c r="C108" s="33"/>
      <c r="D108" s="34">
        <f t="shared" ref="D108:J108" si="50">ROUND(D106/D107,5)</f>
        <v>6.4000000000000005E-4</v>
      </c>
      <c r="E108" s="34">
        <f t="shared" si="50"/>
        <v>8.5000000000000006E-3</v>
      </c>
      <c r="F108" s="34">
        <f t="shared" si="50"/>
        <v>5.3330000000000002E-2</v>
      </c>
      <c r="G108" s="34">
        <f t="shared" si="50"/>
        <v>9.0810000000000002E-2</v>
      </c>
      <c r="H108" s="34">
        <f t="shared" si="50"/>
        <v>5.8259999999999999E-2</v>
      </c>
      <c r="I108" s="34">
        <f t="shared" si="50"/>
        <v>1.2359999999999999E-2</v>
      </c>
      <c r="J108" s="35">
        <f t="shared" si="50"/>
        <v>6.4999999999999997E-4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</row>
    <row r="109" spans="1:193" x14ac:dyDescent="0.2">
      <c r="A109" s="63"/>
      <c r="B109" s="37" t="s">
        <v>14</v>
      </c>
      <c r="C109" s="38">
        <f>SUM(D109+E109+F109+G109+H109+I109+J109)</f>
        <v>1.1227500000000001</v>
      </c>
      <c r="D109" s="40">
        <f t="shared" ref="D109:J109" si="51">ROUND(D108*5,5)</f>
        <v>3.2000000000000002E-3</v>
      </c>
      <c r="E109" s="40">
        <f t="shared" si="51"/>
        <v>4.2500000000000003E-2</v>
      </c>
      <c r="F109" s="40">
        <f t="shared" si="51"/>
        <v>0.26665</v>
      </c>
      <c r="G109" s="40">
        <f t="shared" si="51"/>
        <v>0.45405000000000001</v>
      </c>
      <c r="H109" s="40">
        <f t="shared" si="51"/>
        <v>0.2913</v>
      </c>
      <c r="I109" s="40">
        <f t="shared" si="51"/>
        <v>6.1800000000000001E-2</v>
      </c>
      <c r="J109" s="41">
        <f t="shared" si="51"/>
        <v>3.2499999999999999E-3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</row>
    <row r="110" spans="1:193" x14ac:dyDescent="0.2">
      <c r="A110" s="26" t="s">
        <v>40</v>
      </c>
      <c r="B110" s="27" t="s">
        <v>12</v>
      </c>
      <c r="C110" s="13">
        <f>D110+E110+F110+G110+H110+I110+J110</f>
        <v>672</v>
      </c>
      <c r="D110" s="43">
        <v>10</v>
      </c>
      <c r="E110" s="43">
        <v>65</v>
      </c>
      <c r="F110" s="43">
        <v>175</v>
      </c>
      <c r="G110" s="43">
        <v>262</v>
      </c>
      <c r="H110" s="43">
        <v>118</v>
      </c>
      <c r="I110" s="43">
        <v>42</v>
      </c>
      <c r="J110" s="44" t="s">
        <v>93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</row>
    <row r="111" spans="1:193" x14ac:dyDescent="0.25">
      <c r="A111" s="11"/>
      <c r="B111" s="12" t="s">
        <v>13</v>
      </c>
      <c r="C111" s="17">
        <f>SUM(D111:J111)</f>
        <v>18241</v>
      </c>
      <c r="D111" s="31">
        <v>2037</v>
      </c>
      <c r="E111" s="31">
        <v>2041</v>
      </c>
      <c r="F111" s="31">
        <v>1924</v>
      </c>
      <c r="G111" s="31">
        <v>2455</v>
      </c>
      <c r="H111" s="31">
        <v>2757</v>
      </c>
      <c r="I111" s="31">
        <v>3521</v>
      </c>
      <c r="J111" s="32">
        <v>3506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</row>
    <row r="112" spans="1:193" x14ac:dyDescent="0.2">
      <c r="A112" s="11"/>
      <c r="B112" s="12"/>
      <c r="C112" s="33" t="s">
        <v>2</v>
      </c>
      <c r="D112" s="34">
        <f t="shared" ref="D112:J112" si="52">ROUND(D110/D111,5)</f>
        <v>4.9100000000000003E-3</v>
      </c>
      <c r="E112" s="34">
        <f t="shared" si="52"/>
        <v>3.1850000000000003E-2</v>
      </c>
      <c r="F112" s="34">
        <f t="shared" si="52"/>
        <v>9.0959999999999999E-2</v>
      </c>
      <c r="G112" s="34">
        <f t="shared" si="52"/>
        <v>0.10672</v>
      </c>
      <c r="H112" s="34">
        <f t="shared" si="52"/>
        <v>4.2799999999999998E-2</v>
      </c>
      <c r="I112" s="34">
        <f t="shared" si="52"/>
        <v>1.193E-2</v>
      </c>
      <c r="J112" s="35">
        <f t="shared" si="52"/>
        <v>0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</row>
    <row r="113" spans="1:193" x14ac:dyDescent="0.2">
      <c r="A113" s="63"/>
      <c r="B113" s="37" t="s">
        <v>14</v>
      </c>
      <c r="C113" s="38">
        <f>SUM(D113+E113+F113+G113+H113+I113+J113)</f>
        <v>1.4458499999999999</v>
      </c>
      <c r="D113" s="40">
        <f t="shared" ref="D113:J113" si="53">ROUND(D112*5,5)</f>
        <v>2.4549999999999999E-2</v>
      </c>
      <c r="E113" s="40">
        <f t="shared" si="53"/>
        <v>0.15925</v>
      </c>
      <c r="F113" s="40">
        <f t="shared" si="53"/>
        <v>0.45479999999999998</v>
      </c>
      <c r="G113" s="40">
        <f t="shared" si="53"/>
        <v>0.53359999999999996</v>
      </c>
      <c r="H113" s="40">
        <f t="shared" si="53"/>
        <v>0.214</v>
      </c>
      <c r="I113" s="40">
        <f t="shared" si="53"/>
        <v>5.9650000000000002E-2</v>
      </c>
      <c r="J113" s="41">
        <f t="shared" si="53"/>
        <v>0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</row>
    <row r="114" spans="1:193" x14ac:dyDescent="0.2">
      <c r="A114" s="26" t="s">
        <v>41</v>
      </c>
      <c r="B114" s="27" t="s">
        <v>12</v>
      </c>
      <c r="C114" s="13">
        <f>D114+E114+F114+G114+H114+I114+J114</f>
        <v>514</v>
      </c>
      <c r="D114" s="43">
        <v>6</v>
      </c>
      <c r="E114" s="43">
        <v>55</v>
      </c>
      <c r="F114" s="43">
        <v>137</v>
      </c>
      <c r="G114" s="43">
        <v>185</v>
      </c>
      <c r="H114" s="43">
        <v>108</v>
      </c>
      <c r="I114" s="43">
        <v>23</v>
      </c>
      <c r="J114" s="44" t="s">
        <v>93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</row>
    <row r="115" spans="1:193" x14ac:dyDescent="0.25">
      <c r="A115" s="11"/>
      <c r="B115" s="12" t="s">
        <v>13</v>
      </c>
      <c r="C115" s="17">
        <f>SUM(D115:J115)</f>
        <v>12415</v>
      </c>
      <c r="D115" s="31">
        <v>1446</v>
      </c>
      <c r="E115" s="31">
        <v>1415</v>
      </c>
      <c r="F115" s="31">
        <v>1400</v>
      </c>
      <c r="G115" s="31">
        <v>1752</v>
      </c>
      <c r="H115" s="31">
        <v>1940</v>
      </c>
      <c r="I115" s="31">
        <v>2223</v>
      </c>
      <c r="J115" s="32">
        <v>2239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</row>
    <row r="116" spans="1:193" x14ac:dyDescent="0.2">
      <c r="A116" s="11"/>
      <c r="B116" s="12"/>
      <c r="C116" s="33"/>
      <c r="D116" s="34">
        <f t="shared" ref="D116:J116" si="54">ROUND(D114/D115,5)</f>
        <v>4.15E-3</v>
      </c>
      <c r="E116" s="34">
        <f t="shared" si="54"/>
        <v>3.8870000000000002E-2</v>
      </c>
      <c r="F116" s="34">
        <f t="shared" si="54"/>
        <v>9.7860000000000003E-2</v>
      </c>
      <c r="G116" s="34">
        <f t="shared" si="54"/>
        <v>0.10559</v>
      </c>
      <c r="H116" s="34">
        <f t="shared" si="54"/>
        <v>5.5669999999999997E-2</v>
      </c>
      <c r="I116" s="34">
        <f t="shared" si="54"/>
        <v>1.035E-2</v>
      </c>
      <c r="J116" s="35">
        <f t="shared" si="54"/>
        <v>0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</row>
    <row r="117" spans="1:193" x14ac:dyDescent="0.2">
      <c r="A117" s="63"/>
      <c r="B117" s="37" t="s">
        <v>14</v>
      </c>
      <c r="C117" s="38">
        <f>SUM(D117+E117+F117+G117+H117+I117+J117)</f>
        <v>1.5624499999999999</v>
      </c>
      <c r="D117" s="40">
        <f t="shared" ref="D117:J117" si="55">ROUND(D116*5,5)</f>
        <v>2.0750000000000001E-2</v>
      </c>
      <c r="E117" s="40">
        <f t="shared" si="55"/>
        <v>0.19434999999999999</v>
      </c>
      <c r="F117" s="40">
        <f t="shared" si="55"/>
        <v>0.48930000000000001</v>
      </c>
      <c r="G117" s="40">
        <f t="shared" si="55"/>
        <v>0.52795000000000003</v>
      </c>
      <c r="H117" s="40">
        <f t="shared" si="55"/>
        <v>0.27834999999999999</v>
      </c>
      <c r="I117" s="40">
        <f t="shared" si="55"/>
        <v>5.1749999999999997E-2</v>
      </c>
      <c r="J117" s="41">
        <f t="shared" si="55"/>
        <v>0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</row>
    <row r="118" spans="1:193" x14ac:dyDescent="0.2">
      <c r="A118" s="26" t="s">
        <v>42</v>
      </c>
      <c r="B118" s="27" t="s">
        <v>12</v>
      </c>
      <c r="C118" s="13">
        <f>D118+E118+F118+G118+H118+I118+J118</f>
        <v>342</v>
      </c>
      <c r="D118" s="43">
        <v>10</v>
      </c>
      <c r="E118" s="43">
        <v>57</v>
      </c>
      <c r="F118" s="43">
        <v>105</v>
      </c>
      <c r="G118" s="43">
        <v>102</v>
      </c>
      <c r="H118" s="43">
        <v>54</v>
      </c>
      <c r="I118" s="43">
        <v>14</v>
      </c>
      <c r="J118" s="49" t="s">
        <v>93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</row>
    <row r="119" spans="1:193" x14ac:dyDescent="0.25">
      <c r="A119" s="11"/>
      <c r="B119" s="12" t="s">
        <v>13</v>
      </c>
      <c r="C119" s="17">
        <f>SUM(D119:J119)</f>
        <v>12706</v>
      </c>
      <c r="D119" s="31">
        <v>1751</v>
      </c>
      <c r="E119" s="31">
        <v>1662</v>
      </c>
      <c r="F119" s="31">
        <v>1528</v>
      </c>
      <c r="G119" s="31">
        <v>1566</v>
      </c>
      <c r="H119" s="31">
        <v>1585</v>
      </c>
      <c r="I119" s="31">
        <v>2139</v>
      </c>
      <c r="J119" s="32">
        <v>2475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</row>
    <row r="120" spans="1:193" x14ac:dyDescent="0.2">
      <c r="A120" s="11"/>
      <c r="B120" s="12"/>
      <c r="C120" s="33" t="s">
        <v>2</v>
      </c>
      <c r="D120" s="34">
        <f t="shared" ref="D120:J120" si="56">ROUND(D118/D119,5)</f>
        <v>5.7099999999999998E-3</v>
      </c>
      <c r="E120" s="34">
        <f t="shared" si="56"/>
        <v>3.4299999999999997E-2</v>
      </c>
      <c r="F120" s="34">
        <f t="shared" si="56"/>
        <v>6.8720000000000003E-2</v>
      </c>
      <c r="G120" s="34">
        <f t="shared" si="56"/>
        <v>6.5129999999999993E-2</v>
      </c>
      <c r="H120" s="34">
        <f t="shared" si="56"/>
        <v>3.4070000000000003E-2</v>
      </c>
      <c r="I120" s="34">
        <f t="shared" si="56"/>
        <v>6.5500000000000003E-3</v>
      </c>
      <c r="J120" s="35">
        <f t="shared" si="56"/>
        <v>0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</row>
    <row r="121" spans="1:193" x14ac:dyDescent="0.2">
      <c r="A121" s="63"/>
      <c r="B121" s="37" t="s">
        <v>14</v>
      </c>
      <c r="C121" s="38">
        <f>SUM(D121+E121+F121+G121+H121+I121+J121)</f>
        <v>1.0724</v>
      </c>
      <c r="D121" s="40">
        <f t="shared" ref="D121:J121" si="57">ROUND(D120*5,5)</f>
        <v>2.8549999999999999E-2</v>
      </c>
      <c r="E121" s="40">
        <f t="shared" si="57"/>
        <v>0.17150000000000001</v>
      </c>
      <c r="F121" s="40">
        <f t="shared" si="57"/>
        <v>0.34360000000000002</v>
      </c>
      <c r="G121" s="40">
        <f t="shared" si="57"/>
        <v>0.32565</v>
      </c>
      <c r="H121" s="40">
        <f t="shared" si="57"/>
        <v>0.17035</v>
      </c>
      <c r="I121" s="40">
        <f t="shared" si="57"/>
        <v>3.2750000000000001E-2</v>
      </c>
      <c r="J121" s="41">
        <f t="shared" si="57"/>
        <v>0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</row>
    <row r="122" spans="1:193" x14ac:dyDescent="0.2">
      <c r="A122" s="26" t="s">
        <v>43</v>
      </c>
      <c r="B122" s="27" t="s">
        <v>12</v>
      </c>
      <c r="C122" s="13">
        <f>D122+E122+F122+G122+H122+I122+J122</f>
        <v>842</v>
      </c>
      <c r="D122" s="43">
        <v>5</v>
      </c>
      <c r="E122" s="43">
        <v>33</v>
      </c>
      <c r="F122" s="43">
        <v>161</v>
      </c>
      <c r="G122" s="43">
        <v>372</v>
      </c>
      <c r="H122" s="43">
        <v>220</v>
      </c>
      <c r="I122" s="43">
        <v>51</v>
      </c>
      <c r="J122" s="44" t="s">
        <v>93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</row>
    <row r="123" spans="1:193" x14ac:dyDescent="0.25">
      <c r="A123" s="11"/>
      <c r="B123" s="12" t="s">
        <v>13</v>
      </c>
      <c r="C123" s="17">
        <f>SUM(D123:J123)</f>
        <v>20299</v>
      </c>
      <c r="D123" s="31">
        <v>2377</v>
      </c>
      <c r="E123" s="31">
        <v>2336</v>
      </c>
      <c r="F123" s="31">
        <v>2217</v>
      </c>
      <c r="G123" s="31">
        <v>3063</v>
      </c>
      <c r="H123" s="31">
        <v>3442</v>
      </c>
      <c r="I123" s="31">
        <v>3540</v>
      </c>
      <c r="J123" s="32">
        <v>3324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</row>
    <row r="124" spans="1:193" x14ac:dyDescent="0.2">
      <c r="A124" s="11"/>
      <c r="B124" s="12"/>
      <c r="C124" s="33"/>
      <c r="D124" s="34">
        <f t="shared" ref="D124:J124" si="58">ROUND(D122/D123,5)</f>
        <v>2.0999999999999999E-3</v>
      </c>
      <c r="E124" s="34">
        <f t="shared" si="58"/>
        <v>1.413E-2</v>
      </c>
      <c r="F124" s="34">
        <f t="shared" si="58"/>
        <v>7.2620000000000004E-2</v>
      </c>
      <c r="G124" s="34">
        <f t="shared" si="58"/>
        <v>0.12145</v>
      </c>
      <c r="H124" s="34">
        <f t="shared" si="58"/>
        <v>6.3920000000000005E-2</v>
      </c>
      <c r="I124" s="34">
        <f t="shared" si="58"/>
        <v>1.4409999999999999E-2</v>
      </c>
      <c r="J124" s="35">
        <f t="shared" si="58"/>
        <v>0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</row>
    <row r="125" spans="1:193" x14ac:dyDescent="0.2">
      <c r="A125" s="63"/>
      <c r="B125" s="37" t="s">
        <v>14</v>
      </c>
      <c r="C125" s="38">
        <f>SUM(D125+E125+F125+G125+H125+I125+J125)</f>
        <v>1.4431499999999997</v>
      </c>
      <c r="D125" s="40">
        <f t="shared" ref="D125:J125" si="59">ROUND(D124*5,5)</f>
        <v>1.0500000000000001E-2</v>
      </c>
      <c r="E125" s="40">
        <f t="shared" si="59"/>
        <v>7.0650000000000004E-2</v>
      </c>
      <c r="F125" s="40">
        <f t="shared" si="59"/>
        <v>0.36309999999999998</v>
      </c>
      <c r="G125" s="40">
        <f t="shared" si="59"/>
        <v>0.60724999999999996</v>
      </c>
      <c r="H125" s="40">
        <f t="shared" si="59"/>
        <v>0.3196</v>
      </c>
      <c r="I125" s="40">
        <f t="shared" si="59"/>
        <v>7.2050000000000003E-2</v>
      </c>
      <c r="J125" s="41">
        <f t="shared" si="59"/>
        <v>0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</row>
    <row r="126" spans="1:193" x14ac:dyDescent="0.2">
      <c r="A126" s="26" t="s">
        <v>44</v>
      </c>
      <c r="B126" s="27" t="s">
        <v>12</v>
      </c>
      <c r="C126" s="13">
        <f>D126+E126+F126+G126+H126+I126+J126</f>
        <v>402</v>
      </c>
      <c r="D126" s="43">
        <v>6</v>
      </c>
      <c r="E126" s="43">
        <v>27</v>
      </c>
      <c r="F126" s="43">
        <v>96</v>
      </c>
      <c r="G126" s="43">
        <v>151</v>
      </c>
      <c r="H126" s="43">
        <v>94</v>
      </c>
      <c r="I126" s="43">
        <v>28</v>
      </c>
      <c r="J126" s="44" t="s">
        <v>93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</row>
    <row r="127" spans="1:193" x14ac:dyDescent="0.25">
      <c r="A127" s="11"/>
      <c r="B127" s="12" t="s">
        <v>13</v>
      </c>
      <c r="C127" s="17">
        <f>SUM(D127:J127)</f>
        <v>12784</v>
      </c>
      <c r="D127" s="31">
        <v>1574</v>
      </c>
      <c r="E127" s="31">
        <v>1349</v>
      </c>
      <c r="F127" s="31">
        <v>1218</v>
      </c>
      <c r="G127" s="31">
        <v>1588</v>
      </c>
      <c r="H127" s="31">
        <v>2018</v>
      </c>
      <c r="I127" s="31">
        <v>2605</v>
      </c>
      <c r="J127" s="32">
        <v>2432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</row>
    <row r="128" spans="1:193" x14ac:dyDescent="0.2">
      <c r="A128" s="11"/>
      <c r="B128" s="12"/>
      <c r="C128" s="33"/>
      <c r="D128" s="34">
        <f t="shared" ref="D128:J128" si="60">ROUND(D126/D127,5)</f>
        <v>3.81E-3</v>
      </c>
      <c r="E128" s="34">
        <f t="shared" si="60"/>
        <v>2.001E-2</v>
      </c>
      <c r="F128" s="34">
        <f t="shared" si="60"/>
        <v>7.8820000000000001E-2</v>
      </c>
      <c r="G128" s="34">
        <f t="shared" si="60"/>
        <v>9.5089999999999994E-2</v>
      </c>
      <c r="H128" s="34">
        <f t="shared" si="60"/>
        <v>4.6580000000000003E-2</v>
      </c>
      <c r="I128" s="34">
        <f t="shared" si="60"/>
        <v>1.0749999999999999E-2</v>
      </c>
      <c r="J128" s="35">
        <f t="shared" si="60"/>
        <v>0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</row>
    <row r="129" spans="1:193" x14ac:dyDescent="0.2">
      <c r="A129" s="63"/>
      <c r="B129" s="37" t="s">
        <v>14</v>
      </c>
      <c r="C129" s="38">
        <f>SUM(D129+E129+F129+G129+H129+I129+J129)</f>
        <v>1.2753000000000001</v>
      </c>
      <c r="D129" s="40">
        <f t="shared" ref="D129:J129" si="61">ROUND(D128*5,5)</f>
        <v>1.9050000000000001E-2</v>
      </c>
      <c r="E129" s="40">
        <f t="shared" si="61"/>
        <v>0.10005</v>
      </c>
      <c r="F129" s="40">
        <f t="shared" si="61"/>
        <v>0.39410000000000001</v>
      </c>
      <c r="G129" s="40">
        <f t="shared" si="61"/>
        <v>0.47544999999999998</v>
      </c>
      <c r="H129" s="40">
        <f t="shared" si="61"/>
        <v>0.2329</v>
      </c>
      <c r="I129" s="40">
        <f t="shared" si="61"/>
        <v>5.3749999999999999E-2</v>
      </c>
      <c r="J129" s="41">
        <f t="shared" si="61"/>
        <v>0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</row>
    <row r="130" spans="1:193" x14ac:dyDescent="0.2">
      <c r="A130" s="26" t="s">
        <v>45</v>
      </c>
      <c r="B130" s="27" t="s">
        <v>12</v>
      </c>
      <c r="C130" s="13">
        <f>D130+E130+F130+G130+H130+I130+J130</f>
        <v>365</v>
      </c>
      <c r="D130" s="43">
        <v>9</v>
      </c>
      <c r="E130" s="43">
        <v>53</v>
      </c>
      <c r="F130" s="43">
        <v>95</v>
      </c>
      <c r="G130" s="43">
        <v>123</v>
      </c>
      <c r="H130" s="43">
        <v>70</v>
      </c>
      <c r="I130" s="43">
        <v>15</v>
      </c>
      <c r="J130" s="44" t="s">
        <v>93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</row>
    <row r="131" spans="1:193" x14ac:dyDescent="0.25">
      <c r="A131" s="11"/>
      <c r="B131" s="12" t="s">
        <v>13</v>
      </c>
      <c r="C131" s="17">
        <f>SUM(D131:J131)</f>
        <v>9419</v>
      </c>
      <c r="D131" s="31">
        <v>1062</v>
      </c>
      <c r="E131" s="31">
        <v>1135</v>
      </c>
      <c r="F131" s="31">
        <v>1189</v>
      </c>
      <c r="G131" s="31">
        <v>1323</v>
      </c>
      <c r="H131" s="31">
        <v>1446</v>
      </c>
      <c r="I131" s="31">
        <v>1671</v>
      </c>
      <c r="J131" s="32">
        <v>1593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</row>
    <row r="132" spans="1:193" x14ac:dyDescent="0.2">
      <c r="A132" s="11"/>
      <c r="B132" s="12"/>
      <c r="C132" s="33"/>
      <c r="D132" s="34">
        <f t="shared" ref="D132:J132" si="62">ROUND(D130/D131,5)</f>
        <v>8.4700000000000001E-3</v>
      </c>
      <c r="E132" s="34">
        <f t="shared" si="62"/>
        <v>4.6699999999999998E-2</v>
      </c>
      <c r="F132" s="34">
        <f t="shared" si="62"/>
        <v>7.9899999999999999E-2</v>
      </c>
      <c r="G132" s="34">
        <f t="shared" si="62"/>
        <v>9.2969999999999997E-2</v>
      </c>
      <c r="H132" s="34">
        <f t="shared" si="62"/>
        <v>4.8410000000000002E-2</v>
      </c>
      <c r="I132" s="34">
        <f t="shared" si="62"/>
        <v>8.9800000000000001E-3</v>
      </c>
      <c r="J132" s="35">
        <f t="shared" si="62"/>
        <v>0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</row>
    <row r="133" spans="1:193" x14ac:dyDescent="0.2">
      <c r="A133" s="63"/>
      <c r="B133" s="37" t="s">
        <v>14</v>
      </c>
      <c r="C133" s="38">
        <f>SUM(D133+E133+F133+G133+H133+I133+J133)</f>
        <v>1.4271499999999999</v>
      </c>
      <c r="D133" s="40">
        <f t="shared" ref="D133:J133" si="63">ROUND(D132*5,5)</f>
        <v>4.2349999999999999E-2</v>
      </c>
      <c r="E133" s="40">
        <f t="shared" si="63"/>
        <v>0.23350000000000001</v>
      </c>
      <c r="F133" s="40">
        <f t="shared" si="63"/>
        <v>0.39950000000000002</v>
      </c>
      <c r="G133" s="40">
        <f t="shared" si="63"/>
        <v>0.46484999999999999</v>
      </c>
      <c r="H133" s="40">
        <f t="shared" si="63"/>
        <v>0.24204999999999999</v>
      </c>
      <c r="I133" s="40">
        <f t="shared" si="63"/>
        <v>4.4900000000000002E-2</v>
      </c>
      <c r="J133" s="41">
        <f t="shared" si="63"/>
        <v>0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</row>
    <row r="134" spans="1:193" x14ac:dyDescent="0.2">
      <c r="A134" s="26" t="s">
        <v>46</v>
      </c>
      <c r="B134" s="27" t="s">
        <v>12</v>
      </c>
      <c r="C134" s="13">
        <f>D134+E134+F134+G134+H134+I134+J134</f>
        <v>134</v>
      </c>
      <c r="D134" s="64">
        <v>5</v>
      </c>
      <c r="E134" s="65">
        <v>8</v>
      </c>
      <c r="F134" s="65">
        <v>27</v>
      </c>
      <c r="G134" s="65">
        <v>45</v>
      </c>
      <c r="H134" s="65">
        <v>41</v>
      </c>
      <c r="I134" s="64">
        <v>8</v>
      </c>
      <c r="J134" s="66" t="s">
        <v>93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</row>
    <row r="135" spans="1:193" x14ac:dyDescent="0.25">
      <c r="A135" s="11"/>
      <c r="B135" s="12" t="s">
        <v>13</v>
      </c>
      <c r="C135" s="17">
        <f>SUM(D135:J135)</f>
        <v>5036</v>
      </c>
      <c r="D135" s="31">
        <v>678</v>
      </c>
      <c r="E135" s="31">
        <v>498</v>
      </c>
      <c r="F135" s="31">
        <v>410</v>
      </c>
      <c r="G135" s="31">
        <v>559</v>
      </c>
      <c r="H135" s="31">
        <v>783</v>
      </c>
      <c r="I135" s="31">
        <v>1024</v>
      </c>
      <c r="J135" s="32">
        <v>1084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</row>
    <row r="136" spans="1:193" x14ac:dyDescent="0.2">
      <c r="A136" s="11"/>
      <c r="B136" s="12"/>
      <c r="C136" s="33" t="s">
        <v>2</v>
      </c>
      <c r="D136" s="34">
        <f t="shared" ref="D136:J136" si="64">ROUND(D134/D135,5)</f>
        <v>7.3699999999999998E-3</v>
      </c>
      <c r="E136" s="34">
        <f t="shared" si="64"/>
        <v>1.6060000000000001E-2</v>
      </c>
      <c r="F136" s="34">
        <f t="shared" si="64"/>
        <v>6.5850000000000006E-2</v>
      </c>
      <c r="G136" s="34">
        <f t="shared" si="64"/>
        <v>8.0500000000000002E-2</v>
      </c>
      <c r="H136" s="34">
        <f t="shared" si="64"/>
        <v>5.2359999999999997E-2</v>
      </c>
      <c r="I136" s="34">
        <f t="shared" si="64"/>
        <v>7.8100000000000001E-3</v>
      </c>
      <c r="J136" s="35">
        <f t="shared" si="64"/>
        <v>0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</row>
    <row r="137" spans="1:193" x14ac:dyDescent="0.2">
      <c r="A137" s="36"/>
      <c r="B137" s="37" t="s">
        <v>14</v>
      </c>
      <c r="C137" s="38">
        <f>SUM(D137+E137+F137+G137+H137+I137+J137)</f>
        <v>1.14975</v>
      </c>
      <c r="D137" s="40">
        <f t="shared" ref="D137:J137" si="65">ROUND(D136*5,5)</f>
        <v>3.6850000000000001E-2</v>
      </c>
      <c r="E137" s="40">
        <f t="shared" si="65"/>
        <v>8.0299999999999996E-2</v>
      </c>
      <c r="F137" s="40">
        <f t="shared" si="65"/>
        <v>0.32924999999999999</v>
      </c>
      <c r="G137" s="40">
        <f t="shared" si="65"/>
        <v>0.40250000000000002</v>
      </c>
      <c r="H137" s="40">
        <f t="shared" si="65"/>
        <v>0.26179999999999998</v>
      </c>
      <c r="I137" s="40">
        <f t="shared" si="65"/>
        <v>3.9050000000000001E-2</v>
      </c>
      <c r="J137" s="41">
        <f t="shared" si="65"/>
        <v>0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</row>
    <row r="138" spans="1:193" x14ac:dyDescent="0.2">
      <c r="A138" s="11" t="s">
        <v>47</v>
      </c>
      <c r="B138" s="27" t="s">
        <v>12</v>
      </c>
      <c r="C138" s="13">
        <f>D138+E138+F138+G138+H138+I138+J138</f>
        <v>188</v>
      </c>
      <c r="D138" s="43">
        <v>2</v>
      </c>
      <c r="E138" s="43">
        <v>18</v>
      </c>
      <c r="F138" s="43">
        <v>54</v>
      </c>
      <c r="G138" s="43">
        <v>71</v>
      </c>
      <c r="H138" s="43">
        <v>37</v>
      </c>
      <c r="I138" s="43">
        <v>6</v>
      </c>
      <c r="J138" s="44" t="s">
        <v>93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</row>
    <row r="139" spans="1:193" x14ac:dyDescent="0.25">
      <c r="A139" s="11"/>
      <c r="B139" s="12" t="s">
        <v>13</v>
      </c>
      <c r="C139" s="17">
        <f>SUM(D139:J139)</f>
        <v>6094</v>
      </c>
      <c r="D139" s="31">
        <v>762</v>
      </c>
      <c r="E139" s="31">
        <v>744</v>
      </c>
      <c r="F139" s="31">
        <v>660</v>
      </c>
      <c r="G139" s="31">
        <v>755</v>
      </c>
      <c r="H139" s="31">
        <v>957</v>
      </c>
      <c r="I139" s="31">
        <v>1072</v>
      </c>
      <c r="J139" s="32">
        <v>1144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</row>
    <row r="140" spans="1:193" x14ac:dyDescent="0.2">
      <c r="A140" s="11"/>
      <c r="B140" s="12"/>
      <c r="C140" s="33" t="s">
        <v>2</v>
      </c>
      <c r="D140" s="34">
        <f t="shared" ref="D140:J140" si="66">ROUND(D138/D139,5)</f>
        <v>2.6199999999999999E-3</v>
      </c>
      <c r="E140" s="34">
        <f t="shared" si="66"/>
        <v>2.419E-2</v>
      </c>
      <c r="F140" s="34">
        <f t="shared" si="66"/>
        <v>8.1820000000000004E-2</v>
      </c>
      <c r="G140" s="34">
        <f t="shared" si="66"/>
        <v>9.4039999999999999E-2</v>
      </c>
      <c r="H140" s="34">
        <f t="shared" si="66"/>
        <v>3.866E-2</v>
      </c>
      <c r="I140" s="34">
        <f t="shared" si="66"/>
        <v>5.5999999999999999E-3</v>
      </c>
      <c r="J140" s="35">
        <f t="shared" si="66"/>
        <v>0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</row>
    <row r="141" spans="1:193" x14ac:dyDescent="0.2">
      <c r="A141" s="36"/>
      <c r="B141" s="37" t="s">
        <v>14</v>
      </c>
      <c r="C141" s="38">
        <f>SUM(D141+E141+F141+G141+H141+I141+J141)</f>
        <v>1.23465</v>
      </c>
      <c r="D141" s="40">
        <f t="shared" ref="D141:J141" si="67">ROUND(D140*5,5)</f>
        <v>1.3100000000000001E-2</v>
      </c>
      <c r="E141" s="40">
        <f t="shared" si="67"/>
        <v>0.12095</v>
      </c>
      <c r="F141" s="40">
        <f t="shared" si="67"/>
        <v>0.40910000000000002</v>
      </c>
      <c r="G141" s="40">
        <f t="shared" si="67"/>
        <v>0.47020000000000001</v>
      </c>
      <c r="H141" s="40">
        <f t="shared" si="67"/>
        <v>0.1933</v>
      </c>
      <c r="I141" s="40">
        <f t="shared" si="67"/>
        <v>2.8000000000000001E-2</v>
      </c>
      <c r="J141" s="41">
        <f t="shared" si="67"/>
        <v>0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</row>
    <row r="142" spans="1:193" x14ac:dyDescent="0.2">
      <c r="A142" s="11" t="s">
        <v>48</v>
      </c>
      <c r="B142" s="27" t="s">
        <v>12</v>
      </c>
      <c r="C142" s="13">
        <f>D142+E142+F142+G142+H142+I142+J142</f>
        <v>368</v>
      </c>
      <c r="D142" s="43">
        <v>5</v>
      </c>
      <c r="E142" s="43">
        <v>29</v>
      </c>
      <c r="F142" s="43">
        <v>98</v>
      </c>
      <c r="G142" s="43">
        <v>137</v>
      </c>
      <c r="H142" s="43">
        <v>75</v>
      </c>
      <c r="I142" s="43">
        <v>24</v>
      </c>
      <c r="J142" s="44" t="s">
        <v>93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</row>
    <row r="143" spans="1:193" x14ac:dyDescent="0.25">
      <c r="A143" s="11"/>
      <c r="B143" s="12" t="s">
        <v>13</v>
      </c>
      <c r="C143" s="17">
        <f>SUM(D143:J143)</f>
        <v>12542</v>
      </c>
      <c r="D143" s="31">
        <v>1606</v>
      </c>
      <c r="E143" s="31">
        <v>1502</v>
      </c>
      <c r="F143" s="31">
        <v>1376</v>
      </c>
      <c r="G143" s="31">
        <v>1604</v>
      </c>
      <c r="H143" s="31">
        <v>1830</v>
      </c>
      <c r="I143" s="31">
        <v>2242</v>
      </c>
      <c r="J143" s="32">
        <v>2382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</row>
    <row r="144" spans="1:193" x14ac:dyDescent="0.2">
      <c r="A144" s="11"/>
      <c r="B144" s="12"/>
      <c r="C144" s="33"/>
      <c r="D144" s="34">
        <f t="shared" ref="D144:J144" si="68">ROUND(D142/D143,5)</f>
        <v>3.1099999999999999E-3</v>
      </c>
      <c r="E144" s="34">
        <f t="shared" si="68"/>
        <v>1.9310000000000001E-2</v>
      </c>
      <c r="F144" s="34">
        <f t="shared" si="68"/>
        <v>7.1220000000000006E-2</v>
      </c>
      <c r="G144" s="34">
        <f t="shared" si="68"/>
        <v>8.541E-2</v>
      </c>
      <c r="H144" s="34">
        <f t="shared" si="68"/>
        <v>4.0980000000000003E-2</v>
      </c>
      <c r="I144" s="34">
        <f t="shared" si="68"/>
        <v>1.0699999999999999E-2</v>
      </c>
      <c r="J144" s="35">
        <f t="shared" si="68"/>
        <v>0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</row>
    <row r="145" spans="1:193" x14ac:dyDescent="0.2">
      <c r="A145" s="36"/>
      <c r="B145" s="37" t="s">
        <v>14</v>
      </c>
      <c r="C145" s="38">
        <f>SUM(D145+E145+F145+G145+H145+I145+J145)</f>
        <v>1.1536500000000001</v>
      </c>
      <c r="D145" s="40">
        <f t="shared" ref="D145:J145" si="69">ROUND(D144*5,5)</f>
        <v>1.555E-2</v>
      </c>
      <c r="E145" s="40">
        <f t="shared" si="69"/>
        <v>9.6549999999999997E-2</v>
      </c>
      <c r="F145" s="40">
        <f t="shared" si="69"/>
        <v>0.35610000000000003</v>
      </c>
      <c r="G145" s="40">
        <f t="shared" si="69"/>
        <v>0.42704999999999999</v>
      </c>
      <c r="H145" s="40">
        <f t="shared" si="69"/>
        <v>0.2049</v>
      </c>
      <c r="I145" s="40">
        <f t="shared" si="69"/>
        <v>5.3499999999999999E-2</v>
      </c>
      <c r="J145" s="41">
        <f t="shared" si="69"/>
        <v>0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</row>
    <row r="146" spans="1:193" x14ac:dyDescent="0.2">
      <c r="A146" s="26" t="s">
        <v>49</v>
      </c>
      <c r="B146" s="27" t="s">
        <v>12</v>
      </c>
      <c r="C146" s="13">
        <f>D146+E146+F146+G146+H146+I146+J146</f>
        <v>203</v>
      </c>
      <c r="D146" s="65">
        <v>5</v>
      </c>
      <c r="E146" s="65">
        <v>31</v>
      </c>
      <c r="F146" s="65">
        <v>56</v>
      </c>
      <c r="G146" s="65">
        <v>51</v>
      </c>
      <c r="H146" s="65">
        <v>47</v>
      </c>
      <c r="I146" s="65">
        <v>12</v>
      </c>
      <c r="J146" s="66">
        <v>1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</row>
    <row r="147" spans="1:193" x14ac:dyDescent="0.25">
      <c r="A147" s="11"/>
      <c r="B147" s="12" t="s">
        <v>13</v>
      </c>
      <c r="C147" s="17">
        <f>SUM(D147:J147)</f>
        <v>8779</v>
      </c>
      <c r="D147" s="31">
        <v>1121</v>
      </c>
      <c r="E147" s="31">
        <v>1151</v>
      </c>
      <c r="F147" s="31">
        <v>1050</v>
      </c>
      <c r="G147" s="31">
        <v>1043</v>
      </c>
      <c r="H147" s="31">
        <v>1199</v>
      </c>
      <c r="I147" s="31">
        <v>1468</v>
      </c>
      <c r="J147" s="32">
        <v>1747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</row>
    <row r="148" spans="1:193" x14ac:dyDescent="0.2">
      <c r="A148" s="11"/>
      <c r="B148" s="12"/>
      <c r="C148" s="33"/>
      <c r="D148" s="34">
        <f t="shared" ref="D148:J148" si="70">ROUND(D146/D147,5)</f>
        <v>4.4600000000000004E-3</v>
      </c>
      <c r="E148" s="34">
        <f t="shared" si="70"/>
        <v>2.6929999999999999E-2</v>
      </c>
      <c r="F148" s="34">
        <f t="shared" si="70"/>
        <v>5.3330000000000002E-2</v>
      </c>
      <c r="G148" s="34">
        <f t="shared" si="70"/>
        <v>4.8899999999999999E-2</v>
      </c>
      <c r="H148" s="34">
        <f t="shared" si="70"/>
        <v>3.9199999999999999E-2</v>
      </c>
      <c r="I148" s="34">
        <f t="shared" si="70"/>
        <v>8.1700000000000002E-3</v>
      </c>
      <c r="J148" s="35">
        <f t="shared" si="70"/>
        <v>5.6999999999999998E-4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</row>
    <row r="149" spans="1:193" x14ac:dyDescent="0.2">
      <c r="A149" s="63"/>
      <c r="B149" s="37" t="s">
        <v>14</v>
      </c>
      <c r="C149" s="38">
        <f>SUM(D149+E149+F149+G149+H149+I149+J149)</f>
        <v>0.90779999999999994</v>
      </c>
      <c r="D149" s="40">
        <f t="shared" ref="D149:J149" si="71">ROUND(D148*5,5)</f>
        <v>2.23E-2</v>
      </c>
      <c r="E149" s="40">
        <f t="shared" si="71"/>
        <v>0.13464999999999999</v>
      </c>
      <c r="F149" s="40">
        <f t="shared" si="71"/>
        <v>0.26665</v>
      </c>
      <c r="G149" s="40">
        <f t="shared" si="71"/>
        <v>0.2445</v>
      </c>
      <c r="H149" s="40">
        <f t="shared" si="71"/>
        <v>0.19600000000000001</v>
      </c>
      <c r="I149" s="40">
        <f t="shared" si="71"/>
        <v>4.0849999999999997E-2</v>
      </c>
      <c r="J149" s="41">
        <f t="shared" si="71"/>
        <v>2.8500000000000001E-3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</row>
    <row r="150" spans="1:193" x14ac:dyDescent="0.2">
      <c r="A150" s="26" t="s">
        <v>50</v>
      </c>
      <c r="B150" s="27" t="s">
        <v>12</v>
      </c>
      <c r="C150" s="13">
        <f>D150+E150+F150+G150+H150+I150+J150</f>
        <v>185</v>
      </c>
      <c r="D150" s="43">
        <v>2</v>
      </c>
      <c r="E150" s="43">
        <v>14</v>
      </c>
      <c r="F150" s="43">
        <v>43</v>
      </c>
      <c r="G150" s="43">
        <v>80</v>
      </c>
      <c r="H150" s="43">
        <v>38</v>
      </c>
      <c r="I150" s="43">
        <v>8</v>
      </c>
      <c r="J150" s="44" t="s">
        <v>93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</row>
    <row r="151" spans="1:193" x14ac:dyDescent="0.25">
      <c r="A151" s="11"/>
      <c r="B151" s="12" t="s">
        <v>13</v>
      </c>
      <c r="C151" s="17">
        <f>SUM(D151:J151)</f>
        <v>5671</v>
      </c>
      <c r="D151" s="31">
        <v>717</v>
      </c>
      <c r="E151" s="31">
        <v>613</v>
      </c>
      <c r="F151" s="31">
        <v>559</v>
      </c>
      <c r="G151" s="31">
        <v>708</v>
      </c>
      <c r="H151" s="31">
        <v>881</v>
      </c>
      <c r="I151" s="31">
        <v>1068</v>
      </c>
      <c r="J151" s="32">
        <v>1125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</row>
    <row r="152" spans="1:193" x14ac:dyDescent="0.2">
      <c r="A152" s="11"/>
      <c r="B152" s="12"/>
      <c r="C152" s="33"/>
      <c r="D152" s="34">
        <f t="shared" ref="D152:J152" si="72">ROUND(D150/D151,5)</f>
        <v>2.7899999999999999E-3</v>
      </c>
      <c r="E152" s="34">
        <f t="shared" si="72"/>
        <v>2.2839999999999999E-2</v>
      </c>
      <c r="F152" s="34">
        <f t="shared" si="72"/>
        <v>7.6920000000000002E-2</v>
      </c>
      <c r="G152" s="34">
        <f t="shared" si="72"/>
        <v>0.11298999999999999</v>
      </c>
      <c r="H152" s="34">
        <f t="shared" si="72"/>
        <v>4.3130000000000002E-2</v>
      </c>
      <c r="I152" s="34">
        <f t="shared" si="72"/>
        <v>7.4900000000000001E-3</v>
      </c>
      <c r="J152" s="35">
        <f t="shared" si="72"/>
        <v>0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</row>
    <row r="153" spans="1:193" x14ac:dyDescent="0.2">
      <c r="A153" s="67"/>
      <c r="B153" s="37" t="s">
        <v>14</v>
      </c>
      <c r="C153" s="38">
        <f>SUM(D153+E153+F153+G153+H153+I153+J153)</f>
        <v>1.3308000000000002</v>
      </c>
      <c r="D153" s="40">
        <f t="shared" ref="D153:J153" si="73">ROUND(D152*5,5)</f>
        <v>1.3950000000000001E-2</v>
      </c>
      <c r="E153" s="40">
        <f t="shared" si="73"/>
        <v>0.1142</v>
      </c>
      <c r="F153" s="40">
        <f t="shared" si="73"/>
        <v>0.3846</v>
      </c>
      <c r="G153" s="40">
        <f t="shared" si="73"/>
        <v>0.56494999999999995</v>
      </c>
      <c r="H153" s="40">
        <f t="shared" si="73"/>
        <v>0.21565000000000001</v>
      </c>
      <c r="I153" s="40">
        <f t="shared" si="73"/>
        <v>3.7449999999999997E-2</v>
      </c>
      <c r="J153" s="41">
        <f t="shared" si="73"/>
        <v>0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</row>
    <row r="154" spans="1:193" x14ac:dyDescent="0.2">
      <c r="A154" s="26" t="s">
        <v>51</v>
      </c>
      <c r="B154" s="27" t="s">
        <v>12</v>
      </c>
      <c r="C154" s="13">
        <f>D154+E154+F154+G154+H154+I154+J154</f>
        <v>263</v>
      </c>
      <c r="D154" s="65">
        <v>3</v>
      </c>
      <c r="E154" s="65">
        <v>34</v>
      </c>
      <c r="F154" s="65">
        <v>66</v>
      </c>
      <c r="G154" s="65">
        <v>94</v>
      </c>
      <c r="H154" s="65">
        <v>55</v>
      </c>
      <c r="I154" s="65">
        <v>10</v>
      </c>
      <c r="J154" s="66">
        <v>1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</row>
    <row r="155" spans="1:193" x14ac:dyDescent="0.25">
      <c r="A155" s="11"/>
      <c r="B155" s="12" t="s">
        <v>13</v>
      </c>
      <c r="C155" s="17">
        <f>SUM(D155:J155)</f>
        <v>8910</v>
      </c>
      <c r="D155" s="31">
        <v>1101</v>
      </c>
      <c r="E155" s="31">
        <v>1116</v>
      </c>
      <c r="F155" s="31">
        <v>998</v>
      </c>
      <c r="G155" s="31">
        <v>1115</v>
      </c>
      <c r="H155" s="31">
        <v>1353</v>
      </c>
      <c r="I155" s="31">
        <v>1562</v>
      </c>
      <c r="J155" s="32">
        <v>1665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</row>
    <row r="156" spans="1:193" x14ac:dyDescent="0.2">
      <c r="A156" s="11"/>
      <c r="B156" s="12"/>
      <c r="C156" s="33"/>
      <c r="D156" s="34">
        <f t="shared" ref="D156:J156" si="74">ROUND(D154/D155,5)</f>
        <v>2.7200000000000002E-3</v>
      </c>
      <c r="E156" s="34">
        <f t="shared" si="74"/>
        <v>3.0470000000000001E-2</v>
      </c>
      <c r="F156" s="34">
        <f t="shared" si="74"/>
        <v>6.6129999999999994E-2</v>
      </c>
      <c r="G156" s="34">
        <f t="shared" si="74"/>
        <v>8.43E-2</v>
      </c>
      <c r="H156" s="34">
        <f t="shared" si="74"/>
        <v>4.0649999999999999E-2</v>
      </c>
      <c r="I156" s="34">
        <f t="shared" si="74"/>
        <v>6.4000000000000003E-3</v>
      </c>
      <c r="J156" s="35">
        <f t="shared" si="74"/>
        <v>5.9999999999999995E-4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</row>
    <row r="157" spans="1:193" x14ac:dyDescent="0.2">
      <c r="A157" s="63"/>
      <c r="B157" s="37" t="s">
        <v>14</v>
      </c>
      <c r="C157" s="38">
        <f>SUM(D157+E157+F157+G157+H157+I157+J157)</f>
        <v>1.15635</v>
      </c>
      <c r="D157" s="40">
        <f t="shared" ref="D157:J157" si="75">ROUND(D156*5,5)</f>
        <v>1.3599999999999999E-2</v>
      </c>
      <c r="E157" s="40">
        <f t="shared" si="75"/>
        <v>0.15235000000000001</v>
      </c>
      <c r="F157" s="40">
        <f t="shared" si="75"/>
        <v>0.33065</v>
      </c>
      <c r="G157" s="40">
        <f t="shared" si="75"/>
        <v>0.42149999999999999</v>
      </c>
      <c r="H157" s="40">
        <f t="shared" si="75"/>
        <v>0.20324999999999999</v>
      </c>
      <c r="I157" s="40">
        <f t="shared" si="75"/>
        <v>3.2000000000000001E-2</v>
      </c>
      <c r="J157" s="41">
        <f t="shared" si="75"/>
        <v>3.0000000000000001E-3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</row>
    <row r="158" spans="1:193" x14ac:dyDescent="0.2">
      <c r="A158" s="26" t="s">
        <v>52</v>
      </c>
      <c r="B158" s="27" t="s">
        <v>12</v>
      </c>
      <c r="C158" s="13">
        <f>D158+E158+F158+G158+H158+I158+J158</f>
        <v>111</v>
      </c>
      <c r="D158" s="43">
        <v>3</v>
      </c>
      <c r="E158" s="43">
        <v>10</v>
      </c>
      <c r="F158" s="43">
        <v>26</v>
      </c>
      <c r="G158" s="43">
        <v>37</v>
      </c>
      <c r="H158" s="43">
        <v>31</v>
      </c>
      <c r="I158" s="43">
        <v>4</v>
      </c>
      <c r="J158" s="44" t="s">
        <v>93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</row>
    <row r="159" spans="1:193" x14ac:dyDescent="0.25">
      <c r="A159" s="11"/>
      <c r="B159" s="12" t="s">
        <v>13</v>
      </c>
      <c r="C159" s="17">
        <f>SUM(D159:J159)</f>
        <v>4003</v>
      </c>
      <c r="D159" s="31">
        <v>449</v>
      </c>
      <c r="E159" s="31">
        <v>584</v>
      </c>
      <c r="F159" s="31">
        <v>435</v>
      </c>
      <c r="G159" s="31">
        <v>452</v>
      </c>
      <c r="H159" s="31">
        <v>575</v>
      </c>
      <c r="I159" s="31">
        <v>779</v>
      </c>
      <c r="J159" s="32">
        <v>729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</row>
    <row r="160" spans="1:193" x14ac:dyDescent="0.2">
      <c r="A160" s="11"/>
      <c r="B160" s="12"/>
      <c r="C160" s="33" t="s">
        <v>2</v>
      </c>
      <c r="D160" s="34">
        <f t="shared" ref="D160:J160" si="76">ROUND(D158/D159,5)</f>
        <v>6.6800000000000002E-3</v>
      </c>
      <c r="E160" s="34">
        <f t="shared" si="76"/>
        <v>1.712E-2</v>
      </c>
      <c r="F160" s="34">
        <f t="shared" si="76"/>
        <v>5.9769999999999997E-2</v>
      </c>
      <c r="G160" s="34">
        <f t="shared" si="76"/>
        <v>8.1860000000000002E-2</v>
      </c>
      <c r="H160" s="34">
        <f t="shared" si="76"/>
        <v>5.391E-2</v>
      </c>
      <c r="I160" s="34">
        <f t="shared" si="76"/>
        <v>5.13E-3</v>
      </c>
      <c r="J160" s="35">
        <f t="shared" si="76"/>
        <v>0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</row>
    <row r="161" spans="1:193" x14ac:dyDescent="0.2">
      <c r="A161" s="63"/>
      <c r="B161" s="37" t="s">
        <v>14</v>
      </c>
      <c r="C161" s="38">
        <f>SUM(D161+E161+F161+G161+H161+I161+J161)</f>
        <v>1.12235</v>
      </c>
      <c r="D161" s="40">
        <f t="shared" ref="D161:J161" si="77">ROUND(D160*5,5)</f>
        <v>3.3399999999999999E-2</v>
      </c>
      <c r="E161" s="40">
        <f t="shared" si="77"/>
        <v>8.5599999999999996E-2</v>
      </c>
      <c r="F161" s="40">
        <f t="shared" si="77"/>
        <v>0.29885</v>
      </c>
      <c r="G161" s="40">
        <f t="shared" si="77"/>
        <v>0.4093</v>
      </c>
      <c r="H161" s="40">
        <f t="shared" si="77"/>
        <v>0.26955000000000001</v>
      </c>
      <c r="I161" s="40">
        <f t="shared" si="77"/>
        <v>2.5649999999999999E-2</v>
      </c>
      <c r="J161" s="41">
        <f t="shared" si="77"/>
        <v>0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</row>
    <row r="162" spans="1:193" x14ac:dyDescent="0.2">
      <c r="A162" s="26" t="s">
        <v>53</v>
      </c>
      <c r="B162" s="27" t="s">
        <v>12</v>
      </c>
      <c r="C162" s="13">
        <f>D162+E162+F162+G162+H162+I162+J162</f>
        <v>100</v>
      </c>
      <c r="D162" s="43">
        <v>1</v>
      </c>
      <c r="E162" s="43">
        <v>12</v>
      </c>
      <c r="F162" s="43">
        <v>27</v>
      </c>
      <c r="G162" s="43">
        <v>39</v>
      </c>
      <c r="H162" s="43">
        <v>19</v>
      </c>
      <c r="I162" s="43">
        <v>2</v>
      </c>
      <c r="J162" s="44" t="s">
        <v>93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</row>
    <row r="163" spans="1:193" x14ac:dyDescent="0.25">
      <c r="A163" s="11"/>
      <c r="B163" s="12" t="s">
        <v>13</v>
      </c>
      <c r="C163" s="17">
        <f>SUM(D163:J163)</f>
        <v>3404</v>
      </c>
      <c r="D163" s="31">
        <v>407</v>
      </c>
      <c r="E163" s="31">
        <v>440</v>
      </c>
      <c r="F163" s="31">
        <v>402</v>
      </c>
      <c r="G163" s="31">
        <v>523</v>
      </c>
      <c r="H163" s="31">
        <v>509</v>
      </c>
      <c r="I163" s="31">
        <v>550</v>
      </c>
      <c r="J163" s="32">
        <v>573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</row>
    <row r="164" spans="1:193" x14ac:dyDescent="0.2">
      <c r="A164" s="11"/>
      <c r="B164" s="12"/>
      <c r="C164" s="33"/>
      <c r="D164" s="34">
        <f t="shared" ref="D164:J164" si="78">ROUND(D162/D163,5)</f>
        <v>2.4599999999999999E-3</v>
      </c>
      <c r="E164" s="34">
        <f t="shared" si="78"/>
        <v>2.7269999999999999E-2</v>
      </c>
      <c r="F164" s="34">
        <f t="shared" si="78"/>
        <v>6.7159999999999997E-2</v>
      </c>
      <c r="G164" s="34">
        <f t="shared" si="78"/>
        <v>7.4569999999999997E-2</v>
      </c>
      <c r="H164" s="34">
        <f t="shared" si="78"/>
        <v>3.7330000000000002E-2</v>
      </c>
      <c r="I164" s="34">
        <f t="shared" si="78"/>
        <v>3.64E-3</v>
      </c>
      <c r="J164" s="35">
        <f t="shared" si="78"/>
        <v>0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</row>
    <row r="165" spans="1:193" x14ac:dyDescent="0.2">
      <c r="A165" s="11"/>
      <c r="B165" s="22" t="s">
        <v>14</v>
      </c>
      <c r="C165" s="23">
        <f>SUM(D165+E165+F165+G165+H165+I165+J165)</f>
        <v>1.0621499999999999</v>
      </c>
      <c r="D165" s="52">
        <f t="shared" ref="D165:J165" si="79">ROUND(D164*5,5)</f>
        <v>1.23E-2</v>
      </c>
      <c r="E165" s="52">
        <f t="shared" si="79"/>
        <v>0.13635</v>
      </c>
      <c r="F165" s="52">
        <f t="shared" si="79"/>
        <v>0.33579999999999999</v>
      </c>
      <c r="G165" s="52">
        <f t="shared" si="79"/>
        <v>0.37285000000000001</v>
      </c>
      <c r="H165" s="52">
        <f t="shared" si="79"/>
        <v>0.18665000000000001</v>
      </c>
      <c r="I165" s="52">
        <f t="shared" si="79"/>
        <v>1.8200000000000001E-2</v>
      </c>
      <c r="J165" s="53">
        <f t="shared" si="79"/>
        <v>0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</row>
    <row r="166" spans="1:193" x14ac:dyDescent="0.2">
      <c r="A166" s="26" t="s">
        <v>54</v>
      </c>
      <c r="B166" s="27" t="s">
        <v>12</v>
      </c>
      <c r="C166" s="13">
        <f>D166+E166+F166+G166+H166+I166+J166</f>
        <v>46</v>
      </c>
      <c r="D166" s="68">
        <v>1</v>
      </c>
      <c r="E166" s="68">
        <v>4</v>
      </c>
      <c r="F166" s="68">
        <v>13</v>
      </c>
      <c r="G166" s="68">
        <v>16</v>
      </c>
      <c r="H166" s="68">
        <v>8</v>
      </c>
      <c r="I166" s="68">
        <v>4</v>
      </c>
      <c r="J166" s="69" t="s">
        <v>93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</row>
    <row r="167" spans="1:193" x14ac:dyDescent="0.25">
      <c r="A167" s="11"/>
      <c r="B167" s="12" t="s">
        <v>13</v>
      </c>
      <c r="C167" s="17">
        <f>SUM(D167:J167)</f>
        <v>1025</v>
      </c>
      <c r="D167" s="31">
        <v>137</v>
      </c>
      <c r="E167" s="31">
        <v>133</v>
      </c>
      <c r="F167" s="31">
        <v>112</v>
      </c>
      <c r="G167" s="31">
        <v>128</v>
      </c>
      <c r="H167" s="31">
        <v>133</v>
      </c>
      <c r="I167" s="31">
        <v>176</v>
      </c>
      <c r="J167" s="32">
        <v>206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</row>
    <row r="168" spans="1:193" x14ac:dyDescent="0.2">
      <c r="A168" s="11"/>
      <c r="B168" s="12"/>
      <c r="C168" s="33"/>
      <c r="D168" s="34">
        <f t="shared" ref="D168:J168" si="80">ROUND(D166/D167,5)</f>
        <v>7.3000000000000001E-3</v>
      </c>
      <c r="E168" s="34">
        <f t="shared" si="80"/>
        <v>3.0079999999999999E-2</v>
      </c>
      <c r="F168" s="34">
        <f t="shared" si="80"/>
        <v>0.11607000000000001</v>
      </c>
      <c r="G168" s="34">
        <f t="shared" si="80"/>
        <v>0.125</v>
      </c>
      <c r="H168" s="34">
        <f t="shared" si="80"/>
        <v>6.0150000000000002E-2</v>
      </c>
      <c r="I168" s="34">
        <f t="shared" si="80"/>
        <v>2.273E-2</v>
      </c>
      <c r="J168" s="35">
        <f t="shared" si="80"/>
        <v>0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</row>
    <row r="169" spans="1:193" ht="24.75" thickBot="1" x14ac:dyDescent="0.25">
      <c r="A169" s="56"/>
      <c r="B169" s="57" t="s">
        <v>14</v>
      </c>
      <c r="C169" s="58">
        <f>SUM(D169+E169+F169+G169+H169+I169+J169)</f>
        <v>1.8066500000000001</v>
      </c>
      <c r="D169" s="59">
        <f t="shared" ref="D169:J169" si="81">ROUND(D168*5,5)</f>
        <v>3.6499999999999998E-2</v>
      </c>
      <c r="E169" s="59">
        <f t="shared" si="81"/>
        <v>0.15040000000000001</v>
      </c>
      <c r="F169" s="59">
        <f t="shared" si="81"/>
        <v>0.58035000000000003</v>
      </c>
      <c r="G169" s="59">
        <f t="shared" si="81"/>
        <v>0.625</v>
      </c>
      <c r="H169" s="59">
        <f t="shared" si="81"/>
        <v>0.30075000000000002</v>
      </c>
      <c r="I169" s="59">
        <f t="shared" si="81"/>
        <v>0.11365</v>
      </c>
      <c r="J169" s="60">
        <f t="shared" si="81"/>
        <v>0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</row>
    <row r="170" spans="1:193" ht="24.75" thickBot="1" x14ac:dyDescent="0.3">
      <c r="A170" s="61" t="s">
        <v>55</v>
      </c>
      <c r="B170" s="2"/>
      <c r="J170" s="5" t="s">
        <v>56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</row>
    <row r="171" spans="1:193" ht="36" customHeight="1" x14ac:dyDescent="0.2">
      <c r="A171" s="6" t="s">
        <v>1</v>
      </c>
      <c r="B171" s="7" t="s">
        <v>2</v>
      </c>
      <c r="C171" s="8" t="s">
        <v>3</v>
      </c>
      <c r="D171" s="9" t="s">
        <v>4</v>
      </c>
      <c r="E171" s="9" t="s">
        <v>5</v>
      </c>
      <c r="F171" s="9" t="s">
        <v>6</v>
      </c>
      <c r="G171" s="9" t="s">
        <v>7</v>
      </c>
      <c r="H171" s="9" t="s">
        <v>8</v>
      </c>
      <c r="I171" s="9" t="s">
        <v>9</v>
      </c>
      <c r="J171" s="10" t="s">
        <v>10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</row>
    <row r="172" spans="1:193" x14ac:dyDescent="0.2">
      <c r="A172" s="26" t="s">
        <v>57</v>
      </c>
      <c r="B172" s="27" t="s">
        <v>12</v>
      </c>
      <c r="C172" s="13">
        <f>D172+E172+F172+G172+H172+I172+J172</f>
        <v>70</v>
      </c>
      <c r="D172" s="70">
        <v>2</v>
      </c>
      <c r="E172" s="71">
        <v>8</v>
      </c>
      <c r="F172" s="71">
        <v>11</v>
      </c>
      <c r="G172" s="71">
        <v>33</v>
      </c>
      <c r="H172" s="71">
        <v>11</v>
      </c>
      <c r="I172" s="71">
        <v>5</v>
      </c>
      <c r="J172" s="72" t="s">
        <v>93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</row>
    <row r="173" spans="1:193" x14ac:dyDescent="0.25">
      <c r="A173" s="11"/>
      <c r="B173" s="12" t="s">
        <v>13</v>
      </c>
      <c r="C173" s="17">
        <f>SUM(D173:J173)</f>
        <v>2201</v>
      </c>
      <c r="D173" s="31">
        <v>261</v>
      </c>
      <c r="E173" s="31">
        <v>291</v>
      </c>
      <c r="F173" s="31">
        <v>264</v>
      </c>
      <c r="G173" s="31">
        <v>283</v>
      </c>
      <c r="H173" s="31">
        <v>280</v>
      </c>
      <c r="I173" s="31">
        <v>394</v>
      </c>
      <c r="J173" s="32">
        <v>428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</row>
    <row r="174" spans="1:193" x14ac:dyDescent="0.2">
      <c r="A174" s="11"/>
      <c r="B174" s="12"/>
      <c r="C174" s="33" t="s">
        <v>2</v>
      </c>
      <c r="D174" s="34">
        <f t="shared" ref="D174:J174" si="82">ROUND(D172/D173,5)</f>
        <v>7.6600000000000001E-3</v>
      </c>
      <c r="E174" s="34">
        <f t="shared" si="82"/>
        <v>2.7490000000000001E-2</v>
      </c>
      <c r="F174" s="34">
        <f t="shared" si="82"/>
        <v>4.1669999999999999E-2</v>
      </c>
      <c r="G174" s="34">
        <f t="shared" si="82"/>
        <v>0.11661000000000001</v>
      </c>
      <c r="H174" s="34">
        <f t="shared" si="82"/>
        <v>3.9289999999999999E-2</v>
      </c>
      <c r="I174" s="34">
        <f t="shared" si="82"/>
        <v>1.269E-2</v>
      </c>
      <c r="J174" s="35">
        <f t="shared" si="82"/>
        <v>0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</row>
    <row r="175" spans="1:193" x14ac:dyDescent="0.2">
      <c r="A175" s="63"/>
      <c r="B175" s="37" t="s">
        <v>14</v>
      </c>
      <c r="C175" s="38">
        <f>SUM(D175+E175+F175+G175+H175+I175+J175)</f>
        <v>1.22705</v>
      </c>
      <c r="D175" s="40">
        <f t="shared" ref="D175:J175" si="83">ROUND(D174*5,5)</f>
        <v>3.8300000000000001E-2</v>
      </c>
      <c r="E175" s="40">
        <f t="shared" si="83"/>
        <v>0.13744999999999999</v>
      </c>
      <c r="F175" s="40">
        <f t="shared" si="83"/>
        <v>0.20835000000000001</v>
      </c>
      <c r="G175" s="40">
        <f t="shared" si="83"/>
        <v>0.58304999999999996</v>
      </c>
      <c r="H175" s="40">
        <f t="shared" si="83"/>
        <v>0.19645000000000001</v>
      </c>
      <c r="I175" s="40">
        <f t="shared" si="83"/>
        <v>6.3450000000000006E-2</v>
      </c>
      <c r="J175" s="41">
        <f t="shared" si="83"/>
        <v>0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</row>
    <row r="176" spans="1:193" x14ac:dyDescent="0.2">
      <c r="A176" s="26" t="s">
        <v>58</v>
      </c>
      <c r="B176" s="27" t="s">
        <v>12</v>
      </c>
      <c r="C176" s="13">
        <f>D176+E176+F176+G176+H176+I176+J176</f>
        <v>56</v>
      </c>
      <c r="D176" s="65" t="s">
        <v>93</v>
      </c>
      <c r="E176" s="65">
        <v>6</v>
      </c>
      <c r="F176" s="65">
        <v>12</v>
      </c>
      <c r="G176" s="65">
        <v>19</v>
      </c>
      <c r="H176" s="65">
        <v>14</v>
      </c>
      <c r="I176" s="65">
        <v>5</v>
      </c>
      <c r="J176" s="66" t="s">
        <v>93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</row>
    <row r="177" spans="1:193" x14ac:dyDescent="0.25">
      <c r="A177" s="11"/>
      <c r="B177" s="12" t="s">
        <v>13</v>
      </c>
      <c r="C177" s="17">
        <f>SUM(D177:J177)</f>
        <v>2209</v>
      </c>
      <c r="D177" s="31">
        <v>312</v>
      </c>
      <c r="E177" s="31">
        <v>239</v>
      </c>
      <c r="F177" s="31">
        <v>221</v>
      </c>
      <c r="G177" s="31">
        <v>265</v>
      </c>
      <c r="H177" s="31">
        <v>295</v>
      </c>
      <c r="I177" s="31">
        <v>438</v>
      </c>
      <c r="J177" s="32">
        <v>439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</row>
    <row r="178" spans="1:193" x14ac:dyDescent="0.2">
      <c r="A178" s="11"/>
      <c r="B178" s="12"/>
      <c r="C178" s="33" t="s">
        <v>2</v>
      </c>
      <c r="D178" s="34">
        <f t="shared" ref="D178:J178" si="84">ROUND(D176/D177,5)</f>
        <v>0</v>
      </c>
      <c r="E178" s="34">
        <f t="shared" si="84"/>
        <v>2.5100000000000001E-2</v>
      </c>
      <c r="F178" s="34">
        <f t="shared" si="84"/>
        <v>5.4300000000000001E-2</v>
      </c>
      <c r="G178" s="34">
        <f t="shared" si="84"/>
        <v>7.17E-2</v>
      </c>
      <c r="H178" s="34">
        <f t="shared" si="84"/>
        <v>4.7460000000000002E-2</v>
      </c>
      <c r="I178" s="34">
        <f t="shared" si="84"/>
        <v>1.142E-2</v>
      </c>
      <c r="J178" s="35">
        <f t="shared" si="84"/>
        <v>0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</row>
    <row r="179" spans="1:193" x14ac:dyDescent="0.2">
      <c r="A179" s="63"/>
      <c r="B179" s="37" t="s">
        <v>14</v>
      </c>
      <c r="C179" s="38">
        <f>SUM(D179+E179+F179+G179+H179+I179+J179)</f>
        <v>1.0499000000000001</v>
      </c>
      <c r="D179" s="40">
        <f t="shared" ref="D179:J179" si="85">ROUND(D178*5,5)</f>
        <v>0</v>
      </c>
      <c r="E179" s="40">
        <f t="shared" si="85"/>
        <v>0.1255</v>
      </c>
      <c r="F179" s="40">
        <f t="shared" si="85"/>
        <v>0.27150000000000002</v>
      </c>
      <c r="G179" s="40">
        <f t="shared" si="85"/>
        <v>0.35849999999999999</v>
      </c>
      <c r="H179" s="40">
        <f t="shared" si="85"/>
        <v>0.23730000000000001</v>
      </c>
      <c r="I179" s="40">
        <f t="shared" si="85"/>
        <v>5.7099999999999998E-2</v>
      </c>
      <c r="J179" s="41">
        <f t="shared" si="85"/>
        <v>0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</row>
    <row r="180" spans="1:193" x14ac:dyDescent="0.2">
      <c r="A180" s="26" t="s">
        <v>59</v>
      </c>
      <c r="B180" s="27" t="s">
        <v>12</v>
      </c>
      <c r="C180" s="13">
        <f>D180+E180+F180+G180+H180+I180+J180</f>
        <v>55</v>
      </c>
      <c r="D180" s="65">
        <v>1</v>
      </c>
      <c r="E180" s="65">
        <v>5</v>
      </c>
      <c r="F180" s="65">
        <v>16</v>
      </c>
      <c r="G180" s="65">
        <v>22</v>
      </c>
      <c r="H180" s="65">
        <v>6</v>
      </c>
      <c r="I180" s="65">
        <v>5</v>
      </c>
      <c r="J180" s="66" t="s">
        <v>93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</row>
    <row r="181" spans="1:193" x14ac:dyDescent="0.25">
      <c r="A181" s="11"/>
      <c r="B181" s="12" t="s">
        <v>13</v>
      </c>
      <c r="C181" s="17">
        <f>SUM(D181:J181)</f>
        <v>2437</v>
      </c>
      <c r="D181" s="31">
        <v>320</v>
      </c>
      <c r="E181" s="31">
        <v>268</v>
      </c>
      <c r="F181" s="31">
        <v>263</v>
      </c>
      <c r="G181" s="31">
        <v>297</v>
      </c>
      <c r="H181" s="31">
        <v>360</v>
      </c>
      <c r="I181" s="31">
        <v>465</v>
      </c>
      <c r="J181" s="32">
        <v>464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</row>
    <row r="182" spans="1:193" x14ac:dyDescent="0.2">
      <c r="A182" s="11"/>
      <c r="B182" s="12"/>
      <c r="C182" s="33" t="s">
        <v>2</v>
      </c>
      <c r="D182" s="34">
        <f t="shared" ref="D182:J182" si="86">ROUND(D180/D181,5)</f>
        <v>3.13E-3</v>
      </c>
      <c r="E182" s="34">
        <f t="shared" si="86"/>
        <v>1.866E-2</v>
      </c>
      <c r="F182" s="34">
        <f t="shared" si="86"/>
        <v>6.0839999999999998E-2</v>
      </c>
      <c r="G182" s="34">
        <f t="shared" si="86"/>
        <v>7.4069999999999997E-2</v>
      </c>
      <c r="H182" s="34">
        <f t="shared" si="86"/>
        <v>1.6670000000000001E-2</v>
      </c>
      <c r="I182" s="34">
        <f t="shared" si="86"/>
        <v>1.0749999999999999E-2</v>
      </c>
      <c r="J182" s="35">
        <f t="shared" si="86"/>
        <v>0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</row>
    <row r="183" spans="1:193" x14ac:dyDescent="0.2">
      <c r="A183" s="63"/>
      <c r="B183" s="37" t="s">
        <v>14</v>
      </c>
      <c r="C183" s="38">
        <f>SUM(D183+E183+F183+G183+H183+I183+J183)</f>
        <v>0.92060000000000008</v>
      </c>
      <c r="D183" s="40">
        <f t="shared" ref="D183:J183" si="87">ROUND(D182*5,5)</f>
        <v>1.5650000000000001E-2</v>
      </c>
      <c r="E183" s="40">
        <f t="shared" si="87"/>
        <v>9.3299999999999994E-2</v>
      </c>
      <c r="F183" s="40">
        <f t="shared" si="87"/>
        <v>0.30420000000000003</v>
      </c>
      <c r="G183" s="40">
        <f t="shared" si="87"/>
        <v>0.37035000000000001</v>
      </c>
      <c r="H183" s="40">
        <f t="shared" si="87"/>
        <v>8.3349999999999994E-2</v>
      </c>
      <c r="I183" s="40">
        <f t="shared" si="87"/>
        <v>5.3749999999999999E-2</v>
      </c>
      <c r="J183" s="41">
        <f t="shared" si="87"/>
        <v>0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</row>
    <row r="184" spans="1:193" x14ac:dyDescent="0.2">
      <c r="A184" s="26" t="s">
        <v>60</v>
      </c>
      <c r="B184" s="27" t="s">
        <v>12</v>
      </c>
      <c r="C184" s="13">
        <f>D184+E184+F184+G184+H184+I184+J184</f>
        <v>37</v>
      </c>
      <c r="D184" s="65" t="s">
        <v>93</v>
      </c>
      <c r="E184" s="65">
        <v>3</v>
      </c>
      <c r="F184" s="65">
        <v>11</v>
      </c>
      <c r="G184" s="65">
        <v>13</v>
      </c>
      <c r="H184" s="65">
        <v>10</v>
      </c>
      <c r="I184" s="64" t="s">
        <v>93</v>
      </c>
      <c r="J184" s="66" t="s">
        <v>93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</row>
    <row r="185" spans="1:193" x14ac:dyDescent="0.25">
      <c r="A185" s="11"/>
      <c r="B185" s="12" t="s">
        <v>13</v>
      </c>
      <c r="C185" s="17">
        <f>SUM(D185:J185)</f>
        <v>1181</v>
      </c>
      <c r="D185" s="31">
        <v>146</v>
      </c>
      <c r="E185" s="31">
        <v>155</v>
      </c>
      <c r="F185" s="31">
        <v>156</v>
      </c>
      <c r="G185" s="31">
        <v>142</v>
      </c>
      <c r="H185" s="31">
        <v>166</v>
      </c>
      <c r="I185" s="31">
        <v>199</v>
      </c>
      <c r="J185" s="32">
        <v>217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</row>
    <row r="186" spans="1:193" x14ac:dyDescent="0.25">
      <c r="A186" s="73"/>
      <c r="B186" s="12"/>
      <c r="C186" s="33"/>
      <c r="D186" s="34">
        <f t="shared" ref="D186:J186" si="88">ROUND(D184/D185,5)</f>
        <v>0</v>
      </c>
      <c r="E186" s="34">
        <f t="shared" si="88"/>
        <v>1.9349999999999999E-2</v>
      </c>
      <c r="F186" s="34">
        <f t="shared" si="88"/>
        <v>7.0510000000000003E-2</v>
      </c>
      <c r="G186" s="34">
        <f t="shared" si="88"/>
        <v>9.1550000000000006E-2</v>
      </c>
      <c r="H186" s="34">
        <f t="shared" si="88"/>
        <v>6.0240000000000002E-2</v>
      </c>
      <c r="I186" s="34">
        <f t="shared" si="88"/>
        <v>0</v>
      </c>
      <c r="J186" s="35">
        <f t="shared" si="88"/>
        <v>0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</row>
    <row r="187" spans="1:193" x14ac:dyDescent="0.25">
      <c r="A187" s="73"/>
      <c r="B187" s="22" t="s">
        <v>14</v>
      </c>
      <c r="C187" s="23">
        <f>SUM(D187+E187+F187+G187+H187+I187+J187)</f>
        <v>1.20825</v>
      </c>
      <c r="D187" s="74">
        <f t="shared" ref="D187:J187" si="89">ROUND(D186*5,5)</f>
        <v>0</v>
      </c>
      <c r="E187" s="40">
        <f t="shared" si="89"/>
        <v>9.6750000000000003E-2</v>
      </c>
      <c r="F187" s="40">
        <f t="shared" si="89"/>
        <v>0.35254999999999997</v>
      </c>
      <c r="G187" s="40">
        <f t="shared" si="89"/>
        <v>0.45774999999999999</v>
      </c>
      <c r="H187" s="40">
        <f t="shared" si="89"/>
        <v>0.30120000000000002</v>
      </c>
      <c r="I187" s="40">
        <f t="shared" si="89"/>
        <v>0</v>
      </c>
      <c r="J187" s="41">
        <f t="shared" si="89"/>
        <v>0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</row>
    <row r="188" spans="1:193" x14ac:dyDescent="0.2">
      <c r="A188" s="26" t="s">
        <v>61</v>
      </c>
      <c r="B188" s="27" t="s">
        <v>12</v>
      </c>
      <c r="C188" s="13">
        <f>D188+E188+F188+G188+H188+I188+J188</f>
        <v>145</v>
      </c>
      <c r="D188" s="65">
        <v>5</v>
      </c>
      <c r="E188" s="65">
        <v>12</v>
      </c>
      <c r="F188" s="65">
        <v>44</v>
      </c>
      <c r="G188" s="65">
        <v>45</v>
      </c>
      <c r="H188" s="65">
        <v>33</v>
      </c>
      <c r="I188" s="65">
        <v>6</v>
      </c>
      <c r="J188" s="66" t="s">
        <v>93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</row>
    <row r="189" spans="1:193" x14ac:dyDescent="0.25">
      <c r="A189" s="11"/>
      <c r="B189" s="12" t="s">
        <v>13</v>
      </c>
      <c r="C189" s="17">
        <f>SUM(D189:J189)</f>
        <v>4031</v>
      </c>
      <c r="D189" s="31">
        <v>495</v>
      </c>
      <c r="E189" s="31">
        <v>493</v>
      </c>
      <c r="F189" s="31">
        <v>441</v>
      </c>
      <c r="G189" s="31">
        <v>549</v>
      </c>
      <c r="H189" s="31">
        <v>562</v>
      </c>
      <c r="I189" s="31">
        <v>716</v>
      </c>
      <c r="J189" s="32">
        <v>775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</row>
    <row r="190" spans="1:193" x14ac:dyDescent="0.2">
      <c r="A190" s="11"/>
      <c r="B190" s="12"/>
      <c r="C190" s="33"/>
      <c r="D190" s="34">
        <f t="shared" ref="D190:J190" si="90">ROUND(D188/D189,5)</f>
        <v>1.01E-2</v>
      </c>
      <c r="E190" s="34">
        <f t="shared" si="90"/>
        <v>2.4340000000000001E-2</v>
      </c>
      <c r="F190" s="34">
        <f t="shared" si="90"/>
        <v>9.9769999999999998E-2</v>
      </c>
      <c r="G190" s="34">
        <f t="shared" si="90"/>
        <v>8.1970000000000001E-2</v>
      </c>
      <c r="H190" s="34">
        <f t="shared" si="90"/>
        <v>5.8720000000000001E-2</v>
      </c>
      <c r="I190" s="34">
        <f t="shared" si="90"/>
        <v>8.3800000000000003E-3</v>
      </c>
      <c r="J190" s="35">
        <f t="shared" si="90"/>
        <v>0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</row>
    <row r="191" spans="1:193" x14ac:dyDescent="0.2">
      <c r="A191" s="63"/>
      <c r="B191" s="37" t="s">
        <v>14</v>
      </c>
      <c r="C191" s="38">
        <f>SUM(D191+E191+F191+G191+H191+I191+J191)</f>
        <v>1.4164000000000001</v>
      </c>
      <c r="D191" s="40">
        <f t="shared" ref="D191:J191" si="91">ROUND(D190*5,5)</f>
        <v>5.0500000000000003E-2</v>
      </c>
      <c r="E191" s="40">
        <f t="shared" si="91"/>
        <v>0.1217</v>
      </c>
      <c r="F191" s="40">
        <f t="shared" si="91"/>
        <v>0.49885000000000002</v>
      </c>
      <c r="G191" s="40">
        <f t="shared" si="91"/>
        <v>0.40984999999999999</v>
      </c>
      <c r="H191" s="40">
        <f t="shared" si="91"/>
        <v>0.29360000000000003</v>
      </c>
      <c r="I191" s="40">
        <f t="shared" si="91"/>
        <v>4.19E-2</v>
      </c>
      <c r="J191" s="41">
        <f t="shared" si="91"/>
        <v>0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</row>
    <row r="192" spans="1:193" x14ac:dyDescent="0.2">
      <c r="A192" s="26" t="s">
        <v>62</v>
      </c>
      <c r="B192" s="27" t="s">
        <v>12</v>
      </c>
      <c r="C192" s="13">
        <f>D192+E192+F192+G192+H192+I192+J192</f>
        <v>89</v>
      </c>
      <c r="D192" s="68" t="s">
        <v>93</v>
      </c>
      <c r="E192" s="68">
        <v>7</v>
      </c>
      <c r="F192" s="68">
        <v>18</v>
      </c>
      <c r="G192" s="68">
        <v>31</v>
      </c>
      <c r="H192" s="68">
        <v>23</v>
      </c>
      <c r="I192" s="75">
        <v>10</v>
      </c>
      <c r="J192" s="69" t="s">
        <v>93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</row>
    <row r="193" spans="1:193" x14ac:dyDescent="0.25">
      <c r="A193" s="11"/>
      <c r="B193" s="12" t="s">
        <v>13</v>
      </c>
      <c r="C193" s="17">
        <f>SUM(D193:J193)</f>
        <v>2193</v>
      </c>
      <c r="D193" s="31">
        <v>253</v>
      </c>
      <c r="E193" s="31">
        <v>213</v>
      </c>
      <c r="F193" s="31">
        <v>199</v>
      </c>
      <c r="G193" s="31">
        <v>258</v>
      </c>
      <c r="H193" s="31">
        <v>384</v>
      </c>
      <c r="I193" s="31">
        <v>477</v>
      </c>
      <c r="J193" s="32">
        <v>409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</row>
    <row r="194" spans="1:193" x14ac:dyDescent="0.2">
      <c r="A194" s="11"/>
      <c r="B194" s="12"/>
      <c r="C194" s="33"/>
      <c r="D194" s="34">
        <f t="shared" ref="D194:J194" si="92">ROUND(D192/D193,5)</f>
        <v>0</v>
      </c>
      <c r="E194" s="34">
        <f t="shared" si="92"/>
        <v>3.286E-2</v>
      </c>
      <c r="F194" s="34">
        <f t="shared" si="92"/>
        <v>9.0450000000000003E-2</v>
      </c>
      <c r="G194" s="34">
        <f t="shared" si="92"/>
        <v>0.12016</v>
      </c>
      <c r="H194" s="34">
        <f t="shared" si="92"/>
        <v>5.9900000000000002E-2</v>
      </c>
      <c r="I194" s="34">
        <f t="shared" si="92"/>
        <v>2.0959999999999999E-2</v>
      </c>
      <c r="J194" s="35">
        <f t="shared" si="92"/>
        <v>0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</row>
    <row r="195" spans="1:193" x14ac:dyDescent="0.2">
      <c r="A195" s="63"/>
      <c r="B195" s="37" t="s">
        <v>14</v>
      </c>
      <c r="C195" s="38">
        <f>SUM(D195+E195+F195+G195+H195+I195+J195)</f>
        <v>1.6216499999999998</v>
      </c>
      <c r="D195" s="40">
        <f t="shared" ref="D195:J195" si="93">ROUND(D194*5,5)</f>
        <v>0</v>
      </c>
      <c r="E195" s="40">
        <f t="shared" si="93"/>
        <v>0.1643</v>
      </c>
      <c r="F195" s="40">
        <f t="shared" si="93"/>
        <v>0.45224999999999999</v>
      </c>
      <c r="G195" s="40">
        <f t="shared" si="93"/>
        <v>0.6008</v>
      </c>
      <c r="H195" s="40">
        <f t="shared" si="93"/>
        <v>0.29949999999999999</v>
      </c>
      <c r="I195" s="40">
        <f t="shared" si="93"/>
        <v>0.1048</v>
      </c>
      <c r="J195" s="41">
        <f t="shared" si="93"/>
        <v>0</v>
      </c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</row>
    <row r="196" spans="1:193" x14ac:dyDescent="0.2">
      <c r="A196" s="26" t="s">
        <v>63</v>
      </c>
      <c r="B196" s="27" t="s">
        <v>12</v>
      </c>
      <c r="C196" s="13">
        <f>D196+E196+F196+G196+H196+I196+J196</f>
        <v>27</v>
      </c>
      <c r="D196" s="65">
        <v>1</v>
      </c>
      <c r="E196" s="65">
        <v>4</v>
      </c>
      <c r="F196" s="65">
        <v>8</v>
      </c>
      <c r="G196" s="65">
        <v>9</v>
      </c>
      <c r="H196" s="65">
        <v>4</v>
      </c>
      <c r="I196" s="65">
        <v>1</v>
      </c>
      <c r="J196" s="66" t="s">
        <v>93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</row>
    <row r="197" spans="1:193" x14ac:dyDescent="0.25">
      <c r="A197" s="11"/>
      <c r="B197" s="12" t="s">
        <v>13</v>
      </c>
      <c r="C197" s="17">
        <f>SUM(D197:J197)</f>
        <v>1091</v>
      </c>
      <c r="D197" s="31">
        <v>139</v>
      </c>
      <c r="E197" s="31">
        <v>130</v>
      </c>
      <c r="F197" s="31">
        <v>125</v>
      </c>
      <c r="G197" s="31">
        <v>156</v>
      </c>
      <c r="H197" s="31">
        <v>163</v>
      </c>
      <c r="I197" s="31">
        <v>188</v>
      </c>
      <c r="J197" s="32">
        <v>190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</row>
    <row r="198" spans="1:193" x14ac:dyDescent="0.2">
      <c r="A198" s="11"/>
      <c r="B198" s="12"/>
      <c r="C198" s="33" t="s">
        <v>2</v>
      </c>
      <c r="D198" s="34">
        <f t="shared" ref="D198:J198" si="94">ROUND(D196/D197,5)</f>
        <v>7.1900000000000002E-3</v>
      </c>
      <c r="E198" s="34">
        <f t="shared" si="94"/>
        <v>3.0769999999999999E-2</v>
      </c>
      <c r="F198" s="34">
        <f t="shared" si="94"/>
        <v>6.4000000000000001E-2</v>
      </c>
      <c r="G198" s="34">
        <f t="shared" si="94"/>
        <v>5.7689999999999998E-2</v>
      </c>
      <c r="H198" s="34">
        <f t="shared" si="94"/>
        <v>2.4539999999999999E-2</v>
      </c>
      <c r="I198" s="34">
        <f t="shared" si="94"/>
        <v>5.3200000000000001E-3</v>
      </c>
      <c r="J198" s="35">
        <f t="shared" si="94"/>
        <v>0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</row>
    <row r="199" spans="1:193" x14ac:dyDescent="0.2">
      <c r="A199" s="11"/>
      <c r="B199" s="22" t="s">
        <v>14</v>
      </c>
      <c r="C199" s="23">
        <f>SUM(D199+E199+F199+G199+H199+I199+J199)</f>
        <v>0.94755</v>
      </c>
      <c r="D199" s="52">
        <f t="shared" ref="D199:J199" si="95">ROUND(D198*5,5)</f>
        <v>3.5950000000000003E-2</v>
      </c>
      <c r="E199" s="52">
        <f t="shared" si="95"/>
        <v>0.15384999999999999</v>
      </c>
      <c r="F199" s="52">
        <f t="shared" si="95"/>
        <v>0.32</v>
      </c>
      <c r="G199" s="52">
        <f t="shared" si="95"/>
        <v>0.28844999999999998</v>
      </c>
      <c r="H199" s="52">
        <f t="shared" si="95"/>
        <v>0.1227</v>
      </c>
      <c r="I199" s="52">
        <f t="shared" si="95"/>
        <v>2.6599999999999999E-2</v>
      </c>
      <c r="J199" s="53">
        <f t="shared" si="95"/>
        <v>0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</row>
    <row r="200" spans="1:193" x14ac:dyDescent="0.2">
      <c r="A200" s="26" t="s">
        <v>64</v>
      </c>
      <c r="B200" s="27" t="s">
        <v>12</v>
      </c>
      <c r="C200" s="13">
        <f>D200+E200+F200+G200+H200+I200+J200</f>
        <v>65</v>
      </c>
      <c r="D200" s="68">
        <v>2</v>
      </c>
      <c r="E200" s="68">
        <v>11</v>
      </c>
      <c r="F200" s="68">
        <v>18</v>
      </c>
      <c r="G200" s="68">
        <v>18</v>
      </c>
      <c r="H200" s="68">
        <v>15</v>
      </c>
      <c r="I200" s="68">
        <v>1</v>
      </c>
      <c r="J200" s="69" t="s">
        <v>93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</row>
    <row r="201" spans="1:193" x14ac:dyDescent="0.25">
      <c r="A201" s="11"/>
      <c r="B201" s="12" t="s">
        <v>13</v>
      </c>
      <c r="C201" s="17">
        <f>SUM(D201:J201)</f>
        <v>2534</v>
      </c>
      <c r="D201" s="31">
        <v>373</v>
      </c>
      <c r="E201" s="31">
        <v>313</v>
      </c>
      <c r="F201" s="31">
        <v>249</v>
      </c>
      <c r="G201" s="31">
        <v>287</v>
      </c>
      <c r="H201" s="31">
        <v>351</v>
      </c>
      <c r="I201" s="31">
        <v>467</v>
      </c>
      <c r="J201" s="32">
        <v>494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</row>
    <row r="202" spans="1:193" x14ac:dyDescent="0.2">
      <c r="A202" s="11"/>
      <c r="B202" s="12"/>
      <c r="C202" s="33"/>
      <c r="D202" s="34">
        <f t="shared" ref="D202:J202" si="96">ROUND(D200/D201,5)</f>
        <v>5.3600000000000002E-3</v>
      </c>
      <c r="E202" s="34">
        <f t="shared" si="96"/>
        <v>3.5139999999999998E-2</v>
      </c>
      <c r="F202" s="34">
        <f t="shared" si="96"/>
        <v>7.2289999999999993E-2</v>
      </c>
      <c r="G202" s="34">
        <f t="shared" si="96"/>
        <v>6.2719999999999998E-2</v>
      </c>
      <c r="H202" s="34">
        <f t="shared" si="96"/>
        <v>4.274E-2</v>
      </c>
      <c r="I202" s="34">
        <f t="shared" si="96"/>
        <v>2.14E-3</v>
      </c>
      <c r="J202" s="35">
        <f t="shared" si="96"/>
        <v>0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</row>
    <row r="203" spans="1:193" x14ac:dyDescent="0.2">
      <c r="A203" s="11"/>
      <c r="B203" s="22" t="s">
        <v>14</v>
      </c>
      <c r="C203" s="23">
        <f>SUM(D203+E203+F203+G203+H203+I203+J203)</f>
        <v>1.10195</v>
      </c>
      <c r="D203" s="52">
        <f t="shared" ref="D203:J203" si="97">ROUND(D202*5,5)</f>
        <v>2.6800000000000001E-2</v>
      </c>
      <c r="E203" s="52">
        <f t="shared" si="97"/>
        <v>0.1757</v>
      </c>
      <c r="F203" s="52">
        <f t="shared" si="97"/>
        <v>0.36144999999999999</v>
      </c>
      <c r="G203" s="52">
        <f t="shared" si="97"/>
        <v>0.31359999999999999</v>
      </c>
      <c r="H203" s="52">
        <f t="shared" si="97"/>
        <v>0.2137</v>
      </c>
      <c r="I203" s="52">
        <f t="shared" si="97"/>
        <v>1.0699999999999999E-2</v>
      </c>
      <c r="J203" s="53">
        <f t="shared" si="97"/>
        <v>0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</row>
    <row r="204" spans="1:193" x14ac:dyDescent="0.2">
      <c r="A204" s="26" t="s">
        <v>65</v>
      </c>
      <c r="B204" s="27" t="s">
        <v>12</v>
      </c>
      <c r="C204" s="13">
        <f>D204+E204+F204+G204+H204+I204+J204</f>
        <v>41</v>
      </c>
      <c r="D204" s="68">
        <v>1</v>
      </c>
      <c r="E204" s="68">
        <v>4</v>
      </c>
      <c r="F204" s="68">
        <v>9</v>
      </c>
      <c r="G204" s="68">
        <v>20</v>
      </c>
      <c r="H204" s="68">
        <v>5</v>
      </c>
      <c r="I204" s="68">
        <v>2</v>
      </c>
      <c r="J204" s="69" t="s">
        <v>93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</row>
    <row r="205" spans="1:193" x14ac:dyDescent="0.25">
      <c r="A205" s="11"/>
      <c r="B205" s="12" t="s">
        <v>13</v>
      </c>
      <c r="C205" s="17">
        <f>SUM(D205:J205)</f>
        <v>1697</v>
      </c>
      <c r="D205" s="31">
        <v>179</v>
      </c>
      <c r="E205" s="31">
        <v>185</v>
      </c>
      <c r="F205" s="31">
        <v>204</v>
      </c>
      <c r="G205" s="31">
        <v>231</v>
      </c>
      <c r="H205" s="31">
        <v>249</v>
      </c>
      <c r="I205" s="31">
        <v>328</v>
      </c>
      <c r="J205" s="32">
        <v>321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</row>
    <row r="206" spans="1:193" x14ac:dyDescent="0.2">
      <c r="A206" s="11"/>
      <c r="B206" s="12"/>
      <c r="C206" s="33" t="s">
        <v>2</v>
      </c>
      <c r="D206" s="34">
        <f t="shared" ref="D206:J206" si="98">ROUND(D204/D205,5)</f>
        <v>5.5900000000000004E-3</v>
      </c>
      <c r="E206" s="34">
        <f t="shared" si="98"/>
        <v>2.162E-2</v>
      </c>
      <c r="F206" s="34">
        <f t="shared" si="98"/>
        <v>4.4119999999999999E-2</v>
      </c>
      <c r="G206" s="34">
        <f t="shared" si="98"/>
        <v>8.6580000000000004E-2</v>
      </c>
      <c r="H206" s="34">
        <f t="shared" si="98"/>
        <v>2.0080000000000001E-2</v>
      </c>
      <c r="I206" s="34">
        <f t="shared" si="98"/>
        <v>6.1000000000000004E-3</v>
      </c>
      <c r="J206" s="35">
        <f t="shared" si="98"/>
        <v>0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</row>
    <row r="207" spans="1:193" x14ac:dyDescent="0.2">
      <c r="A207" s="63"/>
      <c r="B207" s="37" t="s">
        <v>14</v>
      </c>
      <c r="C207" s="38">
        <f>SUM(D207+E207+F207+G207+H207+I207+J207)</f>
        <v>0.92044999999999999</v>
      </c>
      <c r="D207" s="40">
        <f t="shared" ref="D207:J207" si="99">ROUND(D206*5,5)</f>
        <v>2.7949999999999999E-2</v>
      </c>
      <c r="E207" s="40">
        <f t="shared" si="99"/>
        <v>0.1081</v>
      </c>
      <c r="F207" s="40">
        <f t="shared" si="99"/>
        <v>0.22059999999999999</v>
      </c>
      <c r="G207" s="40">
        <f t="shared" si="99"/>
        <v>0.43290000000000001</v>
      </c>
      <c r="H207" s="40">
        <f t="shared" si="99"/>
        <v>0.1004</v>
      </c>
      <c r="I207" s="40">
        <f t="shared" si="99"/>
        <v>3.0499999999999999E-2</v>
      </c>
      <c r="J207" s="41">
        <f t="shared" si="99"/>
        <v>0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</row>
    <row r="208" spans="1:193" x14ac:dyDescent="0.2">
      <c r="A208" s="26" t="s">
        <v>66</v>
      </c>
      <c r="B208" s="27" t="s">
        <v>12</v>
      </c>
      <c r="C208" s="13">
        <f>D208+E208+F208+G208+H208+I208+J208</f>
        <v>25</v>
      </c>
      <c r="D208" s="65" t="s">
        <v>93</v>
      </c>
      <c r="E208" s="65">
        <v>1</v>
      </c>
      <c r="F208" s="65">
        <v>7</v>
      </c>
      <c r="G208" s="65">
        <v>6</v>
      </c>
      <c r="H208" s="65">
        <v>10</v>
      </c>
      <c r="I208" s="65">
        <v>1</v>
      </c>
      <c r="J208" s="66" t="s">
        <v>93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</row>
    <row r="209" spans="1:193" x14ac:dyDescent="0.25">
      <c r="A209" s="11"/>
      <c r="B209" s="12" t="s">
        <v>13</v>
      </c>
      <c r="C209" s="17">
        <f>SUM(D209:J209)</f>
        <v>1023</v>
      </c>
      <c r="D209" s="31">
        <v>161</v>
      </c>
      <c r="E209" s="31">
        <v>121</v>
      </c>
      <c r="F209" s="31">
        <v>103</v>
      </c>
      <c r="G209" s="31">
        <v>120</v>
      </c>
      <c r="H209" s="31">
        <v>143</v>
      </c>
      <c r="I209" s="31">
        <v>167</v>
      </c>
      <c r="J209" s="32">
        <v>208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</row>
    <row r="210" spans="1:193" x14ac:dyDescent="0.2">
      <c r="A210" s="11"/>
      <c r="B210" s="12"/>
      <c r="C210" s="33"/>
      <c r="D210" s="34">
        <f t="shared" ref="D210:J210" si="100">ROUND(D208/D209,5)</f>
        <v>0</v>
      </c>
      <c r="E210" s="34">
        <f t="shared" si="100"/>
        <v>8.26E-3</v>
      </c>
      <c r="F210" s="34">
        <f t="shared" si="100"/>
        <v>6.7960000000000007E-2</v>
      </c>
      <c r="G210" s="34">
        <f t="shared" si="100"/>
        <v>0.05</v>
      </c>
      <c r="H210" s="34">
        <f t="shared" si="100"/>
        <v>6.9930000000000006E-2</v>
      </c>
      <c r="I210" s="34">
        <f t="shared" si="100"/>
        <v>5.9899999999999997E-3</v>
      </c>
      <c r="J210" s="35">
        <f t="shared" si="100"/>
        <v>0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</row>
    <row r="211" spans="1:193" x14ac:dyDescent="0.2">
      <c r="A211" s="63"/>
      <c r="B211" s="37" t="s">
        <v>14</v>
      </c>
      <c r="C211" s="38">
        <f>SUM(D211+E211+F211+G211+H211+I211+J211)</f>
        <v>1.0106999999999999</v>
      </c>
      <c r="D211" s="40">
        <f t="shared" ref="D211:J211" si="101">ROUND(D210*5,5)</f>
        <v>0</v>
      </c>
      <c r="E211" s="40">
        <f t="shared" si="101"/>
        <v>4.1300000000000003E-2</v>
      </c>
      <c r="F211" s="40">
        <f t="shared" si="101"/>
        <v>0.33979999999999999</v>
      </c>
      <c r="G211" s="40">
        <f t="shared" si="101"/>
        <v>0.25</v>
      </c>
      <c r="H211" s="40">
        <f t="shared" si="101"/>
        <v>0.34965000000000002</v>
      </c>
      <c r="I211" s="40">
        <f t="shared" si="101"/>
        <v>2.9950000000000001E-2</v>
      </c>
      <c r="J211" s="41">
        <f t="shared" si="101"/>
        <v>0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</row>
    <row r="212" spans="1:193" x14ac:dyDescent="0.2">
      <c r="A212" s="26" t="s">
        <v>67</v>
      </c>
      <c r="B212" s="27" t="s">
        <v>12</v>
      </c>
      <c r="C212" s="13">
        <f>D212+E212+F212+G212+H212+I212+J212</f>
        <v>28</v>
      </c>
      <c r="D212" s="65" t="s">
        <v>93</v>
      </c>
      <c r="E212" s="65">
        <v>4</v>
      </c>
      <c r="F212" s="65">
        <v>9</v>
      </c>
      <c r="G212" s="65">
        <v>9</v>
      </c>
      <c r="H212" s="65">
        <v>6</v>
      </c>
      <c r="I212" s="64" t="s">
        <v>93</v>
      </c>
      <c r="J212" s="66" t="s">
        <v>93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</row>
    <row r="213" spans="1:193" x14ac:dyDescent="0.25">
      <c r="A213" s="11"/>
      <c r="B213" s="12" t="s">
        <v>13</v>
      </c>
      <c r="C213" s="17">
        <f>SUM(D213:J213)</f>
        <v>1147</v>
      </c>
      <c r="D213" s="31">
        <v>143</v>
      </c>
      <c r="E213" s="31">
        <v>148</v>
      </c>
      <c r="F213" s="31">
        <v>136</v>
      </c>
      <c r="G213" s="31">
        <v>144</v>
      </c>
      <c r="H213" s="31">
        <v>163</v>
      </c>
      <c r="I213" s="31">
        <v>184</v>
      </c>
      <c r="J213" s="32">
        <v>229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</row>
    <row r="214" spans="1:193" x14ac:dyDescent="0.2">
      <c r="A214" s="11"/>
      <c r="B214" s="12"/>
      <c r="C214" s="33" t="s">
        <v>2</v>
      </c>
      <c r="D214" s="34">
        <f t="shared" ref="D214:J214" si="102">ROUND(D212/D213,5)</f>
        <v>0</v>
      </c>
      <c r="E214" s="34">
        <f t="shared" si="102"/>
        <v>2.7029999999999998E-2</v>
      </c>
      <c r="F214" s="34">
        <f t="shared" si="102"/>
        <v>6.6180000000000003E-2</v>
      </c>
      <c r="G214" s="34">
        <f t="shared" si="102"/>
        <v>6.25E-2</v>
      </c>
      <c r="H214" s="34">
        <f t="shared" si="102"/>
        <v>3.6810000000000002E-2</v>
      </c>
      <c r="I214" s="34">
        <f t="shared" si="102"/>
        <v>0</v>
      </c>
      <c r="J214" s="35">
        <f t="shared" si="102"/>
        <v>0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</row>
    <row r="215" spans="1:193" x14ac:dyDescent="0.2">
      <c r="A215" s="63"/>
      <c r="B215" s="37" t="s">
        <v>14</v>
      </c>
      <c r="C215" s="38">
        <f>SUM(D215+E215+F215+G215+H215+I215+J215)</f>
        <v>0.96260000000000012</v>
      </c>
      <c r="D215" s="40">
        <f t="shared" ref="D215:J215" si="103">ROUND(D214*5,5)</f>
        <v>0</v>
      </c>
      <c r="E215" s="40">
        <f t="shared" si="103"/>
        <v>0.13514999999999999</v>
      </c>
      <c r="F215" s="40">
        <f t="shared" si="103"/>
        <v>0.33090000000000003</v>
      </c>
      <c r="G215" s="40">
        <f t="shared" si="103"/>
        <v>0.3125</v>
      </c>
      <c r="H215" s="40">
        <f t="shared" si="103"/>
        <v>0.18404999999999999</v>
      </c>
      <c r="I215" s="40">
        <f t="shared" si="103"/>
        <v>0</v>
      </c>
      <c r="J215" s="41">
        <f t="shared" si="103"/>
        <v>0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</row>
    <row r="216" spans="1:193" x14ac:dyDescent="0.2">
      <c r="A216" s="26" t="s">
        <v>68</v>
      </c>
      <c r="B216" s="27" t="s">
        <v>12</v>
      </c>
      <c r="C216" s="13">
        <f>D216+E216+F216+G216+H216+I216+J216</f>
        <v>42</v>
      </c>
      <c r="D216" s="64" t="s">
        <v>93</v>
      </c>
      <c r="E216" s="65">
        <v>4</v>
      </c>
      <c r="F216" s="65">
        <v>10</v>
      </c>
      <c r="G216" s="65">
        <v>14</v>
      </c>
      <c r="H216" s="65">
        <v>10</v>
      </c>
      <c r="I216" s="65">
        <v>2</v>
      </c>
      <c r="J216" s="66">
        <v>2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</row>
    <row r="217" spans="1:193" x14ac:dyDescent="0.25">
      <c r="A217" s="11"/>
      <c r="B217" s="12" t="s">
        <v>13</v>
      </c>
      <c r="C217" s="17">
        <f>SUM(D217:J217)</f>
        <v>1315</v>
      </c>
      <c r="D217" s="31">
        <v>208</v>
      </c>
      <c r="E217" s="31">
        <v>160</v>
      </c>
      <c r="F217" s="31">
        <v>132</v>
      </c>
      <c r="G217" s="31">
        <v>149</v>
      </c>
      <c r="H217" s="31">
        <v>223</v>
      </c>
      <c r="I217" s="31">
        <v>203</v>
      </c>
      <c r="J217" s="32">
        <v>240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</row>
    <row r="218" spans="1:193" x14ac:dyDescent="0.2">
      <c r="A218" s="11"/>
      <c r="B218" s="12"/>
      <c r="C218" s="33"/>
      <c r="D218" s="34">
        <f t="shared" ref="D218:J218" si="104">ROUND(D216/D217,5)</f>
        <v>0</v>
      </c>
      <c r="E218" s="34">
        <f t="shared" si="104"/>
        <v>2.5000000000000001E-2</v>
      </c>
      <c r="F218" s="34">
        <f t="shared" si="104"/>
        <v>7.5759999999999994E-2</v>
      </c>
      <c r="G218" s="34">
        <f t="shared" si="104"/>
        <v>9.3960000000000002E-2</v>
      </c>
      <c r="H218" s="34">
        <f t="shared" si="104"/>
        <v>4.4839999999999998E-2</v>
      </c>
      <c r="I218" s="34">
        <f t="shared" si="104"/>
        <v>9.8499999999999994E-3</v>
      </c>
      <c r="J218" s="35">
        <f t="shared" si="104"/>
        <v>8.3300000000000006E-3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</row>
    <row r="219" spans="1:193" x14ac:dyDescent="0.2">
      <c r="A219" s="63"/>
      <c r="B219" s="37" t="s">
        <v>14</v>
      </c>
      <c r="C219" s="38">
        <f>SUM(D219+E219+F219+G219+H219+I219+J219)</f>
        <v>1.2887</v>
      </c>
      <c r="D219" s="40">
        <f t="shared" ref="D219:J219" si="105">ROUND(D218*5,5)</f>
        <v>0</v>
      </c>
      <c r="E219" s="40">
        <f t="shared" si="105"/>
        <v>0.125</v>
      </c>
      <c r="F219" s="40">
        <f t="shared" si="105"/>
        <v>0.37880000000000003</v>
      </c>
      <c r="G219" s="40">
        <f t="shared" si="105"/>
        <v>0.4698</v>
      </c>
      <c r="H219" s="40">
        <f t="shared" si="105"/>
        <v>0.22420000000000001</v>
      </c>
      <c r="I219" s="40">
        <f t="shared" si="105"/>
        <v>4.9250000000000002E-2</v>
      </c>
      <c r="J219" s="41">
        <f t="shared" si="105"/>
        <v>4.165E-2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</row>
    <row r="220" spans="1:193" x14ac:dyDescent="0.2">
      <c r="A220" s="26" t="s">
        <v>69</v>
      </c>
      <c r="B220" s="27" t="s">
        <v>12</v>
      </c>
      <c r="C220" s="13">
        <f>D220+E220+F220+G220+H220+I220+J220</f>
        <v>23</v>
      </c>
      <c r="D220" s="65" t="s">
        <v>93</v>
      </c>
      <c r="E220" s="65">
        <v>1</v>
      </c>
      <c r="F220" s="65">
        <v>4</v>
      </c>
      <c r="G220" s="65">
        <v>5</v>
      </c>
      <c r="H220" s="65">
        <v>12</v>
      </c>
      <c r="I220" s="64">
        <v>1</v>
      </c>
      <c r="J220" s="66" t="s">
        <v>93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</row>
    <row r="221" spans="1:193" x14ac:dyDescent="0.25">
      <c r="A221" s="11"/>
      <c r="B221" s="12" t="s">
        <v>13</v>
      </c>
      <c r="C221" s="17">
        <f>SUM(D221:J221)</f>
        <v>958</v>
      </c>
      <c r="D221" s="31">
        <v>121</v>
      </c>
      <c r="E221" s="31">
        <v>95</v>
      </c>
      <c r="F221" s="31">
        <v>85</v>
      </c>
      <c r="G221" s="31">
        <v>105</v>
      </c>
      <c r="H221" s="31">
        <v>155</v>
      </c>
      <c r="I221" s="31">
        <v>180</v>
      </c>
      <c r="J221" s="32">
        <v>217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</row>
    <row r="222" spans="1:193" x14ac:dyDescent="0.2">
      <c r="A222" s="11"/>
      <c r="B222" s="12"/>
      <c r="C222" s="33"/>
      <c r="D222" s="34">
        <f t="shared" ref="D222:J222" si="106">ROUND(D220/D221,5)</f>
        <v>0</v>
      </c>
      <c r="E222" s="34">
        <f t="shared" si="106"/>
        <v>1.0529999999999999E-2</v>
      </c>
      <c r="F222" s="34">
        <f t="shared" si="106"/>
        <v>4.7059999999999998E-2</v>
      </c>
      <c r="G222" s="34">
        <f t="shared" si="106"/>
        <v>4.7620000000000003E-2</v>
      </c>
      <c r="H222" s="34">
        <f t="shared" si="106"/>
        <v>7.7420000000000003E-2</v>
      </c>
      <c r="I222" s="34">
        <f t="shared" si="106"/>
        <v>5.5599999999999998E-3</v>
      </c>
      <c r="J222" s="35">
        <f t="shared" si="106"/>
        <v>0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</row>
    <row r="223" spans="1:193" x14ac:dyDescent="0.2">
      <c r="A223" s="67"/>
      <c r="B223" s="37" t="s">
        <v>14</v>
      </c>
      <c r="C223" s="38">
        <f>SUM(D223+E223+F223+G223+H223+I223+J223)</f>
        <v>0.94095000000000006</v>
      </c>
      <c r="D223" s="40">
        <f t="shared" ref="D223:J223" si="107">ROUND(D222*5,5)</f>
        <v>0</v>
      </c>
      <c r="E223" s="40">
        <f t="shared" si="107"/>
        <v>5.2650000000000002E-2</v>
      </c>
      <c r="F223" s="40">
        <f t="shared" si="107"/>
        <v>0.23530000000000001</v>
      </c>
      <c r="G223" s="40">
        <f t="shared" si="107"/>
        <v>0.23810000000000001</v>
      </c>
      <c r="H223" s="40">
        <f t="shared" si="107"/>
        <v>0.3871</v>
      </c>
      <c r="I223" s="40">
        <f t="shared" si="107"/>
        <v>2.7799999999999998E-2</v>
      </c>
      <c r="J223" s="41">
        <f t="shared" si="107"/>
        <v>0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</row>
    <row r="224" spans="1:193" x14ac:dyDescent="0.2">
      <c r="A224" s="11" t="s">
        <v>70</v>
      </c>
      <c r="B224" s="27" t="s">
        <v>12</v>
      </c>
      <c r="C224" s="13">
        <f>D224+E224+F224+G224+H224+I224+J224</f>
        <v>32</v>
      </c>
      <c r="D224" s="65">
        <v>1</v>
      </c>
      <c r="E224" s="65">
        <v>3</v>
      </c>
      <c r="F224" s="65">
        <v>6</v>
      </c>
      <c r="G224" s="65">
        <v>10</v>
      </c>
      <c r="H224" s="65">
        <v>8</v>
      </c>
      <c r="I224" s="65">
        <v>4</v>
      </c>
      <c r="J224" s="66" t="s">
        <v>93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</row>
    <row r="225" spans="1:193" x14ac:dyDescent="0.25">
      <c r="A225" s="11"/>
      <c r="B225" s="12" t="s">
        <v>13</v>
      </c>
      <c r="C225" s="17">
        <f>SUM(D225:J225)</f>
        <v>1072</v>
      </c>
      <c r="D225" s="31">
        <v>149</v>
      </c>
      <c r="E225" s="31">
        <v>155</v>
      </c>
      <c r="F225" s="31">
        <v>90</v>
      </c>
      <c r="G225" s="31">
        <v>130</v>
      </c>
      <c r="H225" s="31">
        <v>159</v>
      </c>
      <c r="I225" s="31">
        <v>181</v>
      </c>
      <c r="J225" s="32">
        <v>208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</row>
    <row r="226" spans="1:193" x14ac:dyDescent="0.2">
      <c r="A226" s="11"/>
      <c r="B226" s="12"/>
      <c r="C226" s="33" t="s">
        <v>2</v>
      </c>
      <c r="D226" s="34">
        <f t="shared" ref="D226:J226" si="108">ROUND(D224/D225,5)</f>
        <v>6.7099999999999998E-3</v>
      </c>
      <c r="E226" s="34">
        <f t="shared" si="108"/>
        <v>1.9349999999999999E-2</v>
      </c>
      <c r="F226" s="34">
        <f t="shared" si="108"/>
        <v>6.6669999999999993E-2</v>
      </c>
      <c r="G226" s="34">
        <f t="shared" si="108"/>
        <v>7.6920000000000002E-2</v>
      </c>
      <c r="H226" s="34">
        <f t="shared" si="108"/>
        <v>5.0310000000000001E-2</v>
      </c>
      <c r="I226" s="34">
        <f t="shared" si="108"/>
        <v>2.2100000000000002E-2</v>
      </c>
      <c r="J226" s="35">
        <f t="shared" si="108"/>
        <v>0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</row>
    <row r="227" spans="1:193" ht="24.75" thickBot="1" x14ac:dyDescent="0.25">
      <c r="A227" s="56"/>
      <c r="B227" s="57" t="s">
        <v>14</v>
      </c>
      <c r="C227" s="58">
        <f>SUM(D227+E227+F227+G227+H227+I227+J227)</f>
        <v>1.2102999999999999</v>
      </c>
      <c r="D227" s="59">
        <f t="shared" ref="D227:J227" si="109">ROUND(D226*5,5)</f>
        <v>3.3550000000000003E-2</v>
      </c>
      <c r="E227" s="59">
        <f t="shared" si="109"/>
        <v>9.6750000000000003E-2</v>
      </c>
      <c r="F227" s="59">
        <f t="shared" si="109"/>
        <v>0.33334999999999998</v>
      </c>
      <c r="G227" s="59">
        <f t="shared" si="109"/>
        <v>0.3846</v>
      </c>
      <c r="H227" s="59">
        <f t="shared" si="109"/>
        <v>0.25155</v>
      </c>
      <c r="I227" s="59">
        <f t="shared" si="109"/>
        <v>0.1105</v>
      </c>
      <c r="J227" s="60">
        <f t="shared" si="109"/>
        <v>0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</row>
    <row r="228" spans="1:193" ht="57.75" customHeight="1" x14ac:dyDescent="0.2">
      <c r="A228" s="91" t="s">
        <v>97</v>
      </c>
      <c r="B228" s="91"/>
      <c r="C228" s="91"/>
      <c r="D228" s="91"/>
      <c r="E228" s="91"/>
      <c r="F228" s="91"/>
      <c r="G228" s="91"/>
      <c r="H228" s="91"/>
      <c r="I228" s="91"/>
      <c r="J228" s="9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</row>
    <row r="229" spans="1:193" ht="26.25" customHeight="1" x14ac:dyDescent="0.2">
      <c r="A229" s="92" t="s">
        <v>71</v>
      </c>
      <c r="B229" s="92"/>
      <c r="C229" s="92"/>
      <c r="D229" s="92"/>
      <c r="E229" s="92"/>
      <c r="F229" s="92"/>
      <c r="G229" s="92"/>
      <c r="H229" s="92"/>
      <c r="I229" s="92"/>
      <c r="J229" s="92"/>
    </row>
    <row r="230" spans="1:193" ht="24.75" thickBot="1" x14ac:dyDescent="0.3">
      <c r="A230" s="61" t="s">
        <v>55</v>
      </c>
      <c r="B230" s="2"/>
      <c r="J230" s="5" t="s">
        <v>72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</row>
    <row r="231" spans="1:193" ht="36" customHeight="1" x14ac:dyDescent="0.2">
      <c r="A231" s="6" t="s">
        <v>73</v>
      </c>
      <c r="B231" s="7" t="s">
        <v>2</v>
      </c>
      <c r="C231" s="8" t="s">
        <v>3</v>
      </c>
      <c r="D231" s="9" t="s">
        <v>4</v>
      </c>
      <c r="E231" s="9" t="s">
        <v>5</v>
      </c>
      <c r="F231" s="9" t="s">
        <v>6</v>
      </c>
      <c r="G231" s="9" t="s">
        <v>7</v>
      </c>
      <c r="H231" s="9" t="s">
        <v>8</v>
      </c>
      <c r="I231" s="9" t="s">
        <v>9</v>
      </c>
      <c r="J231" s="10" t="s">
        <v>10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</row>
    <row r="232" spans="1:193" ht="25.5" customHeight="1" x14ac:dyDescent="0.2">
      <c r="A232" s="76" t="s">
        <v>74</v>
      </c>
      <c r="B232" s="27" t="s">
        <v>12</v>
      </c>
      <c r="C232" s="13">
        <f>D232+E232+F232+G232+H232+I232+J232</f>
        <v>5403</v>
      </c>
      <c r="D232" s="77">
        <f t="shared" ref="D232:J233" si="110">SUM(D16,D106)</f>
        <v>27</v>
      </c>
      <c r="E232" s="77">
        <f t="shared" si="110"/>
        <v>300</v>
      </c>
      <c r="F232" s="77">
        <f t="shared" si="110"/>
        <v>1343</v>
      </c>
      <c r="G232" s="77">
        <f t="shared" si="110"/>
        <v>2064</v>
      </c>
      <c r="H232" s="77">
        <f t="shared" si="110"/>
        <v>1314</v>
      </c>
      <c r="I232" s="77">
        <f t="shared" si="110"/>
        <v>346</v>
      </c>
      <c r="J232" s="78">
        <f t="shared" si="110"/>
        <v>9</v>
      </c>
    </row>
    <row r="233" spans="1:193" ht="25.5" customHeight="1" x14ac:dyDescent="0.2">
      <c r="A233" s="79"/>
      <c r="B233" s="12" t="s">
        <v>13</v>
      </c>
      <c r="C233" s="17">
        <f>SUM(D233:J233)</f>
        <v>150211</v>
      </c>
      <c r="D233" s="16">
        <f>SUM(D17,D107)</f>
        <v>14502</v>
      </c>
      <c r="E233" s="16">
        <f t="shared" si="110"/>
        <v>18632</v>
      </c>
      <c r="F233" s="16">
        <f t="shared" si="110"/>
        <v>20989</v>
      </c>
      <c r="G233" s="16">
        <f t="shared" si="110"/>
        <v>21400</v>
      </c>
      <c r="H233" s="16">
        <f t="shared" si="110"/>
        <v>21946</v>
      </c>
      <c r="I233" s="16">
        <f t="shared" si="110"/>
        <v>25795</v>
      </c>
      <c r="J233" s="18">
        <f t="shared" si="110"/>
        <v>26947</v>
      </c>
    </row>
    <row r="234" spans="1:193" ht="25.5" customHeight="1" x14ac:dyDescent="0.2">
      <c r="A234" s="79"/>
      <c r="B234" s="12"/>
      <c r="C234" s="33"/>
      <c r="D234" s="20">
        <f t="shared" ref="D234:J234" si="111">ROUND(D232/D233,5)</f>
        <v>1.8600000000000001E-3</v>
      </c>
      <c r="E234" s="20">
        <f t="shared" si="111"/>
        <v>1.61E-2</v>
      </c>
      <c r="F234" s="20">
        <f t="shared" si="111"/>
        <v>6.3990000000000005E-2</v>
      </c>
      <c r="G234" s="20">
        <f t="shared" si="111"/>
        <v>9.6449999999999994E-2</v>
      </c>
      <c r="H234" s="20">
        <f t="shared" si="111"/>
        <v>5.987E-2</v>
      </c>
      <c r="I234" s="20">
        <f t="shared" si="111"/>
        <v>1.341E-2</v>
      </c>
      <c r="J234" s="21">
        <f t="shared" si="111"/>
        <v>3.3E-4</v>
      </c>
    </row>
    <row r="235" spans="1:193" ht="25.5" customHeight="1" x14ac:dyDescent="0.2">
      <c r="A235" s="80"/>
      <c r="B235" s="37" t="s">
        <v>14</v>
      </c>
      <c r="C235" s="38">
        <f>SUM(D235+E235+F235+G235+H235+I235+J235)</f>
        <v>1.2600499999999999</v>
      </c>
      <c r="D235" s="39">
        <f t="shared" ref="D235:J235" si="112">ROUND(D234*5,5)</f>
        <v>9.2999999999999992E-3</v>
      </c>
      <c r="E235" s="39">
        <f t="shared" si="112"/>
        <v>8.0500000000000002E-2</v>
      </c>
      <c r="F235" s="39">
        <f t="shared" si="112"/>
        <v>0.31995000000000001</v>
      </c>
      <c r="G235" s="39">
        <f t="shared" si="112"/>
        <v>0.48225000000000001</v>
      </c>
      <c r="H235" s="39">
        <f t="shared" si="112"/>
        <v>0.29935</v>
      </c>
      <c r="I235" s="39">
        <f t="shared" si="112"/>
        <v>6.7049999999999998E-2</v>
      </c>
      <c r="J235" s="50">
        <f t="shared" si="112"/>
        <v>1.65E-3</v>
      </c>
    </row>
    <row r="236" spans="1:193" ht="25.5" customHeight="1" x14ac:dyDescent="0.2">
      <c r="A236" s="76" t="s">
        <v>75</v>
      </c>
      <c r="B236" s="27" t="s">
        <v>12</v>
      </c>
      <c r="C236" s="13">
        <f>D236+E236+F236+G236+H236+I236+J236</f>
        <v>6233</v>
      </c>
      <c r="D236" s="77">
        <f>SUM(D32,D76,D84)</f>
        <v>37</v>
      </c>
      <c r="E236" s="77">
        <f t="shared" ref="D236:J237" si="113">SUM(E32,E76,E84)</f>
        <v>361</v>
      </c>
      <c r="F236" s="77">
        <f t="shared" si="113"/>
        <v>1546</v>
      </c>
      <c r="G236" s="77">
        <f t="shared" si="113"/>
        <v>2388</v>
      </c>
      <c r="H236" s="77">
        <f t="shared" si="113"/>
        <v>1511</v>
      </c>
      <c r="I236" s="77">
        <f t="shared" si="113"/>
        <v>380</v>
      </c>
      <c r="J236" s="78">
        <f t="shared" si="113"/>
        <v>10</v>
      </c>
    </row>
    <row r="237" spans="1:193" ht="25.5" customHeight="1" x14ac:dyDescent="0.2">
      <c r="A237" s="79"/>
      <c r="B237" s="12" t="s">
        <v>13</v>
      </c>
      <c r="C237" s="17">
        <f>SUM(D237:J237)</f>
        <v>167082</v>
      </c>
      <c r="D237" s="16">
        <f t="shared" si="113"/>
        <v>17603</v>
      </c>
      <c r="E237" s="16">
        <f t="shared" si="113"/>
        <v>18855</v>
      </c>
      <c r="F237" s="16">
        <f t="shared" si="113"/>
        <v>19914</v>
      </c>
      <c r="G237" s="16">
        <f t="shared" si="113"/>
        <v>23157</v>
      </c>
      <c r="H237" s="16">
        <f t="shared" si="113"/>
        <v>25461</v>
      </c>
      <c r="I237" s="16">
        <f t="shared" si="113"/>
        <v>30404</v>
      </c>
      <c r="J237" s="18">
        <f t="shared" si="113"/>
        <v>31688</v>
      </c>
    </row>
    <row r="238" spans="1:193" ht="25.5" customHeight="1" x14ac:dyDescent="0.2">
      <c r="A238" s="79"/>
      <c r="B238" s="12"/>
      <c r="C238" s="33"/>
      <c r="D238" s="20">
        <f t="shared" ref="D238:J238" si="114">ROUND(D236/D237,5)</f>
        <v>2.0999999999999999E-3</v>
      </c>
      <c r="E238" s="20">
        <f t="shared" si="114"/>
        <v>1.915E-2</v>
      </c>
      <c r="F238" s="20">
        <f t="shared" si="114"/>
        <v>7.7630000000000005E-2</v>
      </c>
      <c r="G238" s="20">
        <f t="shared" si="114"/>
        <v>0.10312</v>
      </c>
      <c r="H238" s="20">
        <f t="shared" si="114"/>
        <v>5.935E-2</v>
      </c>
      <c r="I238" s="20">
        <f t="shared" si="114"/>
        <v>1.2500000000000001E-2</v>
      </c>
      <c r="J238" s="21">
        <f t="shared" si="114"/>
        <v>3.2000000000000003E-4</v>
      </c>
    </row>
    <row r="239" spans="1:193" ht="25.5" customHeight="1" x14ac:dyDescent="0.2">
      <c r="A239" s="80"/>
      <c r="B239" s="37" t="s">
        <v>14</v>
      </c>
      <c r="C239" s="38">
        <f>SUM(D239+E239+F239+G239+H239+I239+J239)</f>
        <v>1.3708500000000001</v>
      </c>
      <c r="D239" s="39">
        <f t="shared" ref="D239:J239" si="115">ROUND(D238*5,5)</f>
        <v>1.0500000000000001E-2</v>
      </c>
      <c r="E239" s="39">
        <f t="shared" si="115"/>
        <v>9.5750000000000002E-2</v>
      </c>
      <c r="F239" s="39">
        <f t="shared" si="115"/>
        <v>0.38815</v>
      </c>
      <c r="G239" s="39">
        <f t="shared" si="115"/>
        <v>0.51559999999999995</v>
      </c>
      <c r="H239" s="39">
        <f t="shared" si="115"/>
        <v>0.29675000000000001</v>
      </c>
      <c r="I239" s="39">
        <f t="shared" si="115"/>
        <v>6.25E-2</v>
      </c>
      <c r="J239" s="50">
        <f t="shared" si="115"/>
        <v>1.6000000000000001E-3</v>
      </c>
    </row>
    <row r="240" spans="1:193" ht="25.5" customHeight="1" x14ac:dyDescent="0.2">
      <c r="A240" s="76" t="s">
        <v>76</v>
      </c>
      <c r="B240" s="27" t="s">
        <v>12</v>
      </c>
      <c r="C240" s="13">
        <f>D240+E240+F240+G240+H240+I240+J240</f>
        <v>854</v>
      </c>
      <c r="D240" s="81">
        <f>D36</f>
        <v>9</v>
      </c>
      <c r="E240" s="77">
        <f t="shared" ref="E240:J241" si="116">E36</f>
        <v>98</v>
      </c>
      <c r="F240" s="77">
        <f t="shared" si="116"/>
        <v>228</v>
      </c>
      <c r="G240" s="77">
        <f t="shared" si="116"/>
        <v>303</v>
      </c>
      <c r="H240" s="77">
        <f t="shared" si="116"/>
        <v>167</v>
      </c>
      <c r="I240" s="77">
        <f t="shared" si="116"/>
        <v>49</v>
      </c>
      <c r="J240" s="78" t="str">
        <f t="shared" si="116"/>
        <v>-</v>
      </c>
    </row>
    <row r="241" spans="1:10" ht="25.5" customHeight="1" x14ac:dyDescent="0.2">
      <c r="A241" s="79"/>
      <c r="B241" s="12" t="s">
        <v>13</v>
      </c>
      <c r="C241" s="17">
        <f>SUM(D241:J241)</f>
        <v>28585</v>
      </c>
      <c r="D241" s="16">
        <f>D37</f>
        <v>3502</v>
      </c>
      <c r="E241" s="16">
        <f t="shared" si="116"/>
        <v>3462</v>
      </c>
      <c r="F241" s="16">
        <f t="shared" si="116"/>
        <v>3034</v>
      </c>
      <c r="G241" s="16">
        <f t="shared" si="116"/>
        <v>3620</v>
      </c>
      <c r="H241" s="16">
        <f t="shared" si="116"/>
        <v>4350</v>
      </c>
      <c r="I241" s="16">
        <f t="shared" si="116"/>
        <v>5415</v>
      </c>
      <c r="J241" s="18">
        <f t="shared" si="116"/>
        <v>5202</v>
      </c>
    </row>
    <row r="242" spans="1:10" ht="25.5" customHeight="1" x14ac:dyDescent="0.2">
      <c r="A242" s="79"/>
      <c r="B242" s="12"/>
      <c r="C242" s="33"/>
      <c r="D242" s="20">
        <f t="shared" ref="D242:J242" si="117">ROUND(D240/D241,5)</f>
        <v>2.5699999999999998E-3</v>
      </c>
      <c r="E242" s="20">
        <f t="shared" si="117"/>
        <v>2.8309999999999998E-2</v>
      </c>
      <c r="F242" s="20">
        <f t="shared" si="117"/>
        <v>7.5149999999999995E-2</v>
      </c>
      <c r="G242" s="20">
        <f t="shared" si="117"/>
        <v>8.3699999999999997E-2</v>
      </c>
      <c r="H242" s="20">
        <f t="shared" si="117"/>
        <v>3.8390000000000001E-2</v>
      </c>
      <c r="I242" s="20">
        <f t="shared" si="117"/>
        <v>9.0500000000000008E-3</v>
      </c>
      <c r="J242" s="21">
        <f t="shared" si="117"/>
        <v>0</v>
      </c>
    </row>
    <row r="243" spans="1:10" ht="25.5" customHeight="1" x14ac:dyDescent="0.2">
      <c r="A243" s="80"/>
      <c r="B243" s="37" t="s">
        <v>14</v>
      </c>
      <c r="C243" s="38">
        <f>SUM(D243+E243+F243+G243+H243+I243+J243)</f>
        <v>1.1858500000000001</v>
      </c>
      <c r="D243" s="39">
        <f t="shared" ref="D243:J243" si="118">ROUND(D242*5,5)</f>
        <v>1.285E-2</v>
      </c>
      <c r="E243" s="39">
        <f t="shared" si="118"/>
        <v>0.14155000000000001</v>
      </c>
      <c r="F243" s="39">
        <f t="shared" si="118"/>
        <v>0.37574999999999997</v>
      </c>
      <c r="G243" s="39">
        <f t="shared" si="118"/>
        <v>0.41849999999999998</v>
      </c>
      <c r="H243" s="39">
        <f t="shared" si="118"/>
        <v>0.19195000000000001</v>
      </c>
      <c r="I243" s="39">
        <f t="shared" si="118"/>
        <v>4.5249999999999999E-2</v>
      </c>
      <c r="J243" s="50">
        <f t="shared" si="118"/>
        <v>0</v>
      </c>
    </row>
    <row r="244" spans="1:10" ht="25.5" customHeight="1" x14ac:dyDescent="0.2">
      <c r="A244" s="76" t="s">
        <v>77</v>
      </c>
      <c r="B244" s="27" t="s">
        <v>12</v>
      </c>
      <c r="C244" s="13">
        <f>D244+E244+F244+G244+H244+I244+J244</f>
        <v>4844</v>
      </c>
      <c r="D244" s="81">
        <f>SUM(D44,D48,D110,D118,D122,D126,D130,D158,D162)</f>
        <v>55</v>
      </c>
      <c r="E244" s="77">
        <f t="shared" ref="E244:J245" si="119">SUM(E44,E48,E110,E118,E122,E126,E130,E158,E162)</f>
        <v>410</v>
      </c>
      <c r="F244" s="77">
        <f t="shared" si="119"/>
        <v>1195</v>
      </c>
      <c r="G244" s="77">
        <f t="shared" si="119"/>
        <v>1801</v>
      </c>
      <c r="H244" s="77">
        <f t="shared" si="119"/>
        <v>1102</v>
      </c>
      <c r="I244" s="77">
        <f t="shared" si="119"/>
        <v>275</v>
      </c>
      <c r="J244" s="78">
        <f t="shared" si="119"/>
        <v>6</v>
      </c>
    </row>
    <row r="245" spans="1:10" ht="25.5" customHeight="1" x14ac:dyDescent="0.2">
      <c r="A245" s="79"/>
      <c r="B245" s="12" t="s">
        <v>13</v>
      </c>
      <c r="C245" s="17">
        <f>SUM(D245:J245)</f>
        <v>142397</v>
      </c>
      <c r="D245" s="16">
        <f>SUM(D45,D49,D111,D119,D123,D127,D131,D159,D163)</f>
        <v>16356</v>
      </c>
      <c r="E245" s="16">
        <f t="shared" si="119"/>
        <v>17456</v>
      </c>
      <c r="F245" s="16">
        <f t="shared" si="119"/>
        <v>16422</v>
      </c>
      <c r="G245" s="16">
        <f t="shared" si="119"/>
        <v>19133</v>
      </c>
      <c r="H245" s="16">
        <f t="shared" si="119"/>
        <v>21596</v>
      </c>
      <c r="I245" s="16">
        <f t="shared" si="119"/>
        <v>25820</v>
      </c>
      <c r="J245" s="18">
        <f t="shared" si="119"/>
        <v>25614</v>
      </c>
    </row>
    <row r="246" spans="1:10" ht="25.5" customHeight="1" x14ac:dyDescent="0.2">
      <c r="A246" s="79"/>
      <c r="B246" s="12"/>
      <c r="C246" s="33"/>
      <c r="D246" s="20">
        <f t="shared" ref="D246:J246" si="120">ROUND(D244/D245,5)</f>
        <v>3.3600000000000001E-3</v>
      </c>
      <c r="E246" s="20">
        <f t="shared" si="120"/>
        <v>2.349E-2</v>
      </c>
      <c r="F246" s="20">
        <f t="shared" si="120"/>
        <v>7.2770000000000001E-2</v>
      </c>
      <c r="G246" s="20">
        <f t="shared" si="120"/>
        <v>9.4130000000000005E-2</v>
      </c>
      <c r="H246" s="20">
        <f t="shared" si="120"/>
        <v>5.1029999999999999E-2</v>
      </c>
      <c r="I246" s="20">
        <f t="shared" si="120"/>
        <v>1.065E-2</v>
      </c>
      <c r="J246" s="21">
        <f t="shared" si="120"/>
        <v>2.3000000000000001E-4</v>
      </c>
    </row>
    <row r="247" spans="1:10" ht="25.5" customHeight="1" x14ac:dyDescent="0.2">
      <c r="A247" s="80"/>
      <c r="B247" s="37" t="s">
        <v>14</v>
      </c>
      <c r="C247" s="38">
        <f>SUM(D247+E247+F247+G247+H247+I247+J247)</f>
        <v>1.2783</v>
      </c>
      <c r="D247" s="39">
        <f t="shared" ref="D247:J247" si="121">ROUND(D246*5,5)</f>
        <v>1.6799999999999999E-2</v>
      </c>
      <c r="E247" s="39">
        <f t="shared" si="121"/>
        <v>0.11745</v>
      </c>
      <c r="F247" s="39">
        <f t="shared" si="121"/>
        <v>0.36385000000000001</v>
      </c>
      <c r="G247" s="39">
        <f t="shared" si="121"/>
        <v>0.47065000000000001</v>
      </c>
      <c r="H247" s="39">
        <f t="shared" si="121"/>
        <v>0.25514999999999999</v>
      </c>
      <c r="I247" s="39">
        <f t="shared" si="121"/>
        <v>5.3249999999999999E-2</v>
      </c>
      <c r="J247" s="50">
        <f t="shared" si="121"/>
        <v>1.15E-3</v>
      </c>
    </row>
    <row r="248" spans="1:10" ht="25.5" customHeight="1" x14ac:dyDescent="0.2">
      <c r="A248" s="76" t="s">
        <v>78</v>
      </c>
      <c r="B248" s="27" t="s">
        <v>12</v>
      </c>
      <c r="C248" s="13">
        <f>D248+E248+F248+G248+H248+I248+J248</f>
        <v>780</v>
      </c>
      <c r="D248" s="77">
        <f t="shared" ref="D248:J249" si="122">SUM(D40,D192,D196,D200,D204,D208,D212)</f>
        <v>13</v>
      </c>
      <c r="E248" s="77">
        <f t="shared" si="122"/>
        <v>87</v>
      </c>
      <c r="F248" s="77">
        <f t="shared" si="122"/>
        <v>211</v>
      </c>
      <c r="G248" s="77">
        <f t="shared" si="122"/>
        <v>266</v>
      </c>
      <c r="H248" s="77">
        <f t="shared" si="122"/>
        <v>161</v>
      </c>
      <c r="I248" s="77">
        <f t="shared" si="122"/>
        <v>41</v>
      </c>
      <c r="J248" s="78">
        <f t="shared" si="122"/>
        <v>1</v>
      </c>
    </row>
    <row r="249" spans="1:10" ht="25.5" customHeight="1" x14ac:dyDescent="0.2">
      <c r="A249" s="79"/>
      <c r="B249" s="12" t="s">
        <v>13</v>
      </c>
      <c r="C249" s="17">
        <f>SUM(D249:J249)</f>
        <v>25801</v>
      </c>
      <c r="D249" s="16">
        <f t="shared" si="122"/>
        <v>3164</v>
      </c>
      <c r="E249" s="16">
        <f t="shared" si="122"/>
        <v>3008</v>
      </c>
      <c r="F249" s="16">
        <f t="shared" si="122"/>
        <v>2814</v>
      </c>
      <c r="G249" s="16">
        <f t="shared" si="122"/>
        <v>3276</v>
      </c>
      <c r="H249" s="16">
        <f t="shared" si="122"/>
        <v>3808</v>
      </c>
      <c r="I249" s="16">
        <f t="shared" si="122"/>
        <v>4738</v>
      </c>
      <c r="J249" s="18">
        <f t="shared" si="122"/>
        <v>4993</v>
      </c>
    </row>
    <row r="250" spans="1:10" ht="25.5" customHeight="1" x14ac:dyDescent="0.2">
      <c r="A250" s="79"/>
      <c r="B250" s="12"/>
      <c r="C250" s="33"/>
      <c r="D250" s="20">
        <f t="shared" ref="D250:J250" si="123">ROUND(D248/D249,5)</f>
        <v>4.1099999999999999E-3</v>
      </c>
      <c r="E250" s="20">
        <f t="shared" si="123"/>
        <v>2.8920000000000001E-2</v>
      </c>
      <c r="F250" s="20">
        <f t="shared" si="123"/>
        <v>7.4980000000000005E-2</v>
      </c>
      <c r="G250" s="20">
        <f t="shared" si="123"/>
        <v>8.1199999999999994E-2</v>
      </c>
      <c r="H250" s="20">
        <f t="shared" si="123"/>
        <v>4.2279999999999998E-2</v>
      </c>
      <c r="I250" s="20">
        <f t="shared" si="123"/>
        <v>8.6499999999999997E-3</v>
      </c>
      <c r="J250" s="21">
        <f t="shared" si="123"/>
        <v>2.0000000000000001E-4</v>
      </c>
    </row>
    <row r="251" spans="1:10" ht="25.5" customHeight="1" x14ac:dyDescent="0.2">
      <c r="A251" s="80"/>
      <c r="B251" s="37" t="s">
        <v>14</v>
      </c>
      <c r="C251" s="38">
        <f>SUM(D251+E251+F251+G251+H251+I251+J251)</f>
        <v>1.2017</v>
      </c>
      <c r="D251" s="39">
        <f t="shared" ref="D251:J251" si="124">ROUND(D250*5,5)</f>
        <v>2.0549999999999999E-2</v>
      </c>
      <c r="E251" s="39">
        <f t="shared" si="124"/>
        <v>0.14460000000000001</v>
      </c>
      <c r="F251" s="39">
        <f t="shared" si="124"/>
        <v>0.37490000000000001</v>
      </c>
      <c r="G251" s="39">
        <f t="shared" si="124"/>
        <v>0.40600000000000003</v>
      </c>
      <c r="H251" s="39">
        <f t="shared" si="124"/>
        <v>0.2114</v>
      </c>
      <c r="I251" s="39">
        <f t="shared" si="124"/>
        <v>4.3249999999999997E-2</v>
      </c>
      <c r="J251" s="50">
        <f t="shared" si="124"/>
        <v>1E-3</v>
      </c>
    </row>
    <row r="252" spans="1:10" ht="25.5" customHeight="1" x14ac:dyDescent="0.2">
      <c r="A252" s="76" t="s">
        <v>79</v>
      </c>
      <c r="B252" s="27" t="s">
        <v>12</v>
      </c>
      <c r="C252" s="13">
        <f>D252+E252+F252+G252+H252+I252+J252</f>
        <v>323</v>
      </c>
      <c r="D252" s="77">
        <f t="shared" ref="D252:J253" si="125">SUM(D68,D150,D216,D220)</f>
        <v>2</v>
      </c>
      <c r="E252" s="77">
        <f t="shared" si="125"/>
        <v>24</v>
      </c>
      <c r="F252" s="77">
        <f t="shared" si="125"/>
        <v>70</v>
      </c>
      <c r="G252" s="77">
        <f t="shared" si="125"/>
        <v>127</v>
      </c>
      <c r="H252" s="77">
        <f t="shared" si="125"/>
        <v>80</v>
      </c>
      <c r="I252" s="77">
        <f t="shared" si="125"/>
        <v>18</v>
      </c>
      <c r="J252" s="78">
        <f t="shared" si="125"/>
        <v>2</v>
      </c>
    </row>
    <row r="253" spans="1:10" ht="25.5" customHeight="1" x14ac:dyDescent="0.2">
      <c r="A253" s="79"/>
      <c r="B253" s="12" t="s">
        <v>13</v>
      </c>
      <c r="C253" s="17">
        <f>SUM(D253:J253)</f>
        <v>10279</v>
      </c>
      <c r="D253" s="16">
        <f t="shared" si="125"/>
        <v>1372</v>
      </c>
      <c r="E253" s="16">
        <f t="shared" si="125"/>
        <v>1170</v>
      </c>
      <c r="F253" s="16">
        <f t="shared" si="125"/>
        <v>989</v>
      </c>
      <c r="G253" s="16">
        <f t="shared" si="125"/>
        <v>1241</v>
      </c>
      <c r="H253" s="16">
        <f t="shared" si="125"/>
        <v>1602</v>
      </c>
      <c r="I253" s="16">
        <f t="shared" si="125"/>
        <v>1830</v>
      </c>
      <c r="J253" s="18">
        <f t="shared" si="125"/>
        <v>2075</v>
      </c>
    </row>
    <row r="254" spans="1:10" ht="25.5" customHeight="1" x14ac:dyDescent="0.2">
      <c r="A254" s="79"/>
      <c r="B254" s="12"/>
      <c r="C254" s="33"/>
      <c r="D254" s="20">
        <f t="shared" ref="D254:J254" si="126">ROUND(D252/D253,5)</f>
        <v>1.4599999999999999E-3</v>
      </c>
      <c r="E254" s="20">
        <f t="shared" si="126"/>
        <v>2.051E-2</v>
      </c>
      <c r="F254" s="20">
        <f t="shared" si="126"/>
        <v>7.0779999999999996E-2</v>
      </c>
      <c r="G254" s="20">
        <f t="shared" si="126"/>
        <v>0.10234</v>
      </c>
      <c r="H254" s="20">
        <f t="shared" si="126"/>
        <v>4.9939999999999998E-2</v>
      </c>
      <c r="I254" s="20">
        <f t="shared" si="126"/>
        <v>9.8399999999999998E-3</v>
      </c>
      <c r="J254" s="21">
        <f t="shared" si="126"/>
        <v>9.6000000000000002E-4</v>
      </c>
    </row>
    <row r="255" spans="1:10" ht="25.5" customHeight="1" x14ac:dyDescent="0.2">
      <c r="A255" s="80"/>
      <c r="B255" s="37" t="s">
        <v>14</v>
      </c>
      <c r="C255" s="38">
        <f>SUM(D255+E255+F255+G255+H255+I255+J255)</f>
        <v>1.2791499999999998</v>
      </c>
      <c r="D255" s="39">
        <f t="shared" ref="D255:J255" si="127">ROUND(D254*5,5)</f>
        <v>7.3000000000000001E-3</v>
      </c>
      <c r="E255" s="39">
        <f t="shared" si="127"/>
        <v>0.10255</v>
      </c>
      <c r="F255" s="39">
        <f t="shared" si="127"/>
        <v>0.35389999999999999</v>
      </c>
      <c r="G255" s="39">
        <f t="shared" si="127"/>
        <v>0.51170000000000004</v>
      </c>
      <c r="H255" s="39">
        <f t="shared" si="127"/>
        <v>0.24970000000000001</v>
      </c>
      <c r="I255" s="39">
        <f t="shared" si="127"/>
        <v>4.9200000000000001E-2</v>
      </c>
      <c r="J255" s="50">
        <f t="shared" si="127"/>
        <v>4.7999999999999996E-3</v>
      </c>
    </row>
    <row r="256" spans="1:10" ht="25.5" customHeight="1" x14ac:dyDescent="0.2">
      <c r="A256" s="76" t="s">
        <v>94</v>
      </c>
      <c r="B256" s="27" t="s">
        <v>12</v>
      </c>
      <c r="C256" s="13">
        <f>D256+E256+F256+G256+H256+I256+J256</f>
        <v>1838</v>
      </c>
      <c r="D256" s="81">
        <f>D72</f>
        <v>19</v>
      </c>
      <c r="E256" s="77">
        <f t="shared" ref="E256:J257" si="128">E72</f>
        <v>228</v>
      </c>
      <c r="F256" s="77">
        <f t="shared" si="128"/>
        <v>525</v>
      </c>
      <c r="G256" s="77">
        <f t="shared" si="128"/>
        <v>612</v>
      </c>
      <c r="H256" s="77">
        <f t="shared" si="128"/>
        <v>354</v>
      </c>
      <c r="I256" s="77">
        <f t="shared" si="128"/>
        <v>96</v>
      </c>
      <c r="J256" s="78">
        <f t="shared" si="128"/>
        <v>4</v>
      </c>
    </row>
    <row r="257" spans="1:10" ht="25.5" customHeight="1" x14ac:dyDescent="0.2">
      <c r="A257" s="79"/>
      <c r="B257" s="12" t="s">
        <v>13</v>
      </c>
      <c r="C257" s="17">
        <f>SUM(D257:J257)</f>
        <v>51018</v>
      </c>
      <c r="D257" s="16">
        <f>D73</f>
        <v>6095</v>
      </c>
      <c r="E257" s="16">
        <f t="shared" si="128"/>
        <v>6310</v>
      </c>
      <c r="F257" s="16">
        <f t="shared" si="128"/>
        <v>5983</v>
      </c>
      <c r="G257" s="16">
        <f t="shared" si="128"/>
        <v>6887</v>
      </c>
      <c r="H257" s="16">
        <f t="shared" si="128"/>
        <v>7369</v>
      </c>
      <c r="I257" s="16">
        <f t="shared" si="128"/>
        <v>9092</v>
      </c>
      <c r="J257" s="18">
        <f t="shared" si="128"/>
        <v>9282</v>
      </c>
    </row>
    <row r="258" spans="1:10" ht="25.5" customHeight="1" x14ac:dyDescent="0.2">
      <c r="A258" s="79"/>
      <c r="B258" s="12"/>
      <c r="C258" s="33"/>
      <c r="D258" s="20">
        <f t="shared" ref="D258:J258" si="129">ROUND(D256/D257,5)</f>
        <v>3.1199999999999999E-3</v>
      </c>
      <c r="E258" s="20">
        <f t="shared" si="129"/>
        <v>3.6130000000000002E-2</v>
      </c>
      <c r="F258" s="20">
        <f t="shared" si="129"/>
        <v>8.7749999999999995E-2</v>
      </c>
      <c r="G258" s="20">
        <f t="shared" si="129"/>
        <v>8.8859999999999995E-2</v>
      </c>
      <c r="H258" s="20">
        <f t="shared" si="129"/>
        <v>4.8039999999999999E-2</v>
      </c>
      <c r="I258" s="20">
        <f t="shared" si="129"/>
        <v>1.056E-2</v>
      </c>
      <c r="J258" s="21">
        <f t="shared" si="129"/>
        <v>4.2999999999999999E-4</v>
      </c>
    </row>
    <row r="259" spans="1:10" ht="25.5" customHeight="1" x14ac:dyDescent="0.2">
      <c r="A259" s="80"/>
      <c r="B259" s="37" t="s">
        <v>14</v>
      </c>
      <c r="C259" s="38">
        <f>SUM(D259+E259+F259+G259+H259+I259+J259)</f>
        <v>1.3744499999999999</v>
      </c>
      <c r="D259" s="39">
        <f t="shared" ref="D259:J259" si="130">ROUND(D258*5,5)</f>
        <v>1.5599999999999999E-2</v>
      </c>
      <c r="E259" s="39">
        <f t="shared" si="130"/>
        <v>0.18065000000000001</v>
      </c>
      <c r="F259" s="39">
        <f t="shared" si="130"/>
        <v>0.43874999999999997</v>
      </c>
      <c r="G259" s="39">
        <f t="shared" si="130"/>
        <v>0.44429999999999997</v>
      </c>
      <c r="H259" s="39">
        <f t="shared" si="130"/>
        <v>0.2402</v>
      </c>
      <c r="I259" s="39">
        <f t="shared" si="130"/>
        <v>5.28E-2</v>
      </c>
      <c r="J259" s="50">
        <f t="shared" si="130"/>
        <v>2.15E-3</v>
      </c>
    </row>
    <row r="260" spans="1:10" ht="25.5" customHeight="1" x14ac:dyDescent="0.2">
      <c r="A260" s="76" t="s">
        <v>80</v>
      </c>
      <c r="B260" s="27" t="s">
        <v>12</v>
      </c>
      <c r="C260" s="13">
        <f>D260+E260+F260+G260+H260+I260+J260</f>
        <v>2306</v>
      </c>
      <c r="D260" s="77">
        <f>SUM(D28,D98,D102,D114)</f>
        <v>34</v>
      </c>
      <c r="E260" s="77">
        <f t="shared" ref="D260:J261" si="131">SUM(E28,E98,E102,E114)</f>
        <v>281</v>
      </c>
      <c r="F260" s="77">
        <f t="shared" si="131"/>
        <v>644</v>
      </c>
      <c r="G260" s="77">
        <f t="shared" si="131"/>
        <v>784</v>
      </c>
      <c r="H260" s="77">
        <f t="shared" si="131"/>
        <v>459</v>
      </c>
      <c r="I260" s="77">
        <f t="shared" si="131"/>
        <v>103</v>
      </c>
      <c r="J260" s="78">
        <f t="shared" si="131"/>
        <v>1</v>
      </c>
    </row>
    <row r="261" spans="1:10" ht="25.5" customHeight="1" x14ac:dyDescent="0.2">
      <c r="A261" s="79"/>
      <c r="B261" s="12" t="s">
        <v>13</v>
      </c>
      <c r="C261" s="17">
        <f>SUM(D261:J261)</f>
        <v>60732</v>
      </c>
      <c r="D261" s="16">
        <f t="shared" si="131"/>
        <v>7215</v>
      </c>
      <c r="E261" s="16">
        <f t="shared" si="131"/>
        <v>7039</v>
      </c>
      <c r="F261" s="16">
        <f t="shared" si="131"/>
        <v>7075</v>
      </c>
      <c r="G261" s="16">
        <f t="shared" si="131"/>
        <v>8257</v>
      </c>
      <c r="H261" s="16">
        <f t="shared" si="131"/>
        <v>8990</v>
      </c>
      <c r="I261" s="16">
        <f t="shared" si="131"/>
        <v>10826</v>
      </c>
      <c r="J261" s="18">
        <f t="shared" si="131"/>
        <v>11330</v>
      </c>
    </row>
    <row r="262" spans="1:10" ht="25.5" customHeight="1" x14ac:dyDescent="0.2">
      <c r="A262" s="79"/>
      <c r="B262" s="12"/>
      <c r="C262" s="33"/>
      <c r="D262" s="20">
        <f t="shared" ref="D262:J262" si="132">ROUND(D260/D261,5)</f>
        <v>4.7099999999999998E-3</v>
      </c>
      <c r="E262" s="20">
        <f t="shared" si="132"/>
        <v>3.9919999999999997E-2</v>
      </c>
      <c r="F262" s="20">
        <f t="shared" si="132"/>
        <v>9.1020000000000004E-2</v>
      </c>
      <c r="G262" s="20">
        <f t="shared" si="132"/>
        <v>9.4950000000000007E-2</v>
      </c>
      <c r="H262" s="20">
        <f t="shared" si="132"/>
        <v>5.1060000000000001E-2</v>
      </c>
      <c r="I262" s="20">
        <f t="shared" si="132"/>
        <v>9.5099999999999994E-3</v>
      </c>
      <c r="J262" s="21">
        <f t="shared" si="132"/>
        <v>9.0000000000000006E-5</v>
      </c>
    </row>
    <row r="263" spans="1:10" ht="25.5" customHeight="1" x14ac:dyDescent="0.2">
      <c r="A263" s="80"/>
      <c r="B263" s="37" t="s">
        <v>14</v>
      </c>
      <c r="C263" s="38">
        <f>SUM(D263+E263+F263+G263+H263+I263+J263)</f>
        <v>1.4563000000000001</v>
      </c>
      <c r="D263" s="39">
        <f t="shared" ref="D263:J263" si="133">ROUND(D262*5,5)</f>
        <v>2.3550000000000001E-2</v>
      </c>
      <c r="E263" s="39">
        <f t="shared" si="133"/>
        <v>0.1996</v>
      </c>
      <c r="F263" s="39">
        <f t="shared" si="133"/>
        <v>0.4551</v>
      </c>
      <c r="G263" s="39">
        <f t="shared" si="133"/>
        <v>0.47475000000000001</v>
      </c>
      <c r="H263" s="39">
        <f t="shared" si="133"/>
        <v>0.25530000000000003</v>
      </c>
      <c r="I263" s="39">
        <f t="shared" si="133"/>
        <v>4.7550000000000002E-2</v>
      </c>
      <c r="J263" s="50">
        <f t="shared" si="133"/>
        <v>4.4999999999999999E-4</v>
      </c>
    </row>
    <row r="264" spans="1:10" ht="25.5" customHeight="1" x14ac:dyDescent="0.2">
      <c r="A264" s="76" t="s">
        <v>81</v>
      </c>
      <c r="B264" s="27" t="s">
        <v>12</v>
      </c>
      <c r="C264" s="13">
        <f>D264+E264+F264+G264+H264+I264+J264</f>
        <v>3659</v>
      </c>
      <c r="D264" s="77">
        <f>SUM(D60,D80,D94)</f>
        <v>24</v>
      </c>
      <c r="E264" s="77">
        <f t="shared" ref="D264:J265" si="134">SUM(E60,E80,E94)</f>
        <v>225</v>
      </c>
      <c r="F264" s="77">
        <f t="shared" si="134"/>
        <v>941</v>
      </c>
      <c r="G264" s="77">
        <f t="shared" si="134"/>
        <v>1385</v>
      </c>
      <c r="H264" s="77">
        <f t="shared" si="134"/>
        <v>860</v>
      </c>
      <c r="I264" s="77">
        <f t="shared" si="134"/>
        <v>215</v>
      </c>
      <c r="J264" s="78">
        <f t="shared" si="134"/>
        <v>9</v>
      </c>
    </row>
    <row r="265" spans="1:10" ht="25.5" customHeight="1" x14ac:dyDescent="0.2">
      <c r="A265" s="79"/>
      <c r="B265" s="12" t="s">
        <v>13</v>
      </c>
      <c r="C265" s="17">
        <f>SUM(D265:J265)</f>
        <v>101134</v>
      </c>
      <c r="D265" s="16">
        <f t="shared" si="134"/>
        <v>11333</v>
      </c>
      <c r="E265" s="16">
        <f t="shared" si="134"/>
        <v>11329</v>
      </c>
      <c r="F265" s="16">
        <f t="shared" si="134"/>
        <v>11550</v>
      </c>
      <c r="G265" s="16">
        <f t="shared" si="134"/>
        <v>13472</v>
      </c>
      <c r="H265" s="16">
        <f t="shared" si="134"/>
        <v>15256</v>
      </c>
      <c r="I265" s="16">
        <f t="shared" si="134"/>
        <v>18666</v>
      </c>
      <c r="J265" s="18">
        <f t="shared" si="134"/>
        <v>19528</v>
      </c>
    </row>
    <row r="266" spans="1:10" ht="25.5" customHeight="1" x14ac:dyDescent="0.2">
      <c r="A266" s="79"/>
      <c r="B266" s="12"/>
      <c r="C266" s="33"/>
      <c r="D266" s="20">
        <f t="shared" ref="D266:J266" si="135">ROUND(D264/D265,5)</f>
        <v>2.1199999999999999E-3</v>
      </c>
      <c r="E266" s="20">
        <f t="shared" si="135"/>
        <v>1.9859999999999999E-2</v>
      </c>
      <c r="F266" s="20">
        <f t="shared" si="135"/>
        <v>8.1470000000000001E-2</v>
      </c>
      <c r="G266" s="20">
        <f t="shared" si="135"/>
        <v>0.10281</v>
      </c>
      <c r="H266" s="20">
        <f t="shared" si="135"/>
        <v>5.6370000000000003E-2</v>
      </c>
      <c r="I266" s="20">
        <f t="shared" si="135"/>
        <v>1.1520000000000001E-2</v>
      </c>
      <c r="J266" s="21">
        <f t="shared" si="135"/>
        <v>4.6000000000000001E-4</v>
      </c>
    </row>
    <row r="267" spans="1:10" ht="25.5" customHeight="1" x14ac:dyDescent="0.2">
      <c r="A267" s="80"/>
      <c r="B267" s="37" t="s">
        <v>14</v>
      </c>
      <c r="C267" s="38">
        <f>SUM(D267+E267+F267+G267+H267+I267+J267)</f>
        <v>1.3730499999999999</v>
      </c>
      <c r="D267" s="39">
        <f t="shared" ref="D267:J267" si="136">ROUND(D266*5,5)</f>
        <v>1.06E-2</v>
      </c>
      <c r="E267" s="39">
        <f t="shared" si="136"/>
        <v>9.9299999999999999E-2</v>
      </c>
      <c r="F267" s="39">
        <f t="shared" si="136"/>
        <v>0.40734999999999999</v>
      </c>
      <c r="G267" s="39">
        <f t="shared" si="136"/>
        <v>0.51405000000000001</v>
      </c>
      <c r="H267" s="39">
        <f t="shared" si="136"/>
        <v>0.28184999999999999</v>
      </c>
      <c r="I267" s="39">
        <f t="shared" si="136"/>
        <v>5.7599999999999998E-2</v>
      </c>
      <c r="J267" s="50">
        <f t="shared" si="136"/>
        <v>2.3E-3</v>
      </c>
    </row>
    <row r="268" spans="1:10" ht="25.5" customHeight="1" x14ac:dyDescent="0.2">
      <c r="A268" s="76" t="s">
        <v>82</v>
      </c>
      <c r="B268" s="27" t="s">
        <v>12</v>
      </c>
      <c r="C268" s="13">
        <f>D268+E268+F268+G268+H268+I268+J268</f>
        <v>540</v>
      </c>
      <c r="D268" s="77">
        <f t="shared" ref="D268:J269" si="137">SUM(D142,D166,D172,D176)</f>
        <v>8</v>
      </c>
      <c r="E268" s="77">
        <f t="shared" si="137"/>
        <v>47</v>
      </c>
      <c r="F268" s="77">
        <f t="shared" si="137"/>
        <v>134</v>
      </c>
      <c r="G268" s="77">
        <f t="shared" si="137"/>
        <v>205</v>
      </c>
      <c r="H268" s="77">
        <f t="shared" si="137"/>
        <v>108</v>
      </c>
      <c r="I268" s="77">
        <f t="shared" si="137"/>
        <v>38</v>
      </c>
      <c r="J268" s="78">
        <f t="shared" si="137"/>
        <v>0</v>
      </c>
    </row>
    <row r="269" spans="1:10" ht="25.5" customHeight="1" x14ac:dyDescent="0.2">
      <c r="A269" s="79"/>
      <c r="B269" s="12" t="s">
        <v>13</v>
      </c>
      <c r="C269" s="17">
        <f>SUM(D269:J269)</f>
        <v>17977</v>
      </c>
      <c r="D269" s="16">
        <f t="shared" si="137"/>
        <v>2316</v>
      </c>
      <c r="E269" s="16">
        <f t="shared" si="137"/>
        <v>2165</v>
      </c>
      <c r="F269" s="16">
        <f t="shared" si="137"/>
        <v>1973</v>
      </c>
      <c r="G269" s="16">
        <f t="shared" si="137"/>
        <v>2280</v>
      </c>
      <c r="H269" s="16">
        <f t="shared" si="137"/>
        <v>2538</v>
      </c>
      <c r="I269" s="16">
        <f t="shared" si="137"/>
        <v>3250</v>
      </c>
      <c r="J269" s="18">
        <f t="shared" si="137"/>
        <v>3455</v>
      </c>
    </row>
    <row r="270" spans="1:10" ht="25.5" customHeight="1" x14ac:dyDescent="0.2">
      <c r="A270" s="79"/>
      <c r="B270" s="12"/>
      <c r="C270" s="33"/>
      <c r="D270" s="20">
        <f t="shared" ref="D270:J270" si="138">ROUND(D268/D269,5)</f>
        <v>3.4499999999999999E-3</v>
      </c>
      <c r="E270" s="20">
        <f t="shared" si="138"/>
        <v>2.171E-2</v>
      </c>
      <c r="F270" s="20">
        <f t="shared" si="138"/>
        <v>6.7919999999999994E-2</v>
      </c>
      <c r="G270" s="20">
        <f t="shared" si="138"/>
        <v>8.9910000000000004E-2</v>
      </c>
      <c r="H270" s="20">
        <f t="shared" si="138"/>
        <v>4.2549999999999998E-2</v>
      </c>
      <c r="I270" s="20">
        <f t="shared" si="138"/>
        <v>1.1690000000000001E-2</v>
      </c>
      <c r="J270" s="21">
        <f t="shared" si="138"/>
        <v>0</v>
      </c>
    </row>
    <row r="271" spans="1:10" ht="25.5" customHeight="1" x14ac:dyDescent="0.2">
      <c r="A271" s="80"/>
      <c r="B271" s="37" t="s">
        <v>14</v>
      </c>
      <c r="C271" s="38">
        <f>SUM(D271+E271+F271+G271+H271+I271+J271)</f>
        <v>1.18615</v>
      </c>
      <c r="D271" s="39">
        <f t="shared" ref="D271:J271" si="139">ROUND(D270*5,5)</f>
        <v>1.7250000000000001E-2</v>
      </c>
      <c r="E271" s="39">
        <f t="shared" si="139"/>
        <v>0.10854999999999999</v>
      </c>
      <c r="F271" s="39">
        <f t="shared" si="139"/>
        <v>0.33960000000000001</v>
      </c>
      <c r="G271" s="39">
        <f t="shared" si="139"/>
        <v>0.44955000000000001</v>
      </c>
      <c r="H271" s="39">
        <f t="shared" si="139"/>
        <v>0.21274999999999999</v>
      </c>
      <c r="I271" s="39">
        <f t="shared" si="139"/>
        <v>5.8450000000000002E-2</v>
      </c>
      <c r="J271" s="50">
        <f t="shared" si="139"/>
        <v>0</v>
      </c>
    </row>
    <row r="272" spans="1:10" ht="25.5" customHeight="1" x14ac:dyDescent="0.2">
      <c r="A272" s="76" t="s">
        <v>83</v>
      </c>
      <c r="B272" s="27" t="s">
        <v>12</v>
      </c>
      <c r="C272" s="13">
        <f>D272+E272+F272+G272+H272+I272+J272</f>
        <v>899</v>
      </c>
      <c r="D272" s="77">
        <f>SUM(,D138,D56,D12)</f>
        <v>13</v>
      </c>
      <c r="E272" s="77">
        <f t="shared" ref="D272:J273" si="140">SUM(,E138,E56,E12)</f>
        <v>110</v>
      </c>
      <c r="F272" s="77">
        <f t="shared" si="140"/>
        <v>261</v>
      </c>
      <c r="G272" s="77">
        <f t="shared" si="140"/>
        <v>313</v>
      </c>
      <c r="H272" s="77">
        <f t="shared" si="140"/>
        <v>157</v>
      </c>
      <c r="I272" s="77">
        <f t="shared" si="140"/>
        <v>43</v>
      </c>
      <c r="J272" s="78">
        <f t="shared" si="140"/>
        <v>2</v>
      </c>
    </row>
    <row r="273" spans="1:10" ht="25.5" customHeight="1" x14ac:dyDescent="0.2">
      <c r="A273" s="79"/>
      <c r="B273" s="12" t="s">
        <v>13</v>
      </c>
      <c r="C273" s="17">
        <f>SUM(D273:J273)</f>
        <v>27456</v>
      </c>
      <c r="D273" s="16">
        <f t="shared" si="140"/>
        <v>3556</v>
      </c>
      <c r="E273" s="16">
        <f t="shared" si="140"/>
        <v>3297</v>
      </c>
      <c r="F273" s="16">
        <f t="shared" si="140"/>
        <v>3101</v>
      </c>
      <c r="G273" s="16">
        <f t="shared" si="140"/>
        <v>3546</v>
      </c>
      <c r="H273" s="16">
        <f t="shared" si="140"/>
        <v>4062</v>
      </c>
      <c r="I273" s="16">
        <f t="shared" si="140"/>
        <v>4696</v>
      </c>
      <c r="J273" s="18">
        <f t="shared" si="140"/>
        <v>5198</v>
      </c>
    </row>
    <row r="274" spans="1:10" ht="25.5" customHeight="1" x14ac:dyDescent="0.2">
      <c r="A274" s="79"/>
      <c r="B274" s="12"/>
      <c r="C274" s="33"/>
      <c r="D274" s="20">
        <f t="shared" ref="D274:J274" si="141">ROUND(D272/D273,5)</f>
        <v>3.6600000000000001E-3</v>
      </c>
      <c r="E274" s="20">
        <f t="shared" si="141"/>
        <v>3.3360000000000001E-2</v>
      </c>
      <c r="F274" s="20">
        <f t="shared" si="141"/>
        <v>8.4169999999999995E-2</v>
      </c>
      <c r="G274" s="20">
        <f t="shared" si="141"/>
        <v>8.8270000000000001E-2</v>
      </c>
      <c r="H274" s="20">
        <f t="shared" si="141"/>
        <v>3.8649999999999997E-2</v>
      </c>
      <c r="I274" s="20">
        <f t="shared" si="141"/>
        <v>9.1599999999999997E-3</v>
      </c>
      <c r="J274" s="21">
        <f t="shared" si="141"/>
        <v>3.8000000000000002E-4</v>
      </c>
    </row>
    <row r="275" spans="1:10" ht="25.5" customHeight="1" x14ac:dyDescent="0.2">
      <c r="A275" s="80"/>
      <c r="B275" s="37" t="s">
        <v>14</v>
      </c>
      <c r="C275" s="38">
        <f>SUM(D275+E275+F275+G275+H275+I275+J275)</f>
        <v>1.2882499999999999</v>
      </c>
      <c r="D275" s="39">
        <f t="shared" ref="D275:J275" si="142">ROUND(D274*5,5)</f>
        <v>1.83E-2</v>
      </c>
      <c r="E275" s="39">
        <f t="shared" si="142"/>
        <v>0.1668</v>
      </c>
      <c r="F275" s="39">
        <f t="shared" si="142"/>
        <v>0.42085</v>
      </c>
      <c r="G275" s="39">
        <f t="shared" si="142"/>
        <v>0.44135000000000002</v>
      </c>
      <c r="H275" s="39">
        <f t="shared" si="142"/>
        <v>0.19325000000000001</v>
      </c>
      <c r="I275" s="39">
        <f t="shared" si="142"/>
        <v>4.58E-2</v>
      </c>
      <c r="J275" s="50">
        <f t="shared" si="142"/>
        <v>1.9E-3</v>
      </c>
    </row>
    <row r="276" spans="1:10" ht="25.5" customHeight="1" x14ac:dyDescent="0.2">
      <c r="A276" s="76" t="s">
        <v>84</v>
      </c>
      <c r="B276" s="27" t="s">
        <v>12</v>
      </c>
      <c r="C276" s="13">
        <f>D276+E276+F276+G276+H276+I276+J276</f>
        <v>1055</v>
      </c>
      <c r="D276" s="81">
        <f>SUM(D52,D154,D180,D146,D188,D184)</f>
        <v>23</v>
      </c>
      <c r="E276" s="77">
        <f t="shared" ref="E276:J277" si="143">SUM(E52,E154,E180,E146,E188,E184)</f>
        <v>131</v>
      </c>
      <c r="F276" s="77">
        <f t="shared" si="143"/>
        <v>297</v>
      </c>
      <c r="G276" s="77">
        <f t="shared" si="143"/>
        <v>333</v>
      </c>
      <c r="H276" s="77">
        <f t="shared" si="143"/>
        <v>217</v>
      </c>
      <c r="I276" s="77">
        <f t="shared" si="143"/>
        <v>52</v>
      </c>
      <c r="J276" s="78">
        <f t="shared" si="143"/>
        <v>2</v>
      </c>
    </row>
    <row r="277" spans="1:10" ht="25.5" customHeight="1" x14ac:dyDescent="0.2">
      <c r="A277" s="79"/>
      <c r="B277" s="12" t="s">
        <v>13</v>
      </c>
      <c r="C277" s="17">
        <f>SUM(D277:J277)</f>
        <v>36061</v>
      </c>
      <c r="D277" s="16">
        <f>SUM(D53,D155,D181,D147,D189,D185)</f>
        <v>4471</v>
      </c>
      <c r="E277" s="16">
        <f t="shared" si="143"/>
        <v>4614</v>
      </c>
      <c r="F277" s="16">
        <f t="shared" si="143"/>
        <v>4217</v>
      </c>
      <c r="G277" s="16">
        <f t="shared" si="143"/>
        <v>4610</v>
      </c>
      <c r="H277" s="16">
        <f t="shared" si="143"/>
        <v>5157</v>
      </c>
      <c r="I277" s="16">
        <f t="shared" si="143"/>
        <v>6221</v>
      </c>
      <c r="J277" s="18">
        <f t="shared" si="143"/>
        <v>6771</v>
      </c>
    </row>
    <row r="278" spans="1:10" ht="25.5" customHeight="1" x14ac:dyDescent="0.2">
      <c r="A278" s="79"/>
      <c r="B278" s="12"/>
      <c r="C278" s="33"/>
      <c r="D278" s="20">
        <f t="shared" ref="D278:J278" si="144">ROUND(D276/D277,5)</f>
        <v>5.1399999999999996E-3</v>
      </c>
      <c r="E278" s="20">
        <f t="shared" si="144"/>
        <v>2.8389999999999999E-2</v>
      </c>
      <c r="F278" s="20">
        <f t="shared" si="144"/>
        <v>7.0430000000000006E-2</v>
      </c>
      <c r="G278" s="20">
        <f t="shared" si="144"/>
        <v>7.2230000000000003E-2</v>
      </c>
      <c r="H278" s="20">
        <f t="shared" si="144"/>
        <v>4.2079999999999999E-2</v>
      </c>
      <c r="I278" s="20">
        <f t="shared" si="144"/>
        <v>8.3599999999999994E-3</v>
      </c>
      <c r="J278" s="21">
        <f t="shared" si="144"/>
        <v>2.9999999999999997E-4</v>
      </c>
    </row>
    <row r="279" spans="1:10" ht="25.5" customHeight="1" x14ac:dyDescent="0.2">
      <c r="A279" s="80"/>
      <c r="B279" s="37" t="s">
        <v>14</v>
      </c>
      <c r="C279" s="38">
        <f>SUM(D279+E279+F279+G279+H279+I279+J279)</f>
        <v>1.1346500000000002</v>
      </c>
      <c r="D279" s="39">
        <f t="shared" ref="D279:J279" si="145">ROUND(D278*5,5)</f>
        <v>2.5700000000000001E-2</v>
      </c>
      <c r="E279" s="39">
        <f t="shared" si="145"/>
        <v>0.14194999999999999</v>
      </c>
      <c r="F279" s="39">
        <f t="shared" si="145"/>
        <v>0.35215000000000002</v>
      </c>
      <c r="G279" s="39">
        <f t="shared" si="145"/>
        <v>0.36115000000000003</v>
      </c>
      <c r="H279" s="39">
        <f t="shared" si="145"/>
        <v>0.2104</v>
      </c>
      <c r="I279" s="39">
        <f t="shared" si="145"/>
        <v>4.1799999999999997E-2</v>
      </c>
      <c r="J279" s="50">
        <f t="shared" si="145"/>
        <v>1.5E-3</v>
      </c>
    </row>
    <row r="280" spans="1:10" ht="25.5" customHeight="1" x14ac:dyDescent="0.2">
      <c r="A280" s="76" t="s">
        <v>85</v>
      </c>
      <c r="B280" s="27" t="s">
        <v>12</v>
      </c>
      <c r="C280" s="13">
        <f>D280+E280+F280+G280+H280+I280+J280</f>
        <v>637</v>
      </c>
      <c r="D280" s="77">
        <f t="shared" ref="D280:J281" si="146">SUM(D24,D90,D134,D224)</f>
        <v>14</v>
      </c>
      <c r="E280" s="77">
        <f t="shared" si="146"/>
        <v>49</v>
      </c>
      <c r="F280" s="77">
        <f t="shared" si="146"/>
        <v>169</v>
      </c>
      <c r="G280" s="77">
        <f t="shared" si="146"/>
        <v>212</v>
      </c>
      <c r="H280" s="77">
        <f t="shared" si="146"/>
        <v>151</v>
      </c>
      <c r="I280" s="77">
        <f t="shared" si="146"/>
        <v>42</v>
      </c>
      <c r="J280" s="78">
        <f t="shared" si="146"/>
        <v>0</v>
      </c>
    </row>
    <row r="281" spans="1:10" ht="25.5" customHeight="1" x14ac:dyDescent="0.2">
      <c r="A281" s="79"/>
      <c r="B281" s="12" t="s">
        <v>13</v>
      </c>
      <c r="C281" s="17">
        <f>SUM(D281:J281)</f>
        <v>19298</v>
      </c>
      <c r="D281" s="16">
        <f t="shared" si="146"/>
        <v>2395</v>
      </c>
      <c r="E281" s="16">
        <f t="shared" si="146"/>
        <v>2285</v>
      </c>
      <c r="F281" s="16">
        <f t="shared" si="146"/>
        <v>1998</v>
      </c>
      <c r="G281" s="16">
        <f t="shared" si="146"/>
        <v>2290</v>
      </c>
      <c r="H281" s="16">
        <f t="shared" si="146"/>
        <v>2914</v>
      </c>
      <c r="I281" s="16">
        <f t="shared" si="146"/>
        <v>3670</v>
      </c>
      <c r="J281" s="18">
        <f t="shared" si="146"/>
        <v>3746</v>
      </c>
    </row>
    <row r="282" spans="1:10" ht="25.5" customHeight="1" x14ac:dyDescent="0.2">
      <c r="A282" s="79"/>
      <c r="B282" s="12"/>
      <c r="C282" s="33"/>
      <c r="D282" s="20">
        <f t="shared" ref="D282:J282" si="147">ROUND(D280/D281,5)</f>
        <v>5.8500000000000002E-3</v>
      </c>
      <c r="E282" s="20">
        <f t="shared" si="147"/>
        <v>2.1440000000000001E-2</v>
      </c>
      <c r="F282" s="20">
        <f t="shared" si="147"/>
        <v>8.4580000000000002E-2</v>
      </c>
      <c r="G282" s="20">
        <f t="shared" si="147"/>
        <v>9.2579999999999996E-2</v>
      </c>
      <c r="H282" s="20">
        <f t="shared" si="147"/>
        <v>5.1819999999999998E-2</v>
      </c>
      <c r="I282" s="20">
        <f t="shared" si="147"/>
        <v>1.1440000000000001E-2</v>
      </c>
      <c r="J282" s="21">
        <f t="shared" si="147"/>
        <v>0</v>
      </c>
    </row>
    <row r="283" spans="1:10" ht="25.5" customHeight="1" thickBot="1" x14ac:dyDescent="0.25">
      <c r="A283" s="82"/>
      <c r="B283" s="57" t="s">
        <v>14</v>
      </c>
      <c r="C283" s="58">
        <f>SUM(D283+E283+F283+G283+H283+I283+J283)</f>
        <v>1.3385500000000001</v>
      </c>
      <c r="D283" s="83">
        <f t="shared" ref="D283:J283" si="148">ROUND(D282*5,5)</f>
        <v>2.9250000000000002E-2</v>
      </c>
      <c r="E283" s="83">
        <f t="shared" si="148"/>
        <v>0.1072</v>
      </c>
      <c r="F283" s="83">
        <f t="shared" si="148"/>
        <v>0.4229</v>
      </c>
      <c r="G283" s="83">
        <f t="shared" si="148"/>
        <v>0.46289999999999998</v>
      </c>
      <c r="H283" s="83">
        <f t="shared" si="148"/>
        <v>0.2591</v>
      </c>
      <c r="I283" s="83">
        <f t="shared" si="148"/>
        <v>5.7200000000000001E-2</v>
      </c>
      <c r="J283" s="84">
        <f t="shared" si="148"/>
        <v>0</v>
      </c>
    </row>
  </sheetData>
  <mergeCells count="2">
    <mergeCell ref="A228:J228"/>
    <mergeCell ref="A229:J229"/>
  </mergeCells>
  <phoneticPr fontId="3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60" zoomScaleNormal="100" workbookViewId="0">
      <selection activeCell="E15" sqref="E15"/>
    </sheetView>
  </sheetViews>
  <sheetFormatPr defaultRowHeight="14.25" x14ac:dyDescent="0.15"/>
  <cols>
    <col min="1" max="1" width="16" style="86" customWidth="1"/>
    <col min="2" max="2" width="52.796875" style="86" customWidth="1"/>
    <col min="3" max="16384" width="8.796875" style="86"/>
  </cols>
  <sheetData>
    <row r="1" spans="1:2" ht="17.25" x14ac:dyDescent="0.2">
      <c r="A1" s="93" t="s">
        <v>98</v>
      </c>
      <c r="B1" s="94"/>
    </row>
    <row r="2" spans="1:2" ht="17.25" x14ac:dyDescent="0.2">
      <c r="A2" s="87"/>
      <c r="B2" s="87"/>
    </row>
    <row r="3" spans="1:2" ht="17.25" x14ac:dyDescent="0.2">
      <c r="A3" s="87"/>
      <c r="B3" s="87"/>
    </row>
    <row r="5" spans="1:2" x14ac:dyDescent="0.15">
      <c r="A5" s="86" t="s">
        <v>86</v>
      </c>
      <c r="B5" s="86" t="s">
        <v>99</v>
      </c>
    </row>
    <row r="8" spans="1:2" x14ac:dyDescent="0.15">
      <c r="A8" s="86" t="s">
        <v>87</v>
      </c>
      <c r="B8" s="86" t="s">
        <v>100</v>
      </c>
    </row>
    <row r="11" spans="1:2" x14ac:dyDescent="0.15">
      <c r="B11" s="86" t="s">
        <v>88</v>
      </c>
    </row>
    <row r="12" spans="1:2" x14ac:dyDescent="0.15">
      <c r="A12" s="86" t="s">
        <v>89</v>
      </c>
      <c r="B12" s="86" t="s">
        <v>90</v>
      </c>
    </row>
    <row r="13" spans="1:2" x14ac:dyDescent="0.15">
      <c r="B13" s="86" t="s">
        <v>91</v>
      </c>
    </row>
    <row r="16" spans="1:2" x14ac:dyDescent="0.15">
      <c r="A16" s="86" t="s">
        <v>101</v>
      </c>
    </row>
    <row r="17" spans="1:1" x14ac:dyDescent="0.15">
      <c r="A17" s="86" t="s">
        <v>102</v>
      </c>
    </row>
    <row r="231" spans="1:10" ht="21" x14ac:dyDescent="0.2">
      <c r="A231" s="88"/>
    </row>
    <row r="232" spans="1:10" x14ac:dyDescent="0.15">
      <c r="A232" s="95"/>
      <c r="B232" s="95"/>
      <c r="C232" s="95"/>
      <c r="D232" s="95"/>
      <c r="E232" s="95"/>
      <c r="F232" s="95"/>
      <c r="G232" s="95"/>
      <c r="H232" s="95"/>
      <c r="I232" s="95"/>
      <c r="J232" s="95"/>
    </row>
    <row r="260" spans="3:3" x14ac:dyDescent="0.15">
      <c r="C260" s="86">
        <f>SUM(D260:J260)</f>
        <v>0</v>
      </c>
    </row>
    <row r="264" spans="3:3" x14ac:dyDescent="0.15">
      <c r="C264" s="86">
        <f>SUM(D264:J264)</f>
        <v>0</v>
      </c>
    </row>
    <row r="268" spans="3:3" x14ac:dyDescent="0.15">
      <c r="C268" s="86">
        <f>SUM(D268:J268)</f>
        <v>0</v>
      </c>
    </row>
    <row r="272" spans="3:3" x14ac:dyDescent="0.15">
      <c r="C272" s="86">
        <f>SUM(D272:J272)</f>
        <v>0</v>
      </c>
    </row>
    <row r="276" spans="3:3" x14ac:dyDescent="0.15">
      <c r="C276" s="86">
        <f>SUM(D276:J276)</f>
        <v>0</v>
      </c>
    </row>
  </sheetData>
  <mergeCells count="2">
    <mergeCell ref="A1:B1"/>
    <mergeCell ref="A232:J232"/>
  </mergeCells>
  <phoneticPr fontId="3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Ｈ29市町村合計特殊出生率  </vt:lpstr>
      <vt:lpstr>説明</vt:lpstr>
      <vt:lpstr>'Ｈ29市町村合計特殊出生率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2024-10-29T07:53:23Z</dcterms:created>
  <dcterms:modified xsi:type="dcterms:W3CDTF">2024-10-29T07:53:33Z</dcterms:modified>
</cp:coreProperties>
</file>