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BD370CFB-4FEB-4AAB-8EAD-0024B53193CB}" xr6:coauthVersionLast="47" xr6:coauthVersionMax="47" xr10:uidLastSave="{00000000-0000-0000-0000-000000000000}"/>
  <bookViews>
    <workbookView xWindow="0" yWindow="0" windowWidth="29070" windowHeight="15480" xr2:uid="{00000000-000D-0000-FFFF-FFFF00000000}"/>
  </bookViews>
  <sheets>
    <sheet name="Ｈ27市町村合計特殊出生率  " sheetId="1" r:id="rId1"/>
    <sheet name="説明" sheetId="2" r:id="rId2"/>
  </sheets>
  <definedNames>
    <definedName name="_xlnm.Print_Area" localSheetId="0">'Ｈ27市町村合計特殊出生率  '!$A$1:$J$283</definedName>
    <definedName name="_xlnm.Print_Area" localSheetId="1">説明!$A$1:$D$25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2" i="2" l="1"/>
  <c r="C278" i="2"/>
  <c r="C274" i="2"/>
  <c r="C270" i="2"/>
  <c r="C266" i="2"/>
  <c r="J281" i="1"/>
  <c r="I281" i="1"/>
  <c r="H281" i="1"/>
  <c r="G281" i="1"/>
  <c r="F281" i="1"/>
  <c r="E281" i="1"/>
  <c r="D281" i="1"/>
  <c r="J280" i="1"/>
  <c r="J282" i="1" s="1"/>
  <c r="J283" i="1" s="1"/>
  <c r="I280" i="1"/>
  <c r="I282" i="1" s="1"/>
  <c r="I283" i="1" s="1"/>
  <c r="H280" i="1"/>
  <c r="H282" i="1" s="1"/>
  <c r="H283" i="1" s="1"/>
  <c r="G280" i="1"/>
  <c r="G282" i="1" s="1"/>
  <c r="G283" i="1" s="1"/>
  <c r="F280" i="1"/>
  <c r="F282" i="1" s="1"/>
  <c r="F283" i="1" s="1"/>
  <c r="E280" i="1"/>
  <c r="D280" i="1"/>
  <c r="D282" i="1" s="1"/>
  <c r="D283" i="1" s="1"/>
  <c r="F278" i="1"/>
  <c r="F279" i="1" s="1"/>
  <c r="J277" i="1"/>
  <c r="I277" i="1"/>
  <c r="H277" i="1"/>
  <c r="G277" i="1"/>
  <c r="F277" i="1"/>
  <c r="E277" i="1"/>
  <c r="D277" i="1"/>
  <c r="J276" i="1"/>
  <c r="J278" i="1" s="1"/>
  <c r="J279" i="1" s="1"/>
  <c r="I276" i="1"/>
  <c r="I278" i="1" s="1"/>
  <c r="I279" i="1" s="1"/>
  <c r="H276" i="1"/>
  <c r="H278" i="1" s="1"/>
  <c r="H279" i="1" s="1"/>
  <c r="G276" i="1"/>
  <c r="F276" i="1"/>
  <c r="E276" i="1"/>
  <c r="D276" i="1"/>
  <c r="D278" i="1" s="1"/>
  <c r="D279" i="1" s="1"/>
  <c r="E274" i="1"/>
  <c r="E275" i="1" s="1"/>
  <c r="J273" i="1"/>
  <c r="I273" i="1"/>
  <c r="H273" i="1"/>
  <c r="G273" i="1"/>
  <c r="F273" i="1"/>
  <c r="E273" i="1"/>
  <c r="D273" i="1"/>
  <c r="J272" i="1"/>
  <c r="J274" i="1" s="1"/>
  <c r="J275" i="1" s="1"/>
  <c r="I272" i="1"/>
  <c r="I274" i="1" s="1"/>
  <c r="I275" i="1" s="1"/>
  <c r="H272" i="1"/>
  <c r="H274" i="1" s="1"/>
  <c r="H275" i="1" s="1"/>
  <c r="G272" i="1"/>
  <c r="F272" i="1"/>
  <c r="F274" i="1" s="1"/>
  <c r="F275" i="1" s="1"/>
  <c r="E272" i="1"/>
  <c r="D272" i="1"/>
  <c r="D274" i="1" s="1"/>
  <c r="D275" i="1" s="1"/>
  <c r="D270" i="1"/>
  <c r="D271" i="1" s="1"/>
  <c r="J269" i="1"/>
  <c r="I269" i="1"/>
  <c r="H269" i="1"/>
  <c r="G269" i="1"/>
  <c r="F269" i="1"/>
  <c r="E269" i="1"/>
  <c r="D269" i="1"/>
  <c r="J268" i="1"/>
  <c r="J270" i="1" s="1"/>
  <c r="J271" i="1" s="1"/>
  <c r="I268" i="1"/>
  <c r="I270" i="1" s="1"/>
  <c r="I271" i="1" s="1"/>
  <c r="H268" i="1"/>
  <c r="H270" i="1" s="1"/>
  <c r="H271" i="1" s="1"/>
  <c r="G268" i="1"/>
  <c r="F268" i="1"/>
  <c r="F270" i="1" s="1"/>
  <c r="F271" i="1" s="1"/>
  <c r="E268" i="1"/>
  <c r="D268" i="1"/>
  <c r="J265" i="1"/>
  <c r="I265" i="1"/>
  <c r="H265" i="1"/>
  <c r="G265" i="1"/>
  <c r="F265" i="1"/>
  <c r="E265" i="1"/>
  <c r="D265" i="1"/>
  <c r="J264" i="1"/>
  <c r="I264" i="1"/>
  <c r="I266" i="1" s="1"/>
  <c r="I267" i="1" s="1"/>
  <c r="H264" i="1"/>
  <c r="H266" i="1" s="1"/>
  <c r="H267" i="1" s="1"/>
  <c r="G264" i="1"/>
  <c r="G266" i="1" s="1"/>
  <c r="G267" i="1" s="1"/>
  <c r="F264" i="1"/>
  <c r="E264" i="1"/>
  <c r="E266" i="1" s="1"/>
  <c r="E267" i="1" s="1"/>
  <c r="D264" i="1"/>
  <c r="J261" i="1"/>
  <c r="J262" i="1" s="1"/>
  <c r="J263" i="1" s="1"/>
  <c r="I261" i="1"/>
  <c r="H261" i="1"/>
  <c r="G261" i="1"/>
  <c r="F261" i="1"/>
  <c r="E261" i="1"/>
  <c r="D261" i="1"/>
  <c r="J260" i="1"/>
  <c r="I260" i="1"/>
  <c r="I262" i="1" s="1"/>
  <c r="I263" i="1" s="1"/>
  <c r="H260" i="1"/>
  <c r="H262" i="1" s="1"/>
  <c r="H263" i="1" s="1"/>
  <c r="G260" i="1"/>
  <c r="G262" i="1" s="1"/>
  <c r="G263" i="1" s="1"/>
  <c r="F260" i="1"/>
  <c r="F262" i="1" s="1"/>
  <c r="F263" i="1" s="1"/>
  <c r="E260" i="1"/>
  <c r="E262" i="1" s="1"/>
  <c r="E263" i="1" s="1"/>
  <c r="D260" i="1"/>
  <c r="E258" i="1"/>
  <c r="E259" i="1" s="1"/>
  <c r="J257" i="1"/>
  <c r="I257" i="1"/>
  <c r="H257" i="1"/>
  <c r="G257" i="1"/>
  <c r="F257" i="1"/>
  <c r="E257" i="1"/>
  <c r="D257" i="1"/>
  <c r="J256" i="1"/>
  <c r="J258" i="1" s="1"/>
  <c r="J259" i="1" s="1"/>
  <c r="I256" i="1"/>
  <c r="I258" i="1" s="1"/>
  <c r="I259" i="1" s="1"/>
  <c r="H256" i="1"/>
  <c r="H258" i="1" s="1"/>
  <c r="H259" i="1" s="1"/>
  <c r="G256" i="1"/>
  <c r="F256" i="1"/>
  <c r="F258" i="1" s="1"/>
  <c r="F259" i="1" s="1"/>
  <c r="E256" i="1"/>
  <c r="D256" i="1"/>
  <c r="H254" i="1"/>
  <c r="H255" i="1" s="1"/>
  <c r="J253" i="1"/>
  <c r="I253" i="1"/>
  <c r="H253" i="1"/>
  <c r="G253" i="1"/>
  <c r="F253" i="1"/>
  <c r="E253" i="1"/>
  <c r="D253" i="1"/>
  <c r="D254" i="1" s="1"/>
  <c r="D255" i="1" s="1"/>
  <c r="J252" i="1"/>
  <c r="J254" i="1" s="1"/>
  <c r="J255" i="1" s="1"/>
  <c r="I252" i="1"/>
  <c r="I254" i="1" s="1"/>
  <c r="I255" i="1" s="1"/>
  <c r="H252" i="1"/>
  <c r="G252" i="1"/>
  <c r="G254" i="1" s="1"/>
  <c r="G255" i="1" s="1"/>
  <c r="F252" i="1"/>
  <c r="E252" i="1"/>
  <c r="E254" i="1" s="1"/>
  <c r="E255" i="1" s="1"/>
  <c r="D252" i="1"/>
  <c r="G251" i="1"/>
  <c r="G250" i="1"/>
  <c r="J249" i="1"/>
  <c r="I249" i="1"/>
  <c r="H249" i="1"/>
  <c r="G249" i="1"/>
  <c r="F249" i="1"/>
  <c r="E249" i="1"/>
  <c r="D249" i="1"/>
  <c r="J248" i="1"/>
  <c r="I248" i="1"/>
  <c r="I250" i="1" s="1"/>
  <c r="I251" i="1" s="1"/>
  <c r="H248" i="1"/>
  <c r="G248" i="1"/>
  <c r="F248" i="1"/>
  <c r="E248" i="1"/>
  <c r="E250" i="1" s="1"/>
  <c r="E251" i="1" s="1"/>
  <c r="D248" i="1"/>
  <c r="J246" i="1"/>
  <c r="J247" i="1" s="1"/>
  <c r="F246" i="1"/>
  <c r="F247" i="1" s="1"/>
  <c r="J245" i="1"/>
  <c r="I245" i="1"/>
  <c r="H245" i="1"/>
  <c r="G245" i="1"/>
  <c r="F245" i="1"/>
  <c r="E245" i="1"/>
  <c r="D245" i="1"/>
  <c r="C245" i="1" s="1"/>
  <c r="J244" i="1"/>
  <c r="I244" i="1"/>
  <c r="H244" i="1"/>
  <c r="G244" i="1"/>
  <c r="G246" i="1" s="1"/>
  <c r="G247" i="1" s="1"/>
  <c r="F244" i="1"/>
  <c r="E244" i="1"/>
  <c r="D244" i="1"/>
  <c r="J241" i="1"/>
  <c r="I241" i="1"/>
  <c r="H241" i="1"/>
  <c r="G241" i="1"/>
  <c r="F241" i="1"/>
  <c r="E241" i="1"/>
  <c r="D241" i="1"/>
  <c r="J240" i="1"/>
  <c r="I240" i="1"/>
  <c r="I242" i="1" s="1"/>
  <c r="I243" i="1" s="1"/>
  <c r="H240" i="1"/>
  <c r="G240" i="1"/>
  <c r="G242" i="1" s="1"/>
  <c r="G243" i="1" s="1"/>
  <c r="F240" i="1"/>
  <c r="E240" i="1"/>
  <c r="E242" i="1" s="1"/>
  <c r="E243" i="1" s="1"/>
  <c r="D240" i="1"/>
  <c r="J237" i="1"/>
  <c r="I237" i="1"/>
  <c r="H237" i="1"/>
  <c r="H238" i="1" s="1"/>
  <c r="H239" i="1" s="1"/>
  <c r="G237" i="1"/>
  <c r="F237" i="1"/>
  <c r="E237" i="1"/>
  <c r="D237" i="1"/>
  <c r="J236" i="1"/>
  <c r="I236" i="1"/>
  <c r="I238" i="1" s="1"/>
  <c r="I239" i="1" s="1"/>
  <c r="H236" i="1"/>
  <c r="G236" i="1"/>
  <c r="G238" i="1" s="1"/>
  <c r="G239" i="1" s="1"/>
  <c r="F236" i="1"/>
  <c r="E236" i="1"/>
  <c r="E238" i="1" s="1"/>
  <c r="E239" i="1" s="1"/>
  <c r="D236" i="1"/>
  <c r="D238" i="1" s="1"/>
  <c r="D239" i="1" s="1"/>
  <c r="J233" i="1"/>
  <c r="I233" i="1"/>
  <c r="H233" i="1"/>
  <c r="G233" i="1"/>
  <c r="G234" i="1" s="1"/>
  <c r="G235" i="1" s="1"/>
  <c r="F233" i="1"/>
  <c r="E233" i="1"/>
  <c r="D233" i="1"/>
  <c r="J232" i="1"/>
  <c r="J234" i="1" s="1"/>
  <c r="J235" i="1" s="1"/>
  <c r="I232" i="1"/>
  <c r="H232" i="1"/>
  <c r="H234" i="1" s="1"/>
  <c r="H235" i="1" s="1"/>
  <c r="G232" i="1"/>
  <c r="F232" i="1"/>
  <c r="F234" i="1" s="1"/>
  <c r="F235" i="1" s="1"/>
  <c r="E232" i="1"/>
  <c r="D232" i="1"/>
  <c r="D234" i="1" s="1"/>
  <c r="D235" i="1" s="1"/>
  <c r="J226" i="1"/>
  <c r="J227" i="1" s="1"/>
  <c r="I226" i="1"/>
  <c r="I227" i="1" s="1"/>
  <c r="H226" i="1"/>
  <c r="H227" i="1" s="1"/>
  <c r="G226" i="1"/>
  <c r="G227" i="1" s="1"/>
  <c r="F226" i="1"/>
  <c r="F227" i="1" s="1"/>
  <c r="E226" i="1"/>
  <c r="E227" i="1" s="1"/>
  <c r="D226" i="1"/>
  <c r="D227" i="1" s="1"/>
  <c r="C225" i="1"/>
  <c r="C224" i="1"/>
  <c r="J222" i="1"/>
  <c r="J223" i="1" s="1"/>
  <c r="I222" i="1"/>
  <c r="I223" i="1" s="1"/>
  <c r="H222" i="1"/>
  <c r="H223" i="1" s="1"/>
  <c r="G222" i="1"/>
  <c r="G223" i="1" s="1"/>
  <c r="F222" i="1"/>
  <c r="F223" i="1" s="1"/>
  <c r="E222" i="1"/>
  <c r="E223" i="1" s="1"/>
  <c r="D222" i="1"/>
  <c r="D223" i="1" s="1"/>
  <c r="C221" i="1"/>
  <c r="C220" i="1"/>
  <c r="J218" i="1"/>
  <c r="J219" i="1" s="1"/>
  <c r="I218" i="1"/>
  <c r="I219" i="1" s="1"/>
  <c r="H218" i="1"/>
  <c r="H219" i="1" s="1"/>
  <c r="G218" i="1"/>
  <c r="G219" i="1" s="1"/>
  <c r="F218" i="1"/>
  <c r="F219" i="1" s="1"/>
  <c r="E218" i="1"/>
  <c r="E219" i="1" s="1"/>
  <c r="D218" i="1"/>
  <c r="D219" i="1" s="1"/>
  <c r="C217" i="1"/>
  <c r="C216" i="1"/>
  <c r="E215" i="1"/>
  <c r="J214" i="1"/>
  <c r="J215" i="1" s="1"/>
  <c r="I214" i="1"/>
  <c r="I215" i="1" s="1"/>
  <c r="H214" i="1"/>
  <c r="H215" i="1" s="1"/>
  <c r="G214" i="1"/>
  <c r="G215" i="1" s="1"/>
  <c r="F214" i="1"/>
  <c r="F215" i="1" s="1"/>
  <c r="E214" i="1"/>
  <c r="D214" i="1"/>
  <c r="D215" i="1" s="1"/>
  <c r="C213" i="1"/>
  <c r="C212" i="1"/>
  <c r="F211" i="1"/>
  <c r="J210" i="1"/>
  <c r="J211" i="1" s="1"/>
  <c r="I210" i="1"/>
  <c r="I211" i="1" s="1"/>
  <c r="H210" i="1"/>
  <c r="H211" i="1" s="1"/>
  <c r="G210" i="1"/>
  <c r="G211" i="1" s="1"/>
  <c r="F210" i="1"/>
  <c r="E210" i="1"/>
  <c r="E211" i="1" s="1"/>
  <c r="D210" i="1"/>
  <c r="D211" i="1" s="1"/>
  <c r="C209" i="1"/>
  <c r="C208" i="1"/>
  <c r="J206" i="1"/>
  <c r="J207" i="1" s="1"/>
  <c r="I206" i="1"/>
  <c r="I207" i="1" s="1"/>
  <c r="H206" i="1"/>
  <c r="H207" i="1" s="1"/>
  <c r="G206" i="1"/>
  <c r="G207" i="1" s="1"/>
  <c r="F206" i="1"/>
  <c r="F207" i="1" s="1"/>
  <c r="E206" i="1"/>
  <c r="E207" i="1" s="1"/>
  <c r="D206" i="1"/>
  <c r="D207" i="1" s="1"/>
  <c r="C205" i="1"/>
  <c r="C204" i="1"/>
  <c r="J202" i="1"/>
  <c r="J203" i="1" s="1"/>
  <c r="I202" i="1"/>
  <c r="I203" i="1" s="1"/>
  <c r="H202" i="1"/>
  <c r="H203" i="1" s="1"/>
  <c r="G202" i="1"/>
  <c r="G203" i="1" s="1"/>
  <c r="F202" i="1"/>
  <c r="F203" i="1" s="1"/>
  <c r="E202" i="1"/>
  <c r="E203" i="1" s="1"/>
  <c r="D202" i="1"/>
  <c r="D203" i="1" s="1"/>
  <c r="C201" i="1"/>
  <c r="C200" i="1"/>
  <c r="I199" i="1"/>
  <c r="J198" i="1"/>
  <c r="J199" i="1" s="1"/>
  <c r="I198" i="1"/>
  <c r="H198" i="1"/>
  <c r="H199" i="1" s="1"/>
  <c r="G198" i="1"/>
  <c r="G199" i="1" s="1"/>
  <c r="F198" i="1"/>
  <c r="F199" i="1" s="1"/>
  <c r="E198" i="1"/>
  <c r="E199" i="1" s="1"/>
  <c r="D198" i="1"/>
  <c r="D199" i="1" s="1"/>
  <c r="C197" i="1"/>
  <c r="C196" i="1"/>
  <c r="J194" i="1"/>
  <c r="J195" i="1" s="1"/>
  <c r="I194" i="1"/>
  <c r="I195" i="1" s="1"/>
  <c r="H194" i="1"/>
  <c r="H195" i="1" s="1"/>
  <c r="G194" i="1"/>
  <c r="G195" i="1" s="1"/>
  <c r="F194" i="1"/>
  <c r="F195" i="1" s="1"/>
  <c r="E194" i="1"/>
  <c r="E195" i="1" s="1"/>
  <c r="D194" i="1"/>
  <c r="D195" i="1" s="1"/>
  <c r="C193" i="1"/>
  <c r="C192" i="1"/>
  <c r="J190" i="1"/>
  <c r="J191" i="1" s="1"/>
  <c r="I190" i="1"/>
  <c r="I191" i="1" s="1"/>
  <c r="H190" i="1"/>
  <c r="H191" i="1" s="1"/>
  <c r="G190" i="1"/>
  <c r="G191" i="1" s="1"/>
  <c r="F190" i="1"/>
  <c r="F191" i="1" s="1"/>
  <c r="E190" i="1"/>
  <c r="E191" i="1" s="1"/>
  <c r="D190" i="1"/>
  <c r="D191" i="1" s="1"/>
  <c r="C189" i="1"/>
  <c r="C188" i="1"/>
  <c r="J186" i="1"/>
  <c r="J187" i="1" s="1"/>
  <c r="I186" i="1"/>
  <c r="I187" i="1" s="1"/>
  <c r="H186" i="1"/>
  <c r="H187" i="1" s="1"/>
  <c r="G186" i="1"/>
  <c r="G187" i="1" s="1"/>
  <c r="F186" i="1"/>
  <c r="F187" i="1" s="1"/>
  <c r="E186" i="1"/>
  <c r="E187" i="1" s="1"/>
  <c r="D186" i="1"/>
  <c r="D187" i="1" s="1"/>
  <c r="C187" i="1" s="1"/>
  <c r="C185" i="1"/>
  <c r="C184" i="1"/>
  <c r="E183" i="1"/>
  <c r="J182" i="1"/>
  <c r="J183" i="1" s="1"/>
  <c r="I182" i="1"/>
  <c r="I183" i="1" s="1"/>
  <c r="H182" i="1"/>
  <c r="H183" i="1" s="1"/>
  <c r="G182" i="1"/>
  <c r="G183" i="1" s="1"/>
  <c r="F182" i="1"/>
  <c r="F183" i="1" s="1"/>
  <c r="E182" i="1"/>
  <c r="D182" i="1"/>
  <c r="D183" i="1" s="1"/>
  <c r="C181" i="1"/>
  <c r="C180" i="1"/>
  <c r="F179" i="1"/>
  <c r="J178" i="1"/>
  <c r="J179" i="1" s="1"/>
  <c r="I178" i="1"/>
  <c r="I179" i="1" s="1"/>
  <c r="H178" i="1"/>
  <c r="H179" i="1" s="1"/>
  <c r="G178" i="1"/>
  <c r="G179" i="1" s="1"/>
  <c r="F178" i="1"/>
  <c r="E178" i="1"/>
  <c r="E179" i="1" s="1"/>
  <c r="D178" i="1"/>
  <c r="D179" i="1" s="1"/>
  <c r="C177" i="1"/>
  <c r="C176" i="1"/>
  <c r="J174" i="1"/>
  <c r="J175" i="1" s="1"/>
  <c r="I174" i="1"/>
  <c r="I175" i="1" s="1"/>
  <c r="H174" i="1"/>
  <c r="H175" i="1" s="1"/>
  <c r="G174" i="1"/>
  <c r="G175" i="1" s="1"/>
  <c r="F174" i="1"/>
  <c r="F175" i="1" s="1"/>
  <c r="E174" i="1"/>
  <c r="E175" i="1" s="1"/>
  <c r="D174" i="1"/>
  <c r="D175" i="1" s="1"/>
  <c r="C173" i="1"/>
  <c r="C172" i="1"/>
  <c r="J168" i="1"/>
  <c r="J169" i="1" s="1"/>
  <c r="I168" i="1"/>
  <c r="I169" i="1" s="1"/>
  <c r="H168" i="1"/>
  <c r="H169" i="1" s="1"/>
  <c r="G168" i="1"/>
  <c r="G169" i="1" s="1"/>
  <c r="F168" i="1"/>
  <c r="F169" i="1" s="1"/>
  <c r="E168" i="1"/>
  <c r="E169" i="1" s="1"/>
  <c r="D168" i="1"/>
  <c r="D169" i="1" s="1"/>
  <c r="C167" i="1"/>
  <c r="C166" i="1"/>
  <c r="J164" i="1"/>
  <c r="J165" i="1" s="1"/>
  <c r="I164" i="1"/>
  <c r="I165" i="1" s="1"/>
  <c r="H164" i="1"/>
  <c r="H165" i="1" s="1"/>
  <c r="G164" i="1"/>
  <c r="G165" i="1" s="1"/>
  <c r="F164" i="1"/>
  <c r="F165" i="1" s="1"/>
  <c r="E164" i="1"/>
  <c r="E165" i="1" s="1"/>
  <c r="D164" i="1"/>
  <c r="D165" i="1" s="1"/>
  <c r="C163" i="1"/>
  <c r="C162" i="1"/>
  <c r="J160" i="1"/>
  <c r="J161" i="1" s="1"/>
  <c r="I160" i="1"/>
  <c r="I161" i="1" s="1"/>
  <c r="H160" i="1"/>
  <c r="H161" i="1" s="1"/>
  <c r="G160" i="1"/>
  <c r="G161" i="1" s="1"/>
  <c r="F160" i="1"/>
  <c r="F161" i="1" s="1"/>
  <c r="E160" i="1"/>
  <c r="E161" i="1" s="1"/>
  <c r="D160" i="1"/>
  <c r="D161" i="1" s="1"/>
  <c r="C159" i="1"/>
  <c r="C158" i="1"/>
  <c r="J156" i="1"/>
  <c r="J157" i="1" s="1"/>
  <c r="I156" i="1"/>
  <c r="I157" i="1" s="1"/>
  <c r="H156" i="1"/>
  <c r="H157" i="1" s="1"/>
  <c r="G156" i="1"/>
  <c r="G157" i="1" s="1"/>
  <c r="F156" i="1"/>
  <c r="F157" i="1" s="1"/>
  <c r="E156" i="1"/>
  <c r="E157" i="1" s="1"/>
  <c r="D156" i="1"/>
  <c r="D157" i="1" s="1"/>
  <c r="C155" i="1"/>
  <c r="C154" i="1"/>
  <c r="J152" i="1"/>
  <c r="J153" i="1" s="1"/>
  <c r="I152" i="1"/>
  <c r="I153" i="1" s="1"/>
  <c r="H152" i="1"/>
  <c r="H153" i="1" s="1"/>
  <c r="G152" i="1"/>
  <c r="G153" i="1" s="1"/>
  <c r="F152" i="1"/>
  <c r="F153" i="1" s="1"/>
  <c r="E152" i="1"/>
  <c r="E153" i="1" s="1"/>
  <c r="D152" i="1"/>
  <c r="D153" i="1" s="1"/>
  <c r="C151" i="1"/>
  <c r="C150" i="1"/>
  <c r="I149" i="1"/>
  <c r="J148" i="1"/>
  <c r="J149" i="1" s="1"/>
  <c r="I148" i="1"/>
  <c r="H148" i="1"/>
  <c r="H149" i="1" s="1"/>
  <c r="G148" i="1"/>
  <c r="G149" i="1" s="1"/>
  <c r="F148" i="1"/>
  <c r="F149" i="1" s="1"/>
  <c r="E148" i="1"/>
  <c r="E149" i="1" s="1"/>
  <c r="D148" i="1"/>
  <c r="D149" i="1" s="1"/>
  <c r="C147" i="1"/>
  <c r="C146" i="1"/>
  <c r="J144" i="1"/>
  <c r="J145" i="1" s="1"/>
  <c r="I144" i="1"/>
  <c r="I145" i="1" s="1"/>
  <c r="H144" i="1"/>
  <c r="H145" i="1" s="1"/>
  <c r="G144" i="1"/>
  <c r="G145" i="1" s="1"/>
  <c r="F144" i="1"/>
  <c r="F145" i="1" s="1"/>
  <c r="E144" i="1"/>
  <c r="E145" i="1" s="1"/>
  <c r="D144" i="1"/>
  <c r="D145" i="1" s="1"/>
  <c r="C143" i="1"/>
  <c r="C142" i="1"/>
  <c r="J140" i="1"/>
  <c r="J141" i="1" s="1"/>
  <c r="I140" i="1"/>
  <c r="I141" i="1" s="1"/>
  <c r="H140" i="1"/>
  <c r="H141" i="1" s="1"/>
  <c r="G140" i="1"/>
  <c r="G141" i="1" s="1"/>
  <c r="F140" i="1"/>
  <c r="F141" i="1" s="1"/>
  <c r="E140" i="1"/>
  <c r="E141" i="1" s="1"/>
  <c r="D140" i="1"/>
  <c r="D141" i="1" s="1"/>
  <c r="C139" i="1"/>
  <c r="C138" i="1"/>
  <c r="J136" i="1"/>
  <c r="J137" i="1" s="1"/>
  <c r="I136" i="1"/>
  <c r="I137" i="1" s="1"/>
  <c r="H136" i="1"/>
  <c r="H137" i="1" s="1"/>
  <c r="G136" i="1"/>
  <c r="G137" i="1" s="1"/>
  <c r="F136" i="1"/>
  <c r="F137" i="1" s="1"/>
  <c r="E136" i="1"/>
  <c r="E137" i="1" s="1"/>
  <c r="D136" i="1"/>
  <c r="D137" i="1" s="1"/>
  <c r="C135" i="1"/>
  <c r="C134" i="1"/>
  <c r="I133" i="1"/>
  <c r="E133" i="1"/>
  <c r="J132" i="1"/>
  <c r="J133" i="1" s="1"/>
  <c r="I132" i="1"/>
  <c r="H132" i="1"/>
  <c r="H133" i="1" s="1"/>
  <c r="G132" i="1"/>
  <c r="G133" i="1" s="1"/>
  <c r="F132" i="1"/>
  <c r="F133" i="1" s="1"/>
  <c r="E132" i="1"/>
  <c r="D132" i="1"/>
  <c r="D133" i="1" s="1"/>
  <c r="C133" i="1" s="1"/>
  <c r="C131" i="1"/>
  <c r="C130" i="1"/>
  <c r="J128" i="1"/>
  <c r="J129" i="1" s="1"/>
  <c r="I128" i="1"/>
  <c r="I129" i="1" s="1"/>
  <c r="H128" i="1"/>
  <c r="H129" i="1" s="1"/>
  <c r="G128" i="1"/>
  <c r="G129" i="1" s="1"/>
  <c r="F128" i="1"/>
  <c r="F129" i="1" s="1"/>
  <c r="E128" i="1"/>
  <c r="E129" i="1" s="1"/>
  <c r="D128" i="1"/>
  <c r="D129" i="1" s="1"/>
  <c r="C127" i="1"/>
  <c r="C126" i="1"/>
  <c r="J124" i="1"/>
  <c r="J125" i="1" s="1"/>
  <c r="I124" i="1"/>
  <c r="I125" i="1" s="1"/>
  <c r="H124" i="1"/>
  <c r="H125" i="1" s="1"/>
  <c r="G124" i="1"/>
  <c r="G125" i="1" s="1"/>
  <c r="F124" i="1"/>
  <c r="F125" i="1" s="1"/>
  <c r="E124" i="1"/>
  <c r="E125" i="1" s="1"/>
  <c r="D124" i="1"/>
  <c r="D125" i="1" s="1"/>
  <c r="C123" i="1"/>
  <c r="C122" i="1"/>
  <c r="J120" i="1"/>
  <c r="J121" i="1" s="1"/>
  <c r="I120" i="1"/>
  <c r="I121" i="1" s="1"/>
  <c r="H120" i="1"/>
  <c r="H121" i="1" s="1"/>
  <c r="G120" i="1"/>
  <c r="G121" i="1" s="1"/>
  <c r="F120" i="1"/>
  <c r="F121" i="1" s="1"/>
  <c r="E120" i="1"/>
  <c r="E121" i="1" s="1"/>
  <c r="D120" i="1"/>
  <c r="D121" i="1" s="1"/>
  <c r="C119" i="1"/>
  <c r="C118" i="1"/>
  <c r="E117" i="1"/>
  <c r="J116" i="1"/>
  <c r="J117" i="1" s="1"/>
  <c r="I116" i="1"/>
  <c r="I117" i="1" s="1"/>
  <c r="H116" i="1"/>
  <c r="H117" i="1" s="1"/>
  <c r="G116" i="1"/>
  <c r="G117" i="1" s="1"/>
  <c r="F116" i="1"/>
  <c r="F117" i="1" s="1"/>
  <c r="E116" i="1"/>
  <c r="D116" i="1"/>
  <c r="D117" i="1" s="1"/>
  <c r="C115" i="1"/>
  <c r="C114" i="1"/>
  <c r="F113" i="1"/>
  <c r="J112" i="1"/>
  <c r="J113" i="1" s="1"/>
  <c r="I112" i="1"/>
  <c r="I113" i="1" s="1"/>
  <c r="H112" i="1"/>
  <c r="H113" i="1" s="1"/>
  <c r="G112" i="1"/>
  <c r="G113" i="1" s="1"/>
  <c r="F112" i="1"/>
  <c r="E112" i="1"/>
  <c r="E113" i="1" s="1"/>
  <c r="D112" i="1"/>
  <c r="D113" i="1" s="1"/>
  <c r="C111" i="1"/>
  <c r="C110" i="1"/>
  <c r="J108" i="1"/>
  <c r="J109" i="1" s="1"/>
  <c r="I108" i="1"/>
  <c r="I109" i="1" s="1"/>
  <c r="H108" i="1"/>
  <c r="H109" i="1" s="1"/>
  <c r="G108" i="1"/>
  <c r="G109" i="1" s="1"/>
  <c r="F108" i="1"/>
  <c r="F109" i="1" s="1"/>
  <c r="E108" i="1"/>
  <c r="E109" i="1" s="1"/>
  <c r="D108" i="1"/>
  <c r="D109" i="1" s="1"/>
  <c r="C107" i="1"/>
  <c r="C106" i="1"/>
  <c r="J104" i="1"/>
  <c r="J105" i="1" s="1"/>
  <c r="I104" i="1"/>
  <c r="I105" i="1" s="1"/>
  <c r="H104" i="1"/>
  <c r="H105" i="1" s="1"/>
  <c r="G104" i="1"/>
  <c r="G105" i="1" s="1"/>
  <c r="F104" i="1"/>
  <c r="F105" i="1" s="1"/>
  <c r="E104" i="1"/>
  <c r="E105" i="1" s="1"/>
  <c r="D104" i="1"/>
  <c r="D105" i="1" s="1"/>
  <c r="C103" i="1"/>
  <c r="C102" i="1"/>
  <c r="E101" i="1"/>
  <c r="J100" i="1"/>
  <c r="J101" i="1" s="1"/>
  <c r="I100" i="1"/>
  <c r="I101" i="1" s="1"/>
  <c r="H100" i="1"/>
  <c r="H101" i="1" s="1"/>
  <c r="G100" i="1"/>
  <c r="G101" i="1" s="1"/>
  <c r="F100" i="1"/>
  <c r="F101" i="1" s="1"/>
  <c r="E100" i="1"/>
  <c r="D100" i="1"/>
  <c r="D101" i="1" s="1"/>
  <c r="C99" i="1"/>
  <c r="C98" i="1"/>
  <c r="F97" i="1"/>
  <c r="J96" i="1"/>
  <c r="J97" i="1" s="1"/>
  <c r="I96" i="1"/>
  <c r="I97" i="1" s="1"/>
  <c r="H96" i="1"/>
  <c r="H97" i="1" s="1"/>
  <c r="G96" i="1"/>
  <c r="G97" i="1" s="1"/>
  <c r="F96" i="1"/>
  <c r="E96" i="1"/>
  <c r="E97" i="1" s="1"/>
  <c r="D96" i="1"/>
  <c r="D97" i="1" s="1"/>
  <c r="C95" i="1"/>
  <c r="C94" i="1"/>
  <c r="J92" i="1"/>
  <c r="J93" i="1" s="1"/>
  <c r="I92" i="1"/>
  <c r="I93" i="1" s="1"/>
  <c r="H92" i="1"/>
  <c r="H93" i="1" s="1"/>
  <c r="G92" i="1"/>
  <c r="G93" i="1" s="1"/>
  <c r="F92" i="1"/>
  <c r="F93" i="1" s="1"/>
  <c r="E92" i="1"/>
  <c r="E93" i="1" s="1"/>
  <c r="C93" i="1" s="1"/>
  <c r="D92" i="1"/>
  <c r="D93" i="1" s="1"/>
  <c r="C91" i="1"/>
  <c r="C90" i="1"/>
  <c r="J86" i="1"/>
  <c r="J87" i="1" s="1"/>
  <c r="I86" i="1"/>
  <c r="I87" i="1" s="1"/>
  <c r="H86" i="1"/>
  <c r="H87" i="1" s="1"/>
  <c r="G86" i="1"/>
  <c r="G87" i="1" s="1"/>
  <c r="F86" i="1"/>
  <c r="F87" i="1" s="1"/>
  <c r="E86" i="1"/>
  <c r="E87" i="1" s="1"/>
  <c r="D86" i="1"/>
  <c r="D87" i="1" s="1"/>
  <c r="C85" i="1"/>
  <c r="C84" i="1"/>
  <c r="E83" i="1"/>
  <c r="J82" i="1"/>
  <c r="J83" i="1" s="1"/>
  <c r="I82" i="1"/>
  <c r="I83" i="1" s="1"/>
  <c r="H82" i="1"/>
  <c r="H83" i="1" s="1"/>
  <c r="G82" i="1"/>
  <c r="G83" i="1" s="1"/>
  <c r="F82" i="1"/>
  <c r="F83" i="1" s="1"/>
  <c r="E82" i="1"/>
  <c r="D82" i="1"/>
  <c r="D83" i="1" s="1"/>
  <c r="C81" i="1"/>
  <c r="C80" i="1"/>
  <c r="F79" i="1"/>
  <c r="J78" i="1"/>
  <c r="J79" i="1" s="1"/>
  <c r="I78" i="1"/>
  <c r="I79" i="1" s="1"/>
  <c r="H78" i="1"/>
  <c r="H79" i="1" s="1"/>
  <c r="G78" i="1"/>
  <c r="G79" i="1" s="1"/>
  <c r="F78" i="1"/>
  <c r="E78" i="1"/>
  <c r="E79" i="1" s="1"/>
  <c r="D78" i="1"/>
  <c r="D79" i="1" s="1"/>
  <c r="C77" i="1"/>
  <c r="C76" i="1"/>
  <c r="J74" i="1"/>
  <c r="J75" i="1" s="1"/>
  <c r="I74" i="1"/>
  <c r="I75" i="1" s="1"/>
  <c r="H74" i="1"/>
  <c r="H75" i="1" s="1"/>
  <c r="G74" i="1"/>
  <c r="G75" i="1" s="1"/>
  <c r="F74" i="1"/>
  <c r="F75" i="1" s="1"/>
  <c r="E74" i="1"/>
  <c r="E75" i="1" s="1"/>
  <c r="D74" i="1"/>
  <c r="D75" i="1" s="1"/>
  <c r="C73" i="1"/>
  <c r="C72" i="1"/>
  <c r="J70" i="1"/>
  <c r="J71" i="1" s="1"/>
  <c r="I70" i="1"/>
  <c r="I71" i="1" s="1"/>
  <c r="H70" i="1"/>
  <c r="H71" i="1" s="1"/>
  <c r="G70" i="1"/>
  <c r="G71" i="1" s="1"/>
  <c r="F70" i="1"/>
  <c r="F71" i="1" s="1"/>
  <c r="E70" i="1"/>
  <c r="E71" i="1" s="1"/>
  <c r="D70" i="1"/>
  <c r="D71" i="1" s="1"/>
  <c r="C69" i="1"/>
  <c r="C68" i="1"/>
  <c r="I67" i="1"/>
  <c r="J66" i="1"/>
  <c r="J67" i="1" s="1"/>
  <c r="I66" i="1"/>
  <c r="H66" i="1"/>
  <c r="H67" i="1" s="1"/>
  <c r="G66" i="1"/>
  <c r="G67" i="1" s="1"/>
  <c r="F66" i="1"/>
  <c r="F67" i="1" s="1"/>
  <c r="E66" i="1"/>
  <c r="E67" i="1" s="1"/>
  <c r="D66" i="1"/>
  <c r="D67" i="1" s="1"/>
  <c r="C65" i="1"/>
  <c r="C64" i="1"/>
  <c r="J62" i="1"/>
  <c r="J63" i="1" s="1"/>
  <c r="I62" i="1"/>
  <c r="I63" i="1" s="1"/>
  <c r="H62" i="1"/>
  <c r="H63" i="1" s="1"/>
  <c r="G62" i="1"/>
  <c r="G63" i="1" s="1"/>
  <c r="F62" i="1"/>
  <c r="F63" i="1" s="1"/>
  <c r="E62" i="1"/>
  <c r="E63" i="1" s="1"/>
  <c r="D62" i="1"/>
  <c r="D63" i="1" s="1"/>
  <c r="C61" i="1"/>
  <c r="C60" i="1"/>
  <c r="J58" i="1"/>
  <c r="J59" i="1" s="1"/>
  <c r="I58" i="1"/>
  <c r="I59" i="1" s="1"/>
  <c r="H58" i="1"/>
  <c r="H59" i="1" s="1"/>
  <c r="G58" i="1"/>
  <c r="G59" i="1" s="1"/>
  <c r="F58" i="1"/>
  <c r="F59" i="1" s="1"/>
  <c r="E58" i="1"/>
  <c r="E59" i="1" s="1"/>
  <c r="D58" i="1"/>
  <c r="D59" i="1" s="1"/>
  <c r="C57" i="1"/>
  <c r="C56" i="1"/>
  <c r="J54" i="1"/>
  <c r="J55" i="1" s="1"/>
  <c r="I54" i="1"/>
  <c r="I55" i="1" s="1"/>
  <c r="H54" i="1"/>
  <c r="H55" i="1" s="1"/>
  <c r="G54" i="1"/>
  <c r="G55" i="1" s="1"/>
  <c r="F54" i="1"/>
  <c r="F55" i="1" s="1"/>
  <c r="E54" i="1"/>
  <c r="E55" i="1" s="1"/>
  <c r="D54" i="1"/>
  <c r="D55" i="1" s="1"/>
  <c r="C55" i="1" s="1"/>
  <c r="C53" i="1"/>
  <c r="C52" i="1"/>
  <c r="E51" i="1"/>
  <c r="J50" i="1"/>
  <c r="J51" i="1" s="1"/>
  <c r="I50" i="1"/>
  <c r="I51" i="1" s="1"/>
  <c r="H50" i="1"/>
  <c r="H51" i="1" s="1"/>
  <c r="G50" i="1"/>
  <c r="G51" i="1" s="1"/>
  <c r="F50" i="1"/>
  <c r="F51" i="1" s="1"/>
  <c r="E50" i="1"/>
  <c r="D50" i="1"/>
  <c r="D51" i="1" s="1"/>
  <c r="C49" i="1"/>
  <c r="C48" i="1"/>
  <c r="F47" i="1"/>
  <c r="J46" i="1"/>
  <c r="J47" i="1" s="1"/>
  <c r="I46" i="1"/>
  <c r="I47" i="1" s="1"/>
  <c r="H46" i="1"/>
  <c r="H47" i="1" s="1"/>
  <c r="G46" i="1"/>
  <c r="G47" i="1" s="1"/>
  <c r="F46" i="1"/>
  <c r="E46" i="1"/>
  <c r="E47" i="1" s="1"/>
  <c r="D46" i="1"/>
  <c r="D47" i="1" s="1"/>
  <c r="C45" i="1"/>
  <c r="C44" i="1"/>
  <c r="J42" i="1"/>
  <c r="J43" i="1" s="1"/>
  <c r="I42" i="1"/>
  <c r="I43" i="1" s="1"/>
  <c r="H42" i="1"/>
  <c r="H43" i="1" s="1"/>
  <c r="G42" i="1"/>
  <c r="G43" i="1" s="1"/>
  <c r="F42" i="1"/>
  <c r="F43" i="1" s="1"/>
  <c r="E42" i="1"/>
  <c r="E43" i="1" s="1"/>
  <c r="D42" i="1"/>
  <c r="D43" i="1" s="1"/>
  <c r="C41" i="1"/>
  <c r="C40" i="1"/>
  <c r="J38" i="1"/>
  <c r="J39" i="1" s="1"/>
  <c r="I38" i="1"/>
  <c r="I39" i="1" s="1"/>
  <c r="H38" i="1"/>
  <c r="H39" i="1" s="1"/>
  <c r="G38" i="1"/>
  <c r="G39" i="1" s="1"/>
  <c r="F38" i="1"/>
  <c r="F39" i="1" s="1"/>
  <c r="E38" i="1"/>
  <c r="E39" i="1" s="1"/>
  <c r="D38" i="1"/>
  <c r="D39" i="1" s="1"/>
  <c r="C37" i="1"/>
  <c r="C36" i="1"/>
  <c r="I35" i="1"/>
  <c r="J34" i="1"/>
  <c r="J35" i="1" s="1"/>
  <c r="I34" i="1"/>
  <c r="H34" i="1"/>
  <c r="H35" i="1" s="1"/>
  <c r="G34" i="1"/>
  <c r="G35" i="1" s="1"/>
  <c r="F34" i="1"/>
  <c r="F35" i="1" s="1"/>
  <c r="E34" i="1"/>
  <c r="E35" i="1" s="1"/>
  <c r="D34" i="1"/>
  <c r="D35" i="1" s="1"/>
  <c r="C33" i="1"/>
  <c r="C32" i="1"/>
  <c r="J30" i="1"/>
  <c r="J31" i="1" s="1"/>
  <c r="I30" i="1"/>
  <c r="I31" i="1" s="1"/>
  <c r="H30" i="1"/>
  <c r="H31" i="1" s="1"/>
  <c r="G30" i="1"/>
  <c r="G31" i="1" s="1"/>
  <c r="F30" i="1"/>
  <c r="F31" i="1" s="1"/>
  <c r="E30" i="1"/>
  <c r="E31" i="1" s="1"/>
  <c r="D30" i="1"/>
  <c r="D31" i="1" s="1"/>
  <c r="C29" i="1"/>
  <c r="C28" i="1"/>
  <c r="J26" i="1"/>
  <c r="J27" i="1" s="1"/>
  <c r="I26" i="1"/>
  <c r="I27" i="1" s="1"/>
  <c r="H26" i="1"/>
  <c r="H27" i="1" s="1"/>
  <c r="G26" i="1"/>
  <c r="G27" i="1" s="1"/>
  <c r="F26" i="1"/>
  <c r="F27" i="1" s="1"/>
  <c r="E26" i="1"/>
  <c r="E27" i="1" s="1"/>
  <c r="D26" i="1"/>
  <c r="D27" i="1" s="1"/>
  <c r="C25" i="1"/>
  <c r="C24" i="1"/>
  <c r="J22" i="1"/>
  <c r="J23" i="1" s="1"/>
  <c r="I22" i="1"/>
  <c r="I23" i="1" s="1"/>
  <c r="H22" i="1"/>
  <c r="H23" i="1" s="1"/>
  <c r="G22" i="1"/>
  <c r="G23" i="1" s="1"/>
  <c r="F22" i="1"/>
  <c r="F23" i="1" s="1"/>
  <c r="E22" i="1"/>
  <c r="E23" i="1" s="1"/>
  <c r="D22" i="1"/>
  <c r="D23" i="1" s="1"/>
  <c r="C21" i="1"/>
  <c r="C20" i="1"/>
  <c r="I19" i="1"/>
  <c r="J18" i="1"/>
  <c r="J19" i="1" s="1"/>
  <c r="I18" i="1"/>
  <c r="H18" i="1"/>
  <c r="H19" i="1" s="1"/>
  <c r="G18" i="1"/>
  <c r="G19" i="1" s="1"/>
  <c r="F18" i="1"/>
  <c r="F19" i="1" s="1"/>
  <c r="E18" i="1"/>
  <c r="E19" i="1" s="1"/>
  <c r="D18" i="1"/>
  <c r="D19" i="1" s="1"/>
  <c r="C17" i="1"/>
  <c r="C16" i="1"/>
  <c r="J14" i="1"/>
  <c r="J15" i="1" s="1"/>
  <c r="I14" i="1"/>
  <c r="I15" i="1" s="1"/>
  <c r="H14" i="1"/>
  <c r="H15" i="1" s="1"/>
  <c r="G14" i="1"/>
  <c r="G15" i="1" s="1"/>
  <c r="F14" i="1"/>
  <c r="F15" i="1" s="1"/>
  <c r="E14" i="1"/>
  <c r="E15" i="1" s="1"/>
  <c r="D14" i="1"/>
  <c r="D15" i="1" s="1"/>
  <c r="C13" i="1"/>
  <c r="C12" i="1"/>
  <c r="J10" i="1"/>
  <c r="J11" i="1" s="1"/>
  <c r="I10" i="1"/>
  <c r="I11" i="1" s="1"/>
  <c r="H10" i="1"/>
  <c r="H11" i="1" s="1"/>
  <c r="G10" i="1"/>
  <c r="G11" i="1" s="1"/>
  <c r="F10" i="1"/>
  <c r="F11" i="1" s="1"/>
  <c r="E10" i="1"/>
  <c r="E11" i="1" s="1"/>
  <c r="D10" i="1"/>
  <c r="D11" i="1" s="1"/>
  <c r="C9" i="1"/>
  <c r="C8" i="1"/>
  <c r="J6" i="1"/>
  <c r="J7" i="1" s="1"/>
  <c r="I6" i="1"/>
  <c r="I7" i="1" s="1"/>
  <c r="H6" i="1"/>
  <c r="H7" i="1" s="1"/>
  <c r="G6" i="1"/>
  <c r="G7" i="1" s="1"/>
  <c r="F6" i="1"/>
  <c r="F7" i="1" s="1"/>
  <c r="E6" i="1"/>
  <c r="E7" i="1" s="1"/>
  <c r="D6" i="1"/>
  <c r="D7" i="1" s="1"/>
  <c r="C5" i="1"/>
  <c r="C4" i="1"/>
  <c r="C255" i="1" l="1"/>
  <c r="C19" i="1"/>
  <c r="C23" i="1"/>
  <c r="C35" i="1"/>
  <c r="C87" i="1"/>
  <c r="C165" i="1"/>
  <c r="C219" i="1"/>
  <c r="C241" i="1"/>
  <c r="C71" i="1"/>
  <c r="C109" i="1"/>
  <c r="C149" i="1"/>
  <c r="C203" i="1"/>
  <c r="C223" i="1"/>
  <c r="C39" i="1"/>
  <c r="C117" i="1"/>
  <c r="C169" i="1"/>
  <c r="E234" i="1"/>
  <c r="E235" i="1" s="1"/>
  <c r="C235" i="1" s="1"/>
  <c r="F238" i="1"/>
  <c r="F239" i="1" s="1"/>
  <c r="C239" i="1" s="1"/>
  <c r="C237" i="1"/>
  <c r="F242" i="1"/>
  <c r="F243" i="1" s="1"/>
  <c r="D246" i="1"/>
  <c r="D247" i="1" s="1"/>
  <c r="D250" i="1"/>
  <c r="D251" i="1" s="1"/>
  <c r="C257" i="1"/>
  <c r="J266" i="1"/>
  <c r="J267" i="1" s="1"/>
  <c r="C273" i="1"/>
  <c r="C277" i="1"/>
  <c r="C281" i="1"/>
  <c r="C153" i="1"/>
  <c r="C265" i="1"/>
  <c r="C101" i="1"/>
  <c r="C7" i="1"/>
  <c r="C43" i="1"/>
  <c r="C83" i="1"/>
  <c r="C137" i="1"/>
  <c r="C175" i="1"/>
  <c r="C215" i="1"/>
  <c r="H242" i="1"/>
  <c r="H243" i="1" s="1"/>
  <c r="F254" i="1"/>
  <c r="F255" i="1" s="1"/>
  <c r="C253" i="1"/>
  <c r="D262" i="1"/>
  <c r="D263" i="1" s="1"/>
  <c r="D266" i="1"/>
  <c r="D267" i="1" s="1"/>
  <c r="C267" i="1" s="1"/>
  <c r="E270" i="1"/>
  <c r="E271" i="1" s="1"/>
  <c r="E278" i="1"/>
  <c r="E279" i="1" s="1"/>
  <c r="E282" i="1"/>
  <c r="E283" i="1" s="1"/>
  <c r="C67" i="1"/>
  <c r="C121" i="1"/>
  <c r="C157" i="1"/>
  <c r="C199" i="1"/>
  <c r="C269" i="1"/>
  <c r="C27" i="1"/>
  <c r="C51" i="1"/>
  <c r="C105" i="1"/>
  <c r="C183" i="1"/>
  <c r="I234" i="1"/>
  <c r="I235" i="1" s="1"/>
  <c r="J238" i="1"/>
  <c r="J239" i="1" s="1"/>
  <c r="J242" i="1"/>
  <c r="J243" i="1" s="1"/>
  <c r="H246" i="1"/>
  <c r="H247" i="1" s="1"/>
  <c r="H250" i="1"/>
  <c r="H251" i="1" s="1"/>
  <c r="G258" i="1"/>
  <c r="G259" i="1" s="1"/>
  <c r="F266" i="1"/>
  <c r="F267" i="1" s="1"/>
  <c r="G270" i="1"/>
  <c r="G271" i="1" s="1"/>
  <c r="G274" i="1"/>
  <c r="G275" i="1" s="1"/>
  <c r="G278" i="1"/>
  <c r="G279" i="1" s="1"/>
  <c r="C11" i="1"/>
  <c r="C75" i="1"/>
  <c r="C141" i="1"/>
  <c r="C207" i="1"/>
  <c r="C59" i="1"/>
  <c r="C125" i="1"/>
  <c r="C191" i="1"/>
  <c r="C252" i="1"/>
  <c r="C236" i="1"/>
  <c r="C15" i="1"/>
  <c r="C31" i="1"/>
  <c r="C47" i="1"/>
  <c r="C63" i="1"/>
  <c r="C79" i="1"/>
  <c r="C97" i="1"/>
  <c r="C113" i="1"/>
  <c r="C129" i="1"/>
  <c r="C145" i="1"/>
  <c r="C161" i="1"/>
  <c r="C179" i="1"/>
  <c r="C195" i="1"/>
  <c r="C211" i="1"/>
  <c r="C227" i="1"/>
  <c r="C233" i="1"/>
  <c r="F250" i="1"/>
  <c r="F251" i="1" s="1"/>
  <c r="J250" i="1"/>
  <c r="J251" i="1" s="1"/>
  <c r="C261" i="1"/>
  <c r="D258" i="1"/>
  <c r="D259" i="1" s="1"/>
  <c r="C259" i="1" s="1"/>
  <c r="C256" i="1"/>
  <c r="D242" i="1"/>
  <c r="D243" i="1" s="1"/>
  <c r="C240" i="1"/>
  <c r="C271" i="1"/>
  <c r="E246" i="1"/>
  <c r="E247" i="1" s="1"/>
  <c r="I246" i="1"/>
  <c r="I247" i="1" s="1"/>
  <c r="C249" i="1"/>
  <c r="C263" i="1"/>
  <c r="C275" i="1"/>
  <c r="C279" i="1"/>
  <c r="C283" i="1"/>
  <c r="C268" i="1"/>
  <c r="C272" i="1"/>
  <c r="C244" i="1"/>
  <c r="C260" i="1"/>
  <c r="C276" i="1"/>
  <c r="C232" i="1"/>
  <c r="C248" i="1"/>
  <c r="C264" i="1"/>
  <c r="C280" i="1"/>
  <c r="C243" i="1" l="1"/>
  <c r="C247" i="1"/>
  <c r="C251" i="1"/>
</calcChain>
</file>

<file path=xl/sharedStrings.xml><?xml version="1.0" encoding="utf-8"?>
<sst xmlns="http://schemas.openxmlformats.org/spreadsheetml/2006/main" count="359" uniqueCount="105">
  <si>
    <t>平成27年市町村別合計特殊出生率</t>
    <rPh sb="5" eb="8">
      <t>シチョウソン</t>
    </rPh>
    <rPh sb="8" eb="9">
      <t>ベツ</t>
    </rPh>
    <phoneticPr fontId="4"/>
  </si>
  <si>
    <t>使用数値：１）平成27年人口動態統計（確定数）出生数２）住民基本台帳年齢階級別人口（日本人人口）平成28年1月1日現在</t>
    <rPh sb="0" eb="2">
      <t>シヨウ</t>
    </rPh>
    <rPh sb="2" eb="4">
      <t>スウチ</t>
    </rPh>
    <rPh sb="7" eb="9">
      <t>ヘイセイ</t>
    </rPh>
    <rPh sb="11" eb="12">
      <t>ネン</t>
    </rPh>
    <rPh sb="12" eb="14">
      <t>ジンコウ</t>
    </rPh>
    <rPh sb="14" eb="16">
      <t>ドウタイ</t>
    </rPh>
    <rPh sb="16" eb="18">
      <t>トウケイ</t>
    </rPh>
    <rPh sb="19" eb="21">
      <t>カクテイ</t>
    </rPh>
    <rPh sb="21" eb="22">
      <t>スウ</t>
    </rPh>
    <rPh sb="23" eb="26">
      <t>シュッショウスウ</t>
    </rPh>
    <rPh sb="28" eb="30">
      <t>ジュウミン</t>
    </rPh>
    <rPh sb="30" eb="32">
      <t>キホン</t>
    </rPh>
    <rPh sb="32" eb="34">
      <t>ダイチョウ</t>
    </rPh>
    <rPh sb="34" eb="36">
      <t>ネンレイ</t>
    </rPh>
    <rPh sb="36" eb="38">
      <t>カイキュウ</t>
    </rPh>
    <rPh sb="38" eb="39">
      <t>ベツ</t>
    </rPh>
    <rPh sb="39" eb="41">
      <t>ジンコウ</t>
    </rPh>
    <rPh sb="42" eb="45">
      <t>ニホンジン</t>
    </rPh>
    <rPh sb="45" eb="47">
      <t>ジンコウ</t>
    </rPh>
    <rPh sb="48" eb="50">
      <t>ヘイセイ</t>
    </rPh>
    <rPh sb="52" eb="53">
      <t>ネン</t>
    </rPh>
    <rPh sb="54" eb="55">
      <t>ガツ</t>
    </rPh>
    <rPh sb="56" eb="57">
      <t>ニチ</t>
    </rPh>
    <rPh sb="57" eb="59">
      <t>ゲンザイ</t>
    </rPh>
    <phoneticPr fontId="3"/>
  </si>
  <si>
    <t>(1/4)</t>
    <phoneticPr fontId="4"/>
  </si>
  <si>
    <t>市町村</t>
  </si>
  <si>
    <t>　</t>
  </si>
  <si>
    <t>総数</t>
  </si>
  <si>
    <t xml:space="preserve"> 15～  19歳</t>
    <phoneticPr fontId="4"/>
  </si>
  <si>
    <t xml:space="preserve"> 20～  24歳</t>
  </si>
  <si>
    <t xml:space="preserve"> 25～  29歳</t>
  </si>
  <si>
    <t xml:space="preserve"> 30～  34歳</t>
  </si>
  <si>
    <t xml:space="preserve"> 35～  39歳</t>
  </si>
  <si>
    <t xml:space="preserve"> 40～  44歳</t>
  </si>
  <si>
    <t xml:space="preserve"> 45～ 49歳</t>
  </si>
  <si>
    <t>県計※</t>
    <phoneticPr fontId="3"/>
  </si>
  <si>
    <t>出生数</t>
  </si>
  <si>
    <t>女性人口</t>
  </si>
  <si>
    <t>合計特殊出生率</t>
  </si>
  <si>
    <t>千葉市※</t>
    <rPh sb="0" eb="3">
      <t>チバシ</t>
    </rPh>
    <phoneticPr fontId="3"/>
  </si>
  <si>
    <t>銚子市</t>
    <rPh sb="0" eb="3">
      <t>チョウシシ</t>
    </rPh>
    <phoneticPr fontId="3"/>
  </si>
  <si>
    <t>市川市</t>
    <rPh sb="0" eb="3">
      <t>イチカワシ</t>
    </rPh>
    <phoneticPr fontId="3"/>
  </si>
  <si>
    <t>船橋市</t>
    <rPh sb="0" eb="3">
      <t>フナバシシ</t>
    </rPh>
    <phoneticPr fontId="3"/>
  </si>
  <si>
    <t>館山市</t>
    <rPh sb="0" eb="3">
      <t>タテヤマシ</t>
    </rPh>
    <phoneticPr fontId="3"/>
  </si>
  <si>
    <t>木更津市</t>
    <rPh sb="0" eb="3">
      <t>キサラヅ</t>
    </rPh>
    <rPh sb="3" eb="4">
      <t>シ</t>
    </rPh>
    <phoneticPr fontId="3"/>
  </si>
  <si>
    <t>松戸市</t>
    <rPh sb="0" eb="3">
      <t>マツドシ</t>
    </rPh>
    <phoneticPr fontId="3"/>
  </si>
  <si>
    <t>野田市</t>
    <rPh sb="0" eb="3">
      <t>ノダシ</t>
    </rPh>
    <phoneticPr fontId="3"/>
  </si>
  <si>
    <t>茂原市</t>
    <rPh sb="0" eb="3">
      <t>モバラシ</t>
    </rPh>
    <phoneticPr fontId="3"/>
  </si>
  <si>
    <t>成田市</t>
    <rPh sb="0" eb="2">
      <t>ナリタ</t>
    </rPh>
    <rPh sb="2" eb="3">
      <t>シ</t>
    </rPh>
    <phoneticPr fontId="3"/>
  </si>
  <si>
    <t>佐倉市</t>
    <rPh sb="0" eb="3">
      <t>サクラシ</t>
    </rPh>
    <phoneticPr fontId="3"/>
  </si>
  <si>
    <t>東金市</t>
    <rPh sb="0" eb="3">
      <t>トウガネシ</t>
    </rPh>
    <phoneticPr fontId="3"/>
  </si>
  <si>
    <t>旭市</t>
    <rPh sb="0" eb="2">
      <t>アサヒシ</t>
    </rPh>
    <phoneticPr fontId="3"/>
  </si>
  <si>
    <t>習志野市</t>
    <rPh sb="0" eb="4">
      <t>ナラシノシ</t>
    </rPh>
    <phoneticPr fontId="3"/>
  </si>
  <si>
    <t>勝浦市</t>
    <rPh sb="0" eb="3">
      <t>カツウラシ</t>
    </rPh>
    <phoneticPr fontId="3"/>
  </si>
  <si>
    <t>市原市</t>
    <rPh sb="0" eb="3">
      <t>イチハラシ</t>
    </rPh>
    <phoneticPr fontId="3"/>
  </si>
  <si>
    <t>流山市</t>
    <rPh sb="0" eb="3">
      <t>ナガレヤマシ</t>
    </rPh>
    <phoneticPr fontId="3"/>
  </si>
  <si>
    <t>八千代市</t>
    <rPh sb="0" eb="4">
      <t>ヤチヨシ</t>
    </rPh>
    <phoneticPr fontId="3"/>
  </si>
  <si>
    <t>我孫子市</t>
    <rPh sb="0" eb="4">
      <t>アビコシ</t>
    </rPh>
    <phoneticPr fontId="3"/>
  </si>
  <si>
    <t>(2/4)</t>
    <phoneticPr fontId="4"/>
  </si>
  <si>
    <t>鴨川市</t>
  </si>
  <si>
    <t>鎌ケ谷市</t>
    <rPh sb="0" eb="3">
      <t>カマガヤ</t>
    </rPh>
    <phoneticPr fontId="4"/>
  </si>
  <si>
    <t>君津市</t>
  </si>
  <si>
    <t>富津市</t>
  </si>
  <si>
    <t>浦安市</t>
  </si>
  <si>
    <t>四街道市</t>
  </si>
  <si>
    <t>袖ケ浦市</t>
    <rPh sb="0" eb="3">
      <t>ソデガウラ</t>
    </rPh>
    <phoneticPr fontId="4"/>
  </si>
  <si>
    <t>八街市</t>
  </si>
  <si>
    <t>印西市</t>
  </si>
  <si>
    <t>白井市</t>
    <rPh sb="2" eb="3">
      <t>シ</t>
    </rPh>
    <phoneticPr fontId="4"/>
  </si>
  <si>
    <t>富里市</t>
    <rPh sb="2" eb="3">
      <t>シ</t>
    </rPh>
    <phoneticPr fontId="4"/>
  </si>
  <si>
    <t>南房総市</t>
    <rPh sb="0" eb="3">
      <t>ミナミボウソウ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</si>
  <si>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</si>
  <si>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2">
      <t>カトリ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</si>
  <si>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</si>
  <si>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</si>
  <si>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大網白里市</t>
    <rPh sb="4" eb="5">
      <t>シ</t>
    </rPh>
    <phoneticPr fontId="4"/>
  </si>
  <si>
    <t>酒々井町</t>
  </si>
  <si>
    <t>栄町</t>
  </si>
  <si>
    <t>神崎町</t>
  </si>
  <si>
    <t xml:space="preserve"> </t>
  </si>
  <si>
    <t>(3/4)</t>
    <phoneticPr fontId="4"/>
  </si>
  <si>
    <t>多古町</t>
  </si>
  <si>
    <t>東庄町</t>
  </si>
  <si>
    <t>九十九里町</t>
  </si>
  <si>
    <t>芝山町</t>
  </si>
  <si>
    <t>横芝光町</t>
    <rPh sb="2" eb="3">
      <t>ヒカリ</t>
    </rPh>
    <phoneticPr fontId="4"/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</si>
  <si>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</si>
  <si>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</si>
  <si>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</si>
  <si>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</si>
  <si>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</si>
  <si>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</si>
  <si>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</si>
  <si>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</si>
  <si>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</si>
  <si>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※この表における千葉県および千葉市の合計特殊出生率は、分母に「住民基本台帳年齢階級別人口（日本人人口）平成28年1月1日現在」を使用して算出した数値のため、厚生労働省公表値と異なっている。</t>
    <rPh sb="3" eb="4">
      <t>ヒョウ</t>
    </rPh>
    <rPh sb="8" eb="11">
      <t>チバケン</t>
    </rPh>
    <rPh sb="14" eb="17">
      <t>チバシ</t>
    </rPh>
    <rPh sb="18" eb="20">
      <t>ゴウケイ</t>
    </rPh>
    <rPh sb="20" eb="22">
      <t>トクシュ</t>
    </rPh>
    <rPh sb="22" eb="24">
      <t>シュッショウ</t>
    </rPh>
    <rPh sb="24" eb="25">
      <t>リツ</t>
    </rPh>
    <rPh sb="27" eb="29">
      <t>ブンボ</t>
    </rPh>
    <rPh sb="64" eb="66">
      <t>シヨウ</t>
    </rPh>
    <rPh sb="68" eb="70">
      <t>サンシュツ</t>
    </rPh>
    <rPh sb="72" eb="74">
      <t>スウチ</t>
    </rPh>
    <rPh sb="78" eb="80">
      <t>コウセイ</t>
    </rPh>
    <rPh sb="80" eb="83">
      <t>ロウドウショウ</t>
    </rPh>
    <rPh sb="83" eb="85">
      <t>コウヒョウ</t>
    </rPh>
    <rPh sb="85" eb="86">
      <t>チ</t>
    </rPh>
    <rPh sb="87" eb="88">
      <t>コト</t>
    </rPh>
    <phoneticPr fontId="3"/>
  </si>
  <si>
    <t>注： 1 母の年齢階級別の合計特殊出生率は、各５歳階級出生率（出生数／女性人口）を5倍したものである。</t>
    <rPh sb="13" eb="15">
      <t>ゴウケイ</t>
    </rPh>
    <rPh sb="15" eb="17">
      <t>トクシュ</t>
    </rPh>
    <rPh sb="17" eb="19">
      <t>シュッショウ</t>
    </rPh>
    <rPh sb="19" eb="20">
      <t>リツ</t>
    </rPh>
    <rPh sb="31" eb="33">
      <t>シュッセイ</t>
    </rPh>
    <rPh sb="33" eb="34">
      <t>スウ</t>
    </rPh>
    <rPh sb="35" eb="37">
      <t>ジョセイ</t>
    </rPh>
    <rPh sb="37" eb="39">
      <t>ジンコウ</t>
    </rPh>
    <phoneticPr fontId="4"/>
  </si>
  <si>
    <t>(4/4)</t>
    <phoneticPr fontId="4"/>
  </si>
  <si>
    <t>保健所</t>
    <rPh sb="0" eb="3">
      <t>ホケンジョ</t>
    </rPh>
    <phoneticPr fontId="4"/>
  </si>
  <si>
    <t>市川　　　　　　　　　</t>
  </si>
  <si>
    <t>松戸</t>
    <phoneticPr fontId="4"/>
  </si>
  <si>
    <t>野田</t>
    <phoneticPr fontId="4"/>
  </si>
  <si>
    <t>印旛　　　　　　　　　</t>
  </si>
  <si>
    <t>長生　　　　　　　　　</t>
  </si>
  <si>
    <t>夷隅　　　　　　　　　</t>
  </si>
  <si>
    <t>市原市</t>
    <phoneticPr fontId="4"/>
  </si>
  <si>
    <t>君津　　　　　　　　　</t>
  </si>
  <si>
    <t>習志野　　　　　　　　</t>
  </si>
  <si>
    <t>香取　　　　　　　　　</t>
  </si>
  <si>
    <t>海匝　　　　　　　　　</t>
  </si>
  <si>
    <t>山武　　　　　　　　　</t>
  </si>
  <si>
    <t>安房　　　　　　　　　</t>
  </si>
  <si>
    <t>市町村別合計特殊出生率（平成27年）</t>
    <rPh sb="0" eb="3">
      <t>シチョウソン</t>
    </rPh>
    <rPh sb="3" eb="4">
      <t>ベツ</t>
    </rPh>
    <rPh sb="4" eb="6">
      <t>ゴウケイ</t>
    </rPh>
    <rPh sb="6" eb="8">
      <t>トクシュ</t>
    </rPh>
    <rPh sb="8" eb="11">
      <t>シュッショウリツ</t>
    </rPh>
    <rPh sb="12" eb="14">
      <t>ヘイセイ</t>
    </rPh>
    <rPh sb="16" eb="17">
      <t>ネン</t>
    </rPh>
    <phoneticPr fontId="3"/>
  </si>
  <si>
    <t>Ａ　出生数</t>
    <rPh sb="2" eb="5">
      <t>シュッショウスウ</t>
    </rPh>
    <phoneticPr fontId="3"/>
  </si>
  <si>
    <t>平成27年1月1日～12月31日の母の年齢階級別出生数（※１）</t>
    <rPh sb="0" eb="2">
      <t>ヘイセイ</t>
    </rPh>
    <rPh sb="4" eb="5">
      <t>ネン</t>
    </rPh>
    <rPh sb="6" eb="7">
      <t>ガツ</t>
    </rPh>
    <rPh sb="8" eb="9">
      <t>ニチ</t>
    </rPh>
    <rPh sb="12" eb="13">
      <t>ガツ</t>
    </rPh>
    <rPh sb="15" eb="16">
      <t>ニチ</t>
    </rPh>
    <rPh sb="17" eb="18">
      <t>ハハ</t>
    </rPh>
    <rPh sb="19" eb="21">
      <t>ネンレイ</t>
    </rPh>
    <rPh sb="21" eb="24">
      <t>カイキュウベツ</t>
    </rPh>
    <rPh sb="24" eb="27">
      <t>シュッショウスウ</t>
    </rPh>
    <phoneticPr fontId="3"/>
  </si>
  <si>
    <t>Ｂ　女性人口</t>
    <rPh sb="2" eb="4">
      <t>ジョセイ</t>
    </rPh>
    <rPh sb="4" eb="6">
      <t>ジンコウ</t>
    </rPh>
    <phoneticPr fontId="3"/>
  </si>
  <si>
    <t>平成28年1月1日現在の女性の年齢階級別人口（※２）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ジョセイ</t>
    </rPh>
    <rPh sb="15" eb="17">
      <t>ネンレイ</t>
    </rPh>
    <rPh sb="17" eb="20">
      <t>カイキュウベツ</t>
    </rPh>
    <rPh sb="20" eb="22">
      <t>ジンコウ</t>
    </rPh>
    <phoneticPr fontId="3"/>
  </si>
  <si>
    <t>　Ａ</t>
    <phoneticPr fontId="3"/>
  </si>
  <si>
    <t>Ｃ　合計特殊出生率</t>
    <rPh sb="2" eb="4">
      <t>ゴウケイ</t>
    </rPh>
    <rPh sb="4" eb="6">
      <t>トクシュ</t>
    </rPh>
    <rPh sb="6" eb="9">
      <t>シュッショウリツ</t>
    </rPh>
    <phoneticPr fontId="3"/>
  </si>
  <si>
    <t>　　　×５ 　[１５～１９歳]～[４５～４９歳]の各５歳階級の合計</t>
    <rPh sb="13" eb="14">
      <t>サイ</t>
    </rPh>
    <rPh sb="22" eb="23">
      <t>サイ</t>
    </rPh>
    <rPh sb="25" eb="26">
      <t>カク</t>
    </rPh>
    <rPh sb="27" eb="28">
      <t>サイ</t>
    </rPh>
    <rPh sb="28" eb="30">
      <t>カイキュウ</t>
    </rPh>
    <rPh sb="31" eb="33">
      <t>ゴウケイ</t>
    </rPh>
    <phoneticPr fontId="3"/>
  </si>
  <si>
    <t>　Ｂ</t>
    <phoneticPr fontId="3"/>
  </si>
  <si>
    <t>※１　平成27年1月1日～12月31日の母の年齢階級別出生数は、厚生労働省政策統括官</t>
    <rPh sb="3" eb="5">
      <t>ヘイセイ</t>
    </rPh>
    <rPh sb="7" eb="8">
      <t>ネン</t>
    </rPh>
    <rPh sb="9" eb="10">
      <t>ガツ</t>
    </rPh>
    <rPh sb="11" eb="12">
      <t>ニチ</t>
    </rPh>
    <rPh sb="15" eb="16">
      <t>ガツ</t>
    </rPh>
    <rPh sb="18" eb="19">
      <t>ニチ</t>
    </rPh>
    <rPh sb="20" eb="21">
      <t>ハハ</t>
    </rPh>
    <rPh sb="22" eb="24">
      <t>ネンレイ</t>
    </rPh>
    <rPh sb="24" eb="27">
      <t>カイキュウベツ</t>
    </rPh>
    <rPh sb="27" eb="30">
      <t>シュッショウスウ</t>
    </rPh>
    <rPh sb="32" eb="34">
      <t>コウセイ</t>
    </rPh>
    <rPh sb="34" eb="37">
      <t>ロウドウショウ</t>
    </rPh>
    <rPh sb="37" eb="39">
      <t>セイサク</t>
    </rPh>
    <rPh sb="39" eb="41">
      <t>トウカツ</t>
    </rPh>
    <rPh sb="41" eb="42">
      <t>カン</t>
    </rPh>
    <phoneticPr fontId="3"/>
  </si>
  <si>
    <t>　（統計・情報政策担当）の「人口動態統計年報結果表（都道府県編）一覧」中の（出生）「第</t>
    <rPh sb="2" eb="4">
      <t>トウケイ</t>
    </rPh>
    <rPh sb="5" eb="7">
      <t>ジョウホウ</t>
    </rPh>
    <rPh sb="7" eb="9">
      <t>セイサク</t>
    </rPh>
    <rPh sb="9" eb="11">
      <t>タントウ</t>
    </rPh>
    <rPh sb="14" eb="16">
      <t>ジンコウ</t>
    </rPh>
    <rPh sb="16" eb="18">
      <t>ドウタイ</t>
    </rPh>
    <rPh sb="18" eb="20">
      <t>トウケイ</t>
    </rPh>
    <rPh sb="20" eb="22">
      <t>ネンポウ</t>
    </rPh>
    <rPh sb="22" eb="25">
      <t>ケッカヒョウ</t>
    </rPh>
    <rPh sb="26" eb="30">
      <t>トドウフケン</t>
    </rPh>
    <rPh sb="30" eb="31">
      <t>ヘン</t>
    </rPh>
    <rPh sb="32" eb="34">
      <t>イチラン</t>
    </rPh>
    <rPh sb="35" eb="36">
      <t>チュウ</t>
    </rPh>
    <rPh sb="38" eb="40">
      <t>シュッショウ</t>
    </rPh>
    <rPh sb="42" eb="43">
      <t>ダイ</t>
    </rPh>
    <phoneticPr fontId="3"/>
  </si>
  <si>
    <t>　5－2表　出生数、性・母の年齢（５歳階級）・都道府県・市区町村別」を使用した。</t>
    <rPh sb="4" eb="5">
      <t>ヒョウ</t>
    </rPh>
    <rPh sb="6" eb="9">
      <t>シュッショウスウ</t>
    </rPh>
    <rPh sb="10" eb="11">
      <t>セイ</t>
    </rPh>
    <rPh sb="12" eb="13">
      <t>ハハ</t>
    </rPh>
    <rPh sb="14" eb="16">
      <t>ネンレイ</t>
    </rPh>
    <rPh sb="18" eb="19">
      <t>サイ</t>
    </rPh>
    <rPh sb="19" eb="21">
      <t>カイキュウ</t>
    </rPh>
    <rPh sb="23" eb="27">
      <t>トドウフケン</t>
    </rPh>
    <rPh sb="28" eb="30">
      <t>シク</t>
    </rPh>
    <rPh sb="30" eb="32">
      <t>チョウソン</t>
    </rPh>
    <rPh sb="32" eb="33">
      <t>ベツ</t>
    </rPh>
    <rPh sb="35" eb="37">
      <t>シヨウ</t>
    </rPh>
    <phoneticPr fontId="3"/>
  </si>
  <si>
    <t>※２　女性の年齢階級別人口は、総務省自治行政局作成の</t>
    <rPh sb="3" eb="5">
      <t>ジョセイ</t>
    </rPh>
    <rPh sb="6" eb="8">
      <t>ネンレイ</t>
    </rPh>
    <rPh sb="8" eb="11">
      <t>カイキュウベツ</t>
    </rPh>
    <rPh sb="11" eb="13">
      <t>ジンコウ</t>
    </rPh>
    <rPh sb="15" eb="18">
      <t>ソウムショウ</t>
    </rPh>
    <rPh sb="18" eb="20">
      <t>ジチ</t>
    </rPh>
    <rPh sb="20" eb="22">
      <t>ギョウセイ</t>
    </rPh>
    <rPh sb="22" eb="23">
      <t>キョク</t>
    </rPh>
    <rPh sb="23" eb="25">
      <t>サクセイ</t>
    </rPh>
    <phoneticPr fontId="3"/>
  </si>
  <si>
    <t>　平成28年1月1日住民基本台帳年齢階級別人口（市区町村別）（日本人住民）を使用した。</t>
    <rPh sb="38" eb="40">
      <t>シヨウ</t>
    </rPh>
    <phoneticPr fontId="3"/>
  </si>
  <si>
    <t>柏市</t>
    <rPh sb="0" eb="2">
      <t>カシワシ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</si>
</sst>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000;\-#,##0.00000"/>
  </numFmts>
  <fonts count="14" x14ac:knownFonts="1">
    <font>
      <sz val="14"/>
      <name val="ＭＳ 明朝"/>
      <family val="1"/>
      <charset val="128"/>
    </font>
    <font>
      <sz val="14"/>
      <name val="ＭＳ 明朝"/>
      <family val="1"/>
      <charset val="128"/>
    </font>
    <font>
      <b/>
      <sz val="24"/>
      <name val="ＭＳ 明朝"/>
      <family val="1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16"/>
      <name val="ＭＳ 明朝"/>
      <family val="1"/>
      <charset val="128"/>
    </font>
    <font>
      <sz val="20"/>
      <name val="ＭＳ 明朝"/>
      <family val="1"/>
      <charset val="128"/>
    </font>
    <font>
      <b/>
      <sz val="20"/>
      <name val="ＭＳ 明朝"/>
      <family val="1"/>
      <charset val="128"/>
    </font>
    <font>
      <sz val="20"/>
      <name val="ＭＳ ゴシック"/>
      <family val="3"/>
      <charset val="128"/>
    </font>
    <font>
      <sz val="20"/>
      <color indexed="8"/>
      <name val="ＭＳ ゴシック"/>
      <family val="3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8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</fills>
  <borders count="33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8"/>
      </right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4">
    <xf numFmtId="0" fontId="0" fillId="0" borderId="0"/>
    <xf numFmtId="38" fontId="11" fillId="0" borderId="0" applyFont="0" applyFill="0" applyBorder="0" applyAlignment="0" applyProtection="0"/>
    <xf numFmtId="0" fontId="1" fillId="0" borderId="0"/>
    <xf numFmtId="0" fontId="1" fillId="0" borderId="0"/>
  </cellStyleXfs>
  <cellXfs count="94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Continuous" vertical="center" wrapText="1"/>
    </xf>
    <xf numFmtId="0" fontId="7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37" fontId="7" fillId="0" borderId="7" xfId="0" applyNumberFormat="1" applyFont="1" applyBorder="1" applyAlignment="1">
      <alignment horizontal="right" vertical="center"/>
    </xf>
    <xf numFmtId="37" fontId="6" fillId="2" borderId="0" xfId="0" applyNumberFormat="1" applyFont="1" applyFill="1" applyAlignment="1">
      <alignment horizontal="right" vertical="center"/>
    </xf>
    <xf numFmtId="37" fontId="6" fillId="2" borderId="8" xfId="0" applyNumberFormat="1" applyFont="1" applyFill="1" applyBorder="1" applyAlignment="1">
      <alignment horizontal="right" vertical="center"/>
    </xf>
    <xf numFmtId="37" fontId="6" fillId="0" borderId="0" xfId="0" applyNumberFormat="1" applyFont="1" applyAlignment="1">
      <alignment horizontal="right" vertical="center"/>
    </xf>
    <xf numFmtId="37" fontId="6" fillId="0" borderId="6" xfId="0" applyNumberFormat="1" applyFont="1" applyBorder="1" applyAlignment="1">
      <alignment horizontal="right" vertical="center"/>
    </xf>
    <xf numFmtId="37" fontId="6" fillId="0" borderId="9" xfId="0" applyNumberFormat="1" applyFont="1" applyBorder="1" applyAlignment="1">
      <alignment horizontal="right" vertical="center"/>
    </xf>
    <xf numFmtId="49" fontId="7" fillId="0" borderId="6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vertical="center"/>
    </xf>
    <xf numFmtId="176" fontId="6" fillId="0" borderId="9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 wrapText="1"/>
    </xf>
    <xf numFmtId="39" fontId="7" fillId="0" borderId="10" xfId="0" applyNumberFormat="1" applyFont="1" applyBorder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0" fontId="7" fillId="0" borderId="11" xfId="0" applyFont="1" applyBorder="1" applyAlignment="1">
      <alignment vertical="center"/>
    </xf>
    <xf numFmtId="0" fontId="5" fillId="0" borderId="12" xfId="0" applyFont="1" applyBorder="1" applyAlignment="1">
      <alignment horizontal="center" vertical="center"/>
    </xf>
    <xf numFmtId="37" fontId="6" fillId="3" borderId="13" xfId="0" applyNumberFormat="1" applyFont="1" applyFill="1" applyBorder="1" applyAlignment="1">
      <alignment horizontal="right" vertical="center"/>
    </xf>
    <xf numFmtId="37" fontId="8" fillId="3" borderId="13" xfId="0" applyNumberFormat="1" applyFont="1" applyFill="1" applyBorder="1" applyAlignment="1">
      <alignment horizontal="right" vertical="center"/>
    </xf>
    <xf numFmtId="37" fontId="8" fillId="3" borderId="8" xfId="0" applyNumberFormat="1" applyFont="1" applyFill="1" applyBorder="1" applyAlignment="1">
      <alignment horizontal="right" vertical="center"/>
    </xf>
    <xf numFmtId="37" fontId="9" fillId="0" borderId="0" xfId="0" applyNumberFormat="1" applyFont="1" applyProtection="1">
      <protection locked="0"/>
    </xf>
    <xf numFmtId="37" fontId="9" fillId="0" borderId="9" xfId="0" applyNumberFormat="1" applyFont="1" applyBorder="1" applyProtection="1">
      <protection locked="0"/>
    </xf>
    <xf numFmtId="37" fontId="7" fillId="0" borderId="10" xfId="0" applyNumberFormat="1" applyFont="1" applyBorder="1" applyAlignment="1">
      <alignment horizontal="right" vertical="center"/>
    </xf>
    <xf numFmtId="176" fontId="8" fillId="0" borderId="0" xfId="0" applyNumberFormat="1" applyFont="1" applyAlignment="1">
      <alignment vertical="center"/>
    </xf>
    <xf numFmtId="176" fontId="8" fillId="0" borderId="9" xfId="0" applyNumberFormat="1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39" fontId="7" fillId="0" borderId="16" xfId="0" applyNumberFormat="1" applyFont="1" applyBorder="1" applyAlignment="1">
      <alignment horizontal="right" vertical="center"/>
    </xf>
    <xf numFmtId="176" fontId="6" fillId="0" borderId="17" xfId="0" applyNumberFormat="1" applyFont="1" applyBorder="1" applyAlignment="1">
      <alignment horizontal="right" vertical="center"/>
    </xf>
    <xf numFmtId="176" fontId="8" fillId="0" borderId="17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horizontal="right" vertical="center"/>
    </xf>
    <xf numFmtId="37" fontId="6" fillId="3" borderId="0" xfId="0" applyNumberFormat="1" applyFont="1" applyFill="1" applyAlignment="1">
      <alignment horizontal="right" vertical="center"/>
    </xf>
    <xf numFmtId="37" fontId="8" fillId="3" borderId="0" xfId="0" applyNumberFormat="1" applyFont="1" applyFill="1" applyAlignment="1">
      <alignment horizontal="right" vertical="center"/>
    </xf>
    <xf numFmtId="37" fontId="8" fillId="3" borderId="9" xfId="0" applyNumberFormat="1" applyFont="1" applyFill="1" applyBorder="1" applyAlignment="1">
      <alignment vertical="center"/>
    </xf>
    <xf numFmtId="37" fontId="9" fillId="0" borderId="19" xfId="0" applyNumberFormat="1" applyFont="1" applyBorder="1" applyProtection="1">
      <protection locked="0"/>
    </xf>
    <xf numFmtId="176" fontId="6" fillId="0" borderId="20" xfId="0" applyNumberFormat="1" applyFont="1" applyBorder="1" applyAlignment="1">
      <alignment horizontal="right" vertical="center"/>
    </xf>
    <xf numFmtId="176" fontId="8" fillId="0" borderId="21" xfId="0" applyNumberFormat="1" applyFont="1" applyBorder="1" applyAlignment="1">
      <alignment horizontal="right" vertical="center"/>
    </xf>
    <xf numFmtId="176" fontId="8" fillId="0" borderId="22" xfId="0" applyNumberFormat="1" applyFont="1" applyBorder="1" applyAlignment="1">
      <alignment horizontal="right" vertical="center"/>
    </xf>
    <xf numFmtId="37" fontId="8" fillId="3" borderId="9" xfId="0" applyNumberFormat="1" applyFont="1" applyFill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37" fontId="6" fillId="3" borderId="9" xfId="0" applyNumberFormat="1" applyFont="1" applyFill="1" applyBorder="1" applyAlignment="1">
      <alignment horizontal="right" vertical="center"/>
    </xf>
    <xf numFmtId="176" fontId="8" fillId="0" borderId="0" xfId="0" applyNumberFormat="1" applyFont="1" applyAlignment="1">
      <alignment horizontal="right" vertical="center"/>
    </xf>
    <xf numFmtId="176" fontId="8" fillId="0" borderId="9" xfId="0" applyNumberFormat="1" applyFont="1" applyBorder="1" applyAlignment="1">
      <alignment horizontal="right" vertical="center"/>
    </xf>
    <xf numFmtId="37" fontId="9" fillId="4" borderId="0" xfId="0" applyNumberFormat="1" applyFont="1" applyFill="1" applyProtection="1">
      <protection locked="0"/>
    </xf>
    <xf numFmtId="37" fontId="9" fillId="4" borderId="9" xfId="0" applyNumberFormat="1" applyFont="1" applyFill="1" applyBorder="1" applyProtection="1">
      <protection locked="0"/>
    </xf>
    <xf numFmtId="0" fontId="7" fillId="0" borderId="23" xfId="0" applyFont="1" applyBorder="1" applyAlignment="1">
      <alignment vertical="center"/>
    </xf>
    <xf numFmtId="0" fontId="5" fillId="0" borderId="24" xfId="0" applyFont="1" applyBorder="1" applyAlignment="1">
      <alignment horizontal="center" vertical="center" wrapText="1"/>
    </xf>
    <xf numFmtId="39" fontId="7" fillId="0" borderId="25" xfId="0" applyNumberFormat="1" applyFont="1" applyBorder="1" applyAlignment="1">
      <alignment horizontal="right" vertical="center"/>
    </xf>
    <xf numFmtId="176" fontId="8" fillId="0" borderId="26" xfId="0" applyNumberFormat="1" applyFont="1" applyBorder="1" applyAlignment="1">
      <alignment horizontal="right" vertical="center"/>
    </xf>
    <xf numFmtId="176" fontId="8" fillId="0" borderId="27" xfId="0" applyNumberFormat="1" applyFont="1" applyBorder="1" applyAlignment="1">
      <alignment horizontal="right" vertical="center"/>
    </xf>
    <xf numFmtId="0" fontId="7" fillId="0" borderId="0" xfId="0" applyFont="1"/>
    <xf numFmtId="37" fontId="6" fillId="3" borderId="9" xfId="0" applyNumberFormat="1" applyFont="1" applyFill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right" vertical="center"/>
    </xf>
    <xf numFmtId="0" fontId="8" fillId="3" borderId="9" xfId="0" applyFont="1" applyFill="1" applyBorder="1" applyAlignment="1">
      <alignment vertical="center"/>
    </xf>
    <xf numFmtId="0" fontId="7" fillId="0" borderId="29" xfId="0" applyFont="1" applyBorder="1" applyAlignment="1">
      <alignment vertical="center"/>
    </xf>
    <xf numFmtId="0" fontId="8" fillId="3" borderId="13" xfId="0" applyFont="1" applyFill="1" applyBorder="1" applyAlignment="1">
      <alignment horizontal="right" vertical="center"/>
    </xf>
    <xf numFmtId="0" fontId="8" fillId="3" borderId="8" xfId="0" applyFont="1" applyFill="1" applyBorder="1" applyAlignment="1">
      <alignment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right" vertical="center"/>
    </xf>
    <xf numFmtId="0" fontId="6" fillId="3" borderId="9" xfId="0" applyFont="1" applyFill="1" applyBorder="1" applyAlignment="1">
      <alignment vertical="center"/>
    </xf>
    <xf numFmtId="0" fontId="7" fillId="0" borderId="5" xfId="0" applyFont="1" applyBorder="1"/>
    <xf numFmtId="176" fontId="8" fillId="0" borderId="30" xfId="0" applyNumberFormat="1" applyFont="1" applyBorder="1" applyAlignment="1">
      <alignment horizontal="right" vertical="center"/>
    </xf>
    <xf numFmtId="0" fontId="8" fillId="3" borderId="13" xfId="0" applyFont="1" applyFill="1" applyBorder="1" applyAlignment="1">
      <alignment vertical="center"/>
    </xf>
    <xf numFmtId="38" fontId="8" fillId="0" borderId="11" xfId="1" applyFont="1" applyFill="1" applyBorder="1" applyAlignment="1">
      <alignment horizontal="distributed" vertical="center"/>
    </xf>
    <xf numFmtId="37" fontId="6" fillId="0" borderId="13" xfId="0" applyNumberFormat="1" applyFont="1" applyBorder="1" applyAlignment="1">
      <alignment horizontal="right" vertical="center"/>
    </xf>
    <xf numFmtId="37" fontId="6" fillId="0" borderId="8" xfId="0" applyNumberFormat="1" applyFont="1" applyBorder="1" applyAlignment="1">
      <alignment horizontal="right" vertical="center"/>
    </xf>
    <xf numFmtId="38" fontId="8" fillId="0" borderId="5" xfId="1" applyFont="1" applyFill="1" applyBorder="1" applyAlignment="1">
      <alignment horizontal="distributed" vertical="center"/>
    </xf>
    <xf numFmtId="38" fontId="8" fillId="0" borderId="14" xfId="1" applyFont="1" applyFill="1" applyBorder="1" applyAlignment="1">
      <alignment horizontal="distributed" vertical="center"/>
    </xf>
    <xf numFmtId="37" fontId="6" fillId="0" borderId="32" xfId="0" applyNumberFormat="1" applyFont="1" applyBorder="1" applyAlignment="1">
      <alignment horizontal="right" vertical="center"/>
    </xf>
    <xf numFmtId="38" fontId="8" fillId="0" borderId="23" xfId="1" applyFont="1" applyFill="1" applyBorder="1" applyAlignment="1">
      <alignment horizontal="distributed" vertical="center"/>
    </xf>
    <xf numFmtId="176" fontId="6" fillId="0" borderId="26" xfId="0" applyNumberFormat="1" applyFont="1" applyBorder="1" applyAlignment="1">
      <alignment horizontal="right" vertical="center"/>
    </xf>
    <xf numFmtId="176" fontId="6" fillId="0" borderId="27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  <xf numFmtId="0" fontId="12" fillId="0" borderId="0" xfId="0" applyFont="1"/>
    <xf numFmtId="0" fontId="1" fillId="0" borderId="0" xfId="0" applyFont="1" applyAlignment="1">
      <alignment horizontal="center"/>
    </xf>
    <xf numFmtId="0" fontId="10" fillId="0" borderId="0" xfId="0" applyFont="1"/>
    <xf numFmtId="0" fontId="13" fillId="0" borderId="31" xfId="0" applyFont="1" applyBorder="1" applyAlignment="1">
      <alignment horizontal="left" vertical="top" wrapText="1"/>
    </xf>
    <xf numFmtId="0" fontId="10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/>
    </xf>
  </cellXfs>
  <cellStyles count="4">
    <cellStyle name="桁区切り" xfId="1" builtinId="6"/>
    <cellStyle name="標準" xfId="0" builtinId="0"/>
    <cellStyle name="標準 2" xfId="2" xr:uid="{00000000-0005-0000-0000-000002000000}"/>
    <cellStyle name="未定義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19050</xdr:rowOff>
    </xdr:from>
    <xdr:to>
      <xdr:col>1</xdr:col>
      <xdr:colOff>190500</xdr:colOff>
      <xdr:row>13</xdr:row>
      <xdr:rowOff>0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/>
        </xdr:cNvSpPr>
      </xdr:nvSpPr>
      <xdr:spPr bwMode="auto">
        <a:xfrm>
          <a:off x="1524000" y="1943100"/>
          <a:ext cx="190500" cy="523875"/>
        </a:xfrm>
        <a:prstGeom prst="leftBracket">
          <a:avLst>
            <a:gd name="adj" fmla="val 2291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742950</xdr:colOff>
      <xdr:row>10</xdr:row>
      <xdr:rowOff>9525</xdr:rowOff>
    </xdr:from>
    <xdr:to>
      <xdr:col>1</xdr:col>
      <xdr:colOff>952500</xdr:colOff>
      <xdr:row>12</xdr:row>
      <xdr:rowOff>171450</xdr:rowOff>
    </xdr:to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/>
        </xdr:cNvSpPr>
      </xdr:nvSpPr>
      <xdr:spPr bwMode="auto">
        <a:xfrm flipH="1">
          <a:off x="2266950" y="1933575"/>
          <a:ext cx="209550" cy="523875"/>
        </a:xfrm>
        <a:prstGeom prst="leftBracket">
          <a:avLst>
            <a:gd name="adj" fmla="val 22731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85725</xdr:colOff>
      <xdr:row>11</xdr:row>
      <xdr:rowOff>85725</xdr:rowOff>
    </xdr:from>
    <xdr:to>
      <xdr:col>1</xdr:col>
      <xdr:colOff>390525</xdr:colOff>
      <xdr:row>11</xdr:row>
      <xdr:rowOff>85725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>
          <a:off x="1609725" y="21907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GK283"/>
  <sheetViews>
    <sheetView tabSelected="1" defaultGridColor="0" topLeftCell="A217" colorId="22" zoomScale="55" zoomScaleNormal="55" zoomScaleSheetLayoutView="100" workbookViewId="0">
      <selection activeCell="L229" sqref="L229"/>
    </sheetView>
  </sheetViews>
  <sheetFormatPr defaultColWidth="10.69921875" defaultRowHeight="24" x14ac:dyDescent="0.25"/>
  <cols>
    <col min="1" max="1" width="16.296875" style="61" customWidth="1"/>
    <col min="2" max="2" width="17.69921875" style="85" customWidth="1"/>
    <col min="3" max="10" width="17.69921875" style="3" customWidth="1"/>
    <col min="11" max="11" width="13.3984375" customWidth="1"/>
  </cols>
  <sheetData>
    <row r="1" spans="1:193" ht="28.5" x14ac:dyDescent="0.3">
      <c r="A1" s="1" t="s">
        <v>0</v>
      </c>
      <c r="B1" s="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</row>
    <row r="2" spans="1:193" ht="24.75" customHeight="1" thickBot="1" x14ac:dyDescent="0.3">
      <c r="A2" s="4" t="s">
        <v>1</v>
      </c>
      <c r="B2" s="2"/>
      <c r="J2" s="5" t="s">
        <v>2</v>
      </c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</row>
    <row r="3" spans="1:193" ht="36" customHeight="1" x14ac:dyDescent="0.2">
      <c r="A3" s="6" t="s">
        <v>3</v>
      </c>
      <c r="B3" s="7" t="s">
        <v>4</v>
      </c>
      <c r="C3" s="8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</row>
    <row r="4" spans="1:193" x14ac:dyDescent="0.2">
      <c r="A4" s="11" t="s">
        <v>13</v>
      </c>
      <c r="B4" s="12" t="s">
        <v>14</v>
      </c>
      <c r="C4" s="13">
        <f>D4+E4+F4+G4+H4+I4+J4</f>
        <v>47009</v>
      </c>
      <c r="D4" s="14">
        <v>509</v>
      </c>
      <c r="E4" s="14">
        <v>3577</v>
      </c>
      <c r="F4" s="14">
        <v>11771</v>
      </c>
      <c r="G4" s="14">
        <v>17274</v>
      </c>
      <c r="H4" s="14">
        <v>11165</v>
      </c>
      <c r="I4" s="14">
        <v>2657</v>
      </c>
      <c r="J4" s="15">
        <v>56</v>
      </c>
      <c r="K4" s="16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</row>
    <row r="5" spans="1:193" x14ac:dyDescent="0.2">
      <c r="A5" s="11"/>
      <c r="B5" s="12" t="s">
        <v>15</v>
      </c>
      <c r="C5" s="17">
        <f>SUM(D5:J5)</f>
        <v>1270449</v>
      </c>
      <c r="D5" s="16">
        <v>139142</v>
      </c>
      <c r="E5" s="16">
        <v>144922</v>
      </c>
      <c r="F5" s="16">
        <v>153308</v>
      </c>
      <c r="G5" s="16">
        <v>175483</v>
      </c>
      <c r="H5" s="16">
        <v>199383</v>
      </c>
      <c r="I5" s="16">
        <v>243121</v>
      </c>
      <c r="J5" s="18">
        <v>215090</v>
      </c>
      <c r="K5" s="1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</row>
    <row r="6" spans="1:193" x14ac:dyDescent="0.2">
      <c r="A6" s="11"/>
      <c r="B6" s="12"/>
      <c r="C6" s="19"/>
      <c r="D6" s="20">
        <f t="shared" ref="D6:J6" si="0">ROUND(D4/D5,5)</f>
        <v>3.6600000000000001E-3</v>
      </c>
      <c r="E6" s="20">
        <f t="shared" si="0"/>
        <v>2.4680000000000001E-2</v>
      </c>
      <c r="F6" s="20">
        <f t="shared" si="0"/>
        <v>7.6780000000000001E-2</v>
      </c>
      <c r="G6" s="20">
        <f t="shared" si="0"/>
        <v>9.844E-2</v>
      </c>
      <c r="H6" s="20">
        <f t="shared" si="0"/>
        <v>5.6000000000000001E-2</v>
      </c>
      <c r="I6" s="20">
        <f t="shared" si="0"/>
        <v>1.093E-2</v>
      </c>
      <c r="J6" s="21">
        <f t="shared" si="0"/>
        <v>2.5999999999999998E-4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</row>
    <row r="7" spans="1:193" x14ac:dyDescent="0.2">
      <c r="A7" s="11"/>
      <c r="B7" s="22" t="s">
        <v>16</v>
      </c>
      <c r="C7" s="23">
        <f>SUM(D7+E7+F7+G7+H7+I7+J7)</f>
        <v>1.3537500000000002</v>
      </c>
      <c r="D7" s="24">
        <f t="shared" ref="D7:J7" si="1">ROUND(D6*5,5)</f>
        <v>1.83E-2</v>
      </c>
      <c r="E7" s="24">
        <f t="shared" si="1"/>
        <v>0.1234</v>
      </c>
      <c r="F7" s="24">
        <f t="shared" si="1"/>
        <v>0.38390000000000002</v>
      </c>
      <c r="G7" s="24">
        <f t="shared" si="1"/>
        <v>0.49220000000000003</v>
      </c>
      <c r="H7" s="24">
        <f t="shared" si="1"/>
        <v>0.28000000000000003</v>
      </c>
      <c r="I7" s="24">
        <f t="shared" si="1"/>
        <v>5.4649999999999997E-2</v>
      </c>
      <c r="J7" s="25">
        <f t="shared" si="1"/>
        <v>1.2999999999999999E-3</v>
      </c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</row>
    <row r="8" spans="1:193" x14ac:dyDescent="0.2">
      <c r="A8" s="26" t="s">
        <v>17</v>
      </c>
      <c r="B8" s="27" t="s">
        <v>14</v>
      </c>
      <c r="C8" s="13">
        <f>D8+E8+F8+G8+H8+I8+J8</f>
        <v>7271</v>
      </c>
      <c r="D8" s="28">
        <v>70</v>
      </c>
      <c r="E8" s="29">
        <v>517</v>
      </c>
      <c r="F8" s="29">
        <v>1727</v>
      </c>
      <c r="G8" s="29">
        <v>2684</v>
      </c>
      <c r="H8" s="29">
        <v>1790</v>
      </c>
      <c r="I8" s="29">
        <v>470</v>
      </c>
      <c r="J8" s="30">
        <v>13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</row>
    <row r="9" spans="1:193" x14ac:dyDescent="0.25">
      <c r="A9" s="11"/>
      <c r="B9" s="12" t="s">
        <v>15</v>
      </c>
      <c r="C9" s="17">
        <f>SUM(D9:J9)</f>
        <v>201470</v>
      </c>
      <c r="D9" s="31">
        <v>22248</v>
      </c>
      <c r="E9" s="31">
        <v>22349</v>
      </c>
      <c r="F9" s="31">
        <v>23059</v>
      </c>
      <c r="G9" s="31">
        <v>26326</v>
      </c>
      <c r="H9" s="31">
        <v>31177</v>
      </c>
      <c r="I9" s="31">
        <v>40130</v>
      </c>
      <c r="J9" s="32">
        <v>36181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</row>
    <row r="10" spans="1:193" x14ac:dyDescent="0.2">
      <c r="A10" s="11"/>
      <c r="B10" s="12"/>
      <c r="C10" s="33"/>
      <c r="D10" s="20">
        <f t="shared" ref="D10:J10" si="2">ROUND(D8/D9,5)</f>
        <v>3.15E-3</v>
      </c>
      <c r="E10" s="34">
        <f t="shared" si="2"/>
        <v>2.3130000000000001E-2</v>
      </c>
      <c r="F10" s="34">
        <f t="shared" si="2"/>
        <v>7.4889999999999998E-2</v>
      </c>
      <c r="G10" s="34">
        <f t="shared" si="2"/>
        <v>0.10195</v>
      </c>
      <c r="H10" s="34">
        <f t="shared" si="2"/>
        <v>5.7410000000000003E-2</v>
      </c>
      <c r="I10" s="34">
        <f t="shared" si="2"/>
        <v>1.171E-2</v>
      </c>
      <c r="J10" s="35">
        <f t="shared" si="2"/>
        <v>3.6000000000000002E-4</v>
      </c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</row>
    <row r="11" spans="1:193" x14ac:dyDescent="0.2">
      <c r="A11" s="36"/>
      <c r="B11" s="37" t="s">
        <v>16</v>
      </c>
      <c r="C11" s="38">
        <f>SUM(D11+E11+F11+G11+H11+I11+J11)</f>
        <v>1.3630000000000002</v>
      </c>
      <c r="D11" s="39">
        <f t="shared" ref="D11:J11" si="3">ROUND(D10*5,5)</f>
        <v>1.575E-2</v>
      </c>
      <c r="E11" s="40">
        <f t="shared" si="3"/>
        <v>0.11565</v>
      </c>
      <c r="F11" s="40">
        <f t="shared" si="3"/>
        <v>0.37445000000000001</v>
      </c>
      <c r="G11" s="40">
        <f t="shared" si="3"/>
        <v>0.50975000000000004</v>
      </c>
      <c r="H11" s="40">
        <f t="shared" si="3"/>
        <v>0.28705000000000003</v>
      </c>
      <c r="I11" s="40">
        <f t="shared" si="3"/>
        <v>5.8549999999999998E-2</v>
      </c>
      <c r="J11" s="41">
        <f t="shared" si="3"/>
        <v>1.8E-3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</row>
    <row r="12" spans="1:193" x14ac:dyDescent="0.2">
      <c r="A12" s="11" t="s">
        <v>18</v>
      </c>
      <c r="B12" s="27" t="s">
        <v>14</v>
      </c>
      <c r="C12" s="13">
        <f>D12+E12+F12+G12+H12+I12+J12</f>
        <v>285</v>
      </c>
      <c r="D12" s="42">
        <v>6</v>
      </c>
      <c r="E12" s="43">
        <v>43</v>
      </c>
      <c r="F12" s="43">
        <v>76</v>
      </c>
      <c r="G12" s="43">
        <v>100</v>
      </c>
      <c r="H12" s="43">
        <v>52</v>
      </c>
      <c r="I12" s="43">
        <v>8</v>
      </c>
      <c r="J12" s="44">
        <v>0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</row>
    <row r="13" spans="1:193" x14ac:dyDescent="0.25">
      <c r="A13" s="11"/>
      <c r="B13" s="12" t="s">
        <v>15</v>
      </c>
      <c r="C13" s="17">
        <f>SUM(D13:J13)</f>
        <v>10250</v>
      </c>
      <c r="D13" s="45">
        <v>1366</v>
      </c>
      <c r="E13" s="31">
        <v>1276</v>
      </c>
      <c r="F13" s="31">
        <v>1062</v>
      </c>
      <c r="G13" s="31">
        <v>1282</v>
      </c>
      <c r="H13" s="31">
        <v>1451</v>
      </c>
      <c r="I13" s="31">
        <v>1846</v>
      </c>
      <c r="J13" s="32">
        <v>1967</v>
      </c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</row>
    <row r="14" spans="1:193" x14ac:dyDescent="0.2">
      <c r="A14" s="11"/>
      <c r="B14" s="12"/>
      <c r="C14" s="33" t="s">
        <v>4</v>
      </c>
      <c r="D14" s="20">
        <f t="shared" ref="D14:J14" si="4">ROUND(D12/D13,5)</f>
        <v>4.3899999999999998E-3</v>
      </c>
      <c r="E14" s="34">
        <f t="shared" si="4"/>
        <v>3.3700000000000001E-2</v>
      </c>
      <c r="F14" s="34">
        <f t="shared" si="4"/>
        <v>7.1559999999999999E-2</v>
      </c>
      <c r="G14" s="34">
        <f t="shared" si="4"/>
        <v>7.8E-2</v>
      </c>
      <c r="H14" s="34">
        <f t="shared" si="4"/>
        <v>3.5839999999999997E-2</v>
      </c>
      <c r="I14" s="34">
        <f t="shared" si="4"/>
        <v>4.3299999999999996E-3</v>
      </c>
      <c r="J14" s="35">
        <f t="shared" si="4"/>
        <v>0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</row>
    <row r="15" spans="1:193" x14ac:dyDescent="0.2">
      <c r="A15" s="36"/>
      <c r="B15" s="37" t="s">
        <v>16</v>
      </c>
      <c r="C15" s="38">
        <f>SUM(D15+E15+F15+G15+H15+I15+J15)</f>
        <v>1.1391</v>
      </c>
      <c r="D15" s="46">
        <f t="shared" ref="D15:J15" si="5">ROUND(D14*5,5)</f>
        <v>2.1950000000000001E-2</v>
      </c>
      <c r="E15" s="47">
        <f t="shared" si="5"/>
        <v>0.16850000000000001</v>
      </c>
      <c r="F15" s="47">
        <f t="shared" si="5"/>
        <v>0.35780000000000001</v>
      </c>
      <c r="G15" s="47">
        <f t="shared" si="5"/>
        <v>0.39</v>
      </c>
      <c r="H15" s="47">
        <f t="shared" si="5"/>
        <v>0.1792</v>
      </c>
      <c r="I15" s="47">
        <f t="shared" si="5"/>
        <v>2.1649999999999999E-2</v>
      </c>
      <c r="J15" s="48">
        <f t="shared" si="5"/>
        <v>0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</row>
    <row r="16" spans="1:193" x14ac:dyDescent="0.2">
      <c r="A16" s="11" t="s">
        <v>19</v>
      </c>
      <c r="B16" s="27" t="s">
        <v>14</v>
      </c>
      <c r="C16" s="13">
        <f>D16+E16+F16+G16+H16+I16+J16</f>
        <v>4366</v>
      </c>
      <c r="D16" s="42">
        <v>27</v>
      </c>
      <c r="E16" s="43">
        <v>244</v>
      </c>
      <c r="F16" s="43">
        <v>1066</v>
      </c>
      <c r="G16" s="43">
        <v>1653</v>
      </c>
      <c r="H16" s="43">
        <v>1085</v>
      </c>
      <c r="I16" s="43">
        <v>282</v>
      </c>
      <c r="J16" s="49">
        <v>9</v>
      </c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</row>
    <row r="17" spans="1:193" x14ac:dyDescent="0.25">
      <c r="A17" s="11"/>
      <c r="B17" s="12" t="s">
        <v>15</v>
      </c>
      <c r="C17" s="17">
        <f>SUM(D17:J17)</f>
        <v>106645</v>
      </c>
      <c r="D17" s="45">
        <v>9718</v>
      </c>
      <c r="E17" s="31">
        <v>12028</v>
      </c>
      <c r="F17" s="31">
        <v>14709</v>
      </c>
      <c r="G17" s="31">
        <v>16069</v>
      </c>
      <c r="H17" s="31">
        <v>16750</v>
      </c>
      <c r="I17" s="31">
        <v>19964</v>
      </c>
      <c r="J17" s="32">
        <v>17407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</row>
    <row r="18" spans="1:193" x14ac:dyDescent="0.2">
      <c r="A18" s="11"/>
      <c r="B18" s="12"/>
      <c r="C18" s="33"/>
      <c r="D18" s="20">
        <f t="shared" ref="D18:J18" si="6">ROUND(D16/D17,5)</f>
        <v>2.7799999999999999E-3</v>
      </c>
      <c r="E18" s="34">
        <f t="shared" si="6"/>
        <v>2.0289999999999999E-2</v>
      </c>
      <c r="F18" s="34">
        <f t="shared" si="6"/>
        <v>7.2470000000000007E-2</v>
      </c>
      <c r="G18" s="34">
        <f t="shared" si="6"/>
        <v>0.10287</v>
      </c>
      <c r="H18" s="34">
        <f t="shared" si="6"/>
        <v>6.4780000000000004E-2</v>
      </c>
      <c r="I18" s="34">
        <f t="shared" si="6"/>
        <v>1.413E-2</v>
      </c>
      <c r="J18" s="35">
        <f t="shared" si="6"/>
        <v>5.1999999999999995E-4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</row>
    <row r="19" spans="1:193" x14ac:dyDescent="0.2">
      <c r="A19" s="36"/>
      <c r="B19" s="37" t="s">
        <v>16</v>
      </c>
      <c r="C19" s="38">
        <f>SUM(D19+E19+F19+G19+H19+I19+J19)</f>
        <v>1.3892</v>
      </c>
      <c r="D19" s="39">
        <f t="shared" ref="D19:J19" si="7">ROUND(D18*5,5)</f>
        <v>1.3899999999999999E-2</v>
      </c>
      <c r="E19" s="39">
        <f t="shared" si="7"/>
        <v>0.10145</v>
      </c>
      <c r="F19" s="39">
        <f t="shared" si="7"/>
        <v>0.36235000000000001</v>
      </c>
      <c r="G19" s="39">
        <f t="shared" si="7"/>
        <v>0.51434999999999997</v>
      </c>
      <c r="H19" s="39">
        <f t="shared" si="7"/>
        <v>0.32390000000000002</v>
      </c>
      <c r="I19" s="39">
        <f t="shared" si="7"/>
        <v>7.0650000000000004E-2</v>
      </c>
      <c r="J19" s="50">
        <f t="shared" si="7"/>
        <v>2.5999999999999999E-3</v>
      </c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</row>
    <row r="20" spans="1:193" x14ac:dyDescent="0.2">
      <c r="A20" s="11" t="s">
        <v>20</v>
      </c>
      <c r="B20" s="27" t="s">
        <v>14</v>
      </c>
      <c r="C20" s="13">
        <f>D20+E20+F20+G20+H20+I20+J20+K20</f>
        <v>5298</v>
      </c>
      <c r="D20" s="42">
        <v>31</v>
      </c>
      <c r="E20" s="42">
        <v>284</v>
      </c>
      <c r="F20" s="42">
        <v>1227</v>
      </c>
      <c r="G20" s="42">
        <v>2031</v>
      </c>
      <c r="H20" s="42">
        <v>1402</v>
      </c>
      <c r="I20" s="42">
        <v>312</v>
      </c>
      <c r="J20" s="51">
        <v>11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</row>
    <row r="21" spans="1:193" x14ac:dyDescent="0.25">
      <c r="A21" s="11"/>
      <c r="B21" s="12" t="s">
        <v>15</v>
      </c>
      <c r="C21" s="17">
        <f>SUM(D21:J21)</f>
        <v>135296</v>
      </c>
      <c r="D21" s="31">
        <v>13294</v>
      </c>
      <c r="E21" s="31">
        <v>14243</v>
      </c>
      <c r="F21" s="31">
        <v>16259</v>
      </c>
      <c r="G21" s="31">
        <v>19206</v>
      </c>
      <c r="H21" s="31">
        <v>22509</v>
      </c>
      <c r="I21" s="31">
        <v>26660</v>
      </c>
      <c r="J21" s="32">
        <v>23125</v>
      </c>
      <c r="K21" s="16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</row>
    <row r="22" spans="1:193" x14ac:dyDescent="0.2">
      <c r="A22" s="11"/>
      <c r="B22" s="12"/>
      <c r="C22" s="33" t="s">
        <v>4</v>
      </c>
      <c r="D22" s="34">
        <f t="shared" ref="D22:J22" si="8">ROUND(D20/D21,5)</f>
        <v>2.33E-3</v>
      </c>
      <c r="E22" s="34">
        <f t="shared" si="8"/>
        <v>1.9939999999999999E-2</v>
      </c>
      <c r="F22" s="34">
        <f t="shared" si="8"/>
        <v>7.5469999999999995E-2</v>
      </c>
      <c r="G22" s="34">
        <f t="shared" si="8"/>
        <v>0.10575</v>
      </c>
      <c r="H22" s="34">
        <f t="shared" si="8"/>
        <v>6.2289999999999998E-2</v>
      </c>
      <c r="I22" s="34">
        <f t="shared" si="8"/>
        <v>1.17E-2</v>
      </c>
      <c r="J22" s="35">
        <f t="shared" si="8"/>
        <v>4.8000000000000001E-4</v>
      </c>
      <c r="K22" s="20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</row>
    <row r="23" spans="1:193" x14ac:dyDescent="0.2">
      <c r="A23" s="36"/>
      <c r="B23" s="37" t="s">
        <v>16</v>
      </c>
      <c r="C23" s="38">
        <f>SUM(D23+E23+F23+G23+H23+I23+J23+K23)</f>
        <v>1.3898000000000001</v>
      </c>
      <c r="D23" s="40">
        <f t="shared" ref="D23:J23" si="9">ROUND(D22*5,5)</f>
        <v>1.1650000000000001E-2</v>
      </c>
      <c r="E23" s="40">
        <f t="shared" si="9"/>
        <v>9.9699999999999997E-2</v>
      </c>
      <c r="F23" s="40">
        <f t="shared" si="9"/>
        <v>0.37735000000000002</v>
      </c>
      <c r="G23" s="40">
        <f t="shared" si="9"/>
        <v>0.52875000000000005</v>
      </c>
      <c r="H23" s="40">
        <f t="shared" si="9"/>
        <v>0.31145</v>
      </c>
      <c r="I23" s="40">
        <f t="shared" si="9"/>
        <v>5.8500000000000003E-2</v>
      </c>
      <c r="J23" s="41">
        <f t="shared" si="9"/>
        <v>2.3999999999999998E-3</v>
      </c>
      <c r="K23" s="2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</row>
    <row r="24" spans="1:193" x14ac:dyDescent="0.2">
      <c r="A24" s="11" t="s">
        <v>21</v>
      </c>
      <c r="B24" s="27" t="s">
        <v>14</v>
      </c>
      <c r="C24" s="13">
        <f>D24+E24+F24+G24+H24+I24+J24+K24</f>
        <v>289</v>
      </c>
      <c r="D24" s="43">
        <v>3</v>
      </c>
      <c r="E24" s="43">
        <v>30</v>
      </c>
      <c r="F24" s="43">
        <v>72</v>
      </c>
      <c r="G24" s="43">
        <v>105</v>
      </c>
      <c r="H24" s="43">
        <v>61</v>
      </c>
      <c r="I24" s="43">
        <v>18</v>
      </c>
      <c r="J24" s="44">
        <v>0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</row>
    <row r="25" spans="1:193" x14ac:dyDescent="0.25">
      <c r="A25" s="11"/>
      <c r="B25" s="12" t="s">
        <v>15</v>
      </c>
      <c r="C25" s="17">
        <f>SUM(D25:J25)</f>
        <v>7752</v>
      </c>
      <c r="D25" s="31">
        <v>933</v>
      </c>
      <c r="E25" s="31">
        <v>815</v>
      </c>
      <c r="F25" s="31">
        <v>802</v>
      </c>
      <c r="G25" s="31">
        <v>1046</v>
      </c>
      <c r="H25" s="31">
        <v>1306</v>
      </c>
      <c r="I25" s="31">
        <v>1548</v>
      </c>
      <c r="J25" s="32">
        <v>1302</v>
      </c>
      <c r="K25" s="16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</row>
    <row r="26" spans="1:193" x14ac:dyDescent="0.2">
      <c r="A26" s="11"/>
      <c r="B26" s="12"/>
      <c r="C26" s="33" t="s">
        <v>4</v>
      </c>
      <c r="D26" s="34">
        <f t="shared" ref="D26:J26" si="10">ROUND(D24/D25,5)</f>
        <v>3.2200000000000002E-3</v>
      </c>
      <c r="E26" s="34">
        <f t="shared" si="10"/>
        <v>3.6810000000000002E-2</v>
      </c>
      <c r="F26" s="34">
        <f t="shared" si="10"/>
        <v>8.9779999999999999E-2</v>
      </c>
      <c r="G26" s="34">
        <f t="shared" si="10"/>
        <v>0.10038</v>
      </c>
      <c r="H26" s="34">
        <f t="shared" si="10"/>
        <v>4.6710000000000002E-2</v>
      </c>
      <c r="I26" s="34">
        <f t="shared" si="10"/>
        <v>1.163E-2</v>
      </c>
      <c r="J26" s="35">
        <f t="shared" si="10"/>
        <v>0</v>
      </c>
      <c r="K26" s="20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</row>
    <row r="27" spans="1:193" x14ac:dyDescent="0.2">
      <c r="A27" s="36"/>
      <c r="B27" s="37" t="s">
        <v>16</v>
      </c>
      <c r="C27" s="38">
        <f>SUM(D27+E27+F27+G27+H27+I27+J27+K27)</f>
        <v>1.4426499999999998</v>
      </c>
      <c r="D27" s="40">
        <f t="shared" ref="D27:J27" si="11">ROUND(D26*5,5)</f>
        <v>1.61E-2</v>
      </c>
      <c r="E27" s="40">
        <f t="shared" si="11"/>
        <v>0.18404999999999999</v>
      </c>
      <c r="F27" s="40">
        <f t="shared" si="11"/>
        <v>0.44890000000000002</v>
      </c>
      <c r="G27" s="40">
        <f t="shared" si="11"/>
        <v>0.50190000000000001</v>
      </c>
      <c r="H27" s="40">
        <f t="shared" si="11"/>
        <v>0.23355000000000001</v>
      </c>
      <c r="I27" s="40">
        <f t="shared" si="11"/>
        <v>5.815E-2</v>
      </c>
      <c r="J27" s="41">
        <f t="shared" si="11"/>
        <v>0</v>
      </c>
      <c r="K27" s="2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</row>
    <row r="28" spans="1:193" x14ac:dyDescent="0.2">
      <c r="A28" s="11" t="s">
        <v>22</v>
      </c>
      <c r="B28" s="27" t="s">
        <v>14</v>
      </c>
      <c r="C28" s="13">
        <f>D28+E28+F28+G28+H28+I28+J28</f>
        <v>1045</v>
      </c>
      <c r="D28" s="43">
        <v>19</v>
      </c>
      <c r="E28" s="43">
        <v>89</v>
      </c>
      <c r="F28" s="43">
        <v>295</v>
      </c>
      <c r="G28" s="43">
        <v>376</v>
      </c>
      <c r="H28" s="43">
        <v>212</v>
      </c>
      <c r="I28" s="43">
        <v>54</v>
      </c>
      <c r="J28" s="44">
        <v>0</v>
      </c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</row>
    <row r="29" spans="1:193" x14ac:dyDescent="0.25">
      <c r="A29" s="11"/>
      <c r="B29" s="12" t="s">
        <v>15</v>
      </c>
      <c r="C29" s="17">
        <f>SUM(D29:J29)</f>
        <v>26268</v>
      </c>
      <c r="D29" s="31">
        <v>3082</v>
      </c>
      <c r="E29" s="31">
        <v>2818</v>
      </c>
      <c r="F29" s="31">
        <v>3168</v>
      </c>
      <c r="G29" s="31">
        <v>3789</v>
      </c>
      <c r="H29" s="31">
        <v>4206</v>
      </c>
      <c r="I29" s="31">
        <v>5037</v>
      </c>
      <c r="J29" s="32">
        <v>4168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</row>
    <row r="30" spans="1:193" x14ac:dyDescent="0.2">
      <c r="A30" s="11"/>
      <c r="B30" s="12"/>
      <c r="C30" s="33" t="s">
        <v>4</v>
      </c>
      <c r="D30" s="34">
        <f t="shared" ref="D30:J30" si="12">ROUND(D28/D29,5)</f>
        <v>6.1599999999999997E-3</v>
      </c>
      <c r="E30" s="34">
        <f t="shared" si="12"/>
        <v>3.1579999999999997E-2</v>
      </c>
      <c r="F30" s="34">
        <f t="shared" si="12"/>
        <v>9.3119999999999994E-2</v>
      </c>
      <c r="G30" s="34">
        <f t="shared" si="12"/>
        <v>9.9229999999999999E-2</v>
      </c>
      <c r="H30" s="34">
        <f t="shared" si="12"/>
        <v>5.04E-2</v>
      </c>
      <c r="I30" s="34">
        <f t="shared" si="12"/>
        <v>1.072E-2</v>
      </c>
      <c r="J30" s="35">
        <f t="shared" si="12"/>
        <v>0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</row>
    <row r="31" spans="1:193" x14ac:dyDescent="0.2">
      <c r="A31" s="36"/>
      <c r="B31" s="37" t="s">
        <v>16</v>
      </c>
      <c r="C31" s="38">
        <f>SUM(D31+E31+F31+G31+H31+I31+J31)</f>
        <v>1.4560500000000001</v>
      </c>
      <c r="D31" s="40">
        <f t="shared" ref="D31:J31" si="13">ROUND(D30*5,5)</f>
        <v>3.0800000000000001E-2</v>
      </c>
      <c r="E31" s="40">
        <f t="shared" si="13"/>
        <v>0.15790000000000001</v>
      </c>
      <c r="F31" s="40">
        <f t="shared" si="13"/>
        <v>0.46560000000000001</v>
      </c>
      <c r="G31" s="40">
        <f t="shared" si="13"/>
        <v>0.49614999999999998</v>
      </c>
      <c r="H31" s="40">
        <f t="shared" si="13"/>
        <v>0.252</v>
      </c>
      <c r="I31" s="40">
        <f t="shared" si="13"/>
        <v>5.3600000000000002E-2</v>
      </c>
      <c r="J31" s="41">
        <f t="shared" si="13"/>
        <v>0</v>
      </c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</row>
    <row r="32" spans="1:193" x14ac:dyDescent="0.2">
      <c r="A32" s="11" t="s">
        <v>23</v>
      </c>
      <c r="B32" s="27" t="s">
        <v>14</v>
      </c>
      <c r="C32" s="13">
        <f>D32+E32+F32+G32+H32+I32+J32</f>
        <v>3827</v>
      </c>
      <c r="D32" s="43">
        <v>42</v>
      </c>
      <c r="E32" s="43">
        <v>254</v>
      </c>
      <c r="F32" s="43">
        <v>967</v>
      </c>
      <c r="G32" s="43">
        <v>1379</v>
      </c>
      <c r="H32" s="43">
        <v>966</v>
      </c>
      <c r="I32" s="43">
        <v>216</v>
      </c>
      <c r="J32" s="49">
        <v>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</row>
    <row r="33" spans="1:193" x14ac:dyDescent="0.25">
      <c r="A33" s="11"/>
      <c r="B33" s="12" t="s">
        <v>15</v>
      </c>
      <c r="C33" s="17">
        <f>SUM(D33:J33)</f>
        <v>102201</v>
      </c>
      <c r="D33" s="31">
        <v>10927</v>
      </c>
      <c r="E33" s="31">
        <v>11722</v>
      </c>
      <c r="F33" s="31">
        <v>12620</v>
      </c>
      <c r="G33" s="31">
        <v>13917</v>
      </c>
      <c r="H33" s="31">
        <v>15375</v>
      </c>
      <c r="I33" s="31">
        <v>19489</v>
      </c>
      <c r="J33" s="32">
        <v>18151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</row>
    <row r="34" spans="1:193" x14ac:dyDescent="0.2">
      <c r="A34" s="11"/>
      <c r="B34" s="12"/>
      <c r="C34" s="33"/>
      <c r="D34" s="34">
        <f t="shared" ref="D34:J34" si="14">ROUND(D32/D33,5)</f>
        <v>3.8400000000000001E-3</v>
      </c>
      <c r="E34" s="34">
        <f t="shared" si="14"/>
        <v>2.1669999999999998E-2</v>
      </c>
      <c r="F34" s="34">
        <f t="shared" si="14"/>
        <v>7.6619999999999994E-2</v>
      </c>
      <c r="G34" s="34">
        <f t="shared" si="14"/>
        <v>9.9089999999999998E-2</v>
      </c>
      <c r="H34" s="34">
        <f t="shared" si="14"/>
        <v>6.2829999999999997E-2</v>
      </c>
      <c r="I34" s="34">
        <f t="shared" si="14"/>
        <v>1.108E-2</v>
      </c>
      <c r="J34" s="35">
        <f t="shared" si="14"/>
        <v>1.7000000000000001E-4</v>
      </c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</row>
    <row r="35" spans="1:193" x14ac:dyDescent="0.2">
      <c r="A35" s="36"/>
      <c r="B35" s="37" t="s">
        <v>16</v>
      </c>
      <c r="C35" s="38">
        <f>SUM(D35+E35+F35+G35+H35+I35+J35)</f>
        <v>1.3764999999999998</v>
      </c>
      <c r="D35" s="40">
        <f t="shared" ref="D35:J35" si="15">ROUND(D34*5,5)</f>
        <v>1.9199999999999998E-2</v>
      </c>
      <c r="E35" s="40">
        <f t="shared" si="15"/>
        <v>0.10835</v>
      </c>
      <c r="F35" s="40">
        <f t="shared" si="15"/>
        <v>0.3831</v>
      </c>
      <c r="G35" s="40">
        <f t="shared" si="15"/>
        <v>0.49545</v>
      </c>
      <c r="H35" s="40">
        <f t="shared" si="15"/>
        <v>0.31414999999999998</v>
      </c>
      <c r="I35" s="40">
        <f t="shared" si="15"/>
        <v>5.5399999999999998E-2</v>
      </c>
      <c r="J35" s="41">
        <f t="shared" si="15"/>
        <v>8.4999999999999995E-4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</row>
    <row r="36" spans="1:193" x14ac:dyDescent="0.2">
      <c r="A36" s="11" t="s">
        <v>24</v>
      </c>
      <c r="B36" s="27" t="s">
        <v>14</v>
      </c>
      <c r="C36" s="13">
        <f>D36+E36+F36+G36+H36+I36+J36</f>
        <v>975</v>
      </c>
      <c r="D36" s="43">
        <v>15</v>
      </c>
      <c r="E36" s="43">
        <v>122</v>
      </c>
      <c r="F36" s="43">
        <v>231</v>
      </c>
      <c r="G36" s="43">
        <v>316</v>
      </c>
      <c r="H36" s="43">
        <v>239</v>
      </c>
      <c r="I36" s="43">
        <v>52</v>
      </c>
      <c r="J36" s="44">
        <v>0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</row>
    <row r="37" spans="1:193" x14ac:dyDescent="0.25">
      <c r="A37" s="11"/>
      <c r="B37" s="12" t="s">
        <v>15</v>
      </c>
      <c r="C37" s="17">
        <f>SUM(D37:J37)</f>
        <v>29164</v>
      </c>
      <c r="D37" s="31">
        <v>3463</v>
      </c>
      <c r="E37" s="31">
        <v>3438</v>
      </c>
      <c r="F37" s="31">
        <v>3359</v>
      </c>
      <c r="G37" s="31">
        <v>3872</v>
      </c>
      <c r="H37" s="31">
        <v>4726</v>
      </c>
      <c r="I37" s="31">
        <v>5643</v>
      </c>
      <c r="J37" s="32">
        <v>4663</v>
      </c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</row>
    <row r="38" spans="1:193" x14ac:dyDescent="0.2">
      <c r="A38" s="11"/>
      <c r="B38" s="12"/>
      <c r="C38" s="33" t="s">
        <v>4</v>
      </c>
      <c r="D38" s="34">
        <f t="shared" ref="D38:J38" si="16">ROUND(D36/D37,5)</f>
        <v>4.3299999999999996E-3</v>
      </c>
      <c r="E38" s="34">
        <f t="shared" si="16"/>
        <v>3.5490000000000001E-2</v>
      </c>
      <c r="F38" s="34">
        <f t="shared" si="16"/>
        <v>6.8769999999999998E-2</v>
      </c>
      <c r="G38" s="34">
        <f t="shared" si="16"/>
        <v>8.1610000000000002E-2</v>
      </c>
      <c r="H38" s="34">
        <f t="shared" si="16"/>
        <v>5.0569999999999997E-2</v>
      </c>
      <c r="I38" s="34">
        <f t="shared" si="16"/>
        <v>9.2099999999999994E-3</v>
      </c>
      <c r="J38" s="35">
        <f t="shared" si="16"/>
        <v>0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</row>
    <row r="39" spans="1:193" x14ac:dyDescent="0.2">
      <c r="A39" s="36"/>
      <c r="B39" s="37" t="s">
        <v>16</v>
      </c>
      <c r="C39" s="38">
        <f>SUM(D39+E39+F39+G39+H39+I39+J39)</f>
        <v>1.2499</v>
      </c>
      <c r="D39" s="40">
        <f t="shared" ref="D39:J39" si="17">ROUND(D38*5,5)</f>
        <v>2.1649999999999999E-2</v>
      </c>
      <c r="E39" s="40">
        <f t="shared" si="17"/>
        <v>0.17745</v>
      </c>
      <c r="F39" s="40">
        <f t="shared" si="17"/>
        <v>0.34384999999999999</v>
      </c>
      <c r="G39" s="40">
        <f t="shared" si="17"/>
        <v>0.40805000000000002</v>
      </c>
      <c r="H39" s="40">
        <f t="shared" si="17"/>
        <v>0.25285000000000002</v>
      </c>
      <c r="I39" s="40">
        <f t="shared" si="17"/>
        <v>4.6050000000000001E-2</v>
      </c>
      <c r="J39" s="41">
        <f t="shared" si="17"/>
        <v>0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</row>
    <row r="40" spans="1:193" x14ac:dyDescent="0.2">
      <c r="A40" s="11" t="s">
        <v>25</v>
      </c>
      <c r="B40" s="27" t="s">
        <v>14</v>
      </c>
      <c r="C40" s="13">
        <f>D40+E40+F40+G40+H40+I40+J40</f>
        <v>584</v>
      </c>
      <c r="D40" s="43">
        <v>4</v>
      </c>
      <c r="E40" s="43">
        <v>53</v>
      </c>
      <c r="F40" s="43">
        <v>177</v>
      </c>
      <c r="G40" s="43">
        <v>194</v>
      </c>
      <c r="H40" s="43">
        <v>135</v>
      </c>
      <c r="I40" s="43">
        <v>21</v>
      </c>
      <c r="J40" s="44">
        <v>0</v>
      </c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</row>
    <row r="41" spans="1:193" x14ac:dyDescent="0.25">
      <c r="A41" s="11"/>
      <c r="B41" s="12" t="s">
        <v>15</v>
      </c>
      <c r="C41" s="17">
        <f>SUM(D41:J41)</f>
        <v>16638</v>
      </c>
      <c r="D41" s="31">
        <v>1967</v>
      </c>
      <c r="E41" s="31">
        <v>1996</v>
      </c>
      <c r="F41" s="31">
        <v>1952</v>
      </c>
      <c r="G41" s="31">
        <v>2172</v>
      </c>
      <c r="H41" s="31">
        <v>2473</v>
      </c>
      <c r="I41" s="31">
        <v>3193</v>
      </c>
      <c r="J41" s="32">
        <v>2885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</row>
    <row r="42" spans="1:193" x14ac:dyDescent="0.2">
      <c r="A42" s="11"/>
      <c r="B42" s="12"/>
      <c r="C42" s="33" t="s">
        <v>4</v>
      </c>
      <c r="D42" s="34">
        <f t="shared" ref="D42:J42" si="18">ROUND(D40/D41,5)</f>
        <v>2.0300000000000001E-3</v>
      </c>
      <c r="E42" s="34">
        <f t="shared" si="18"/>
        <v>2.6550000000000001E-2</v>
      </c>
      <c r="F42" s="34">
        <f t="shared" si="18"/>
        <v>9.0679999999999997E-2</v>
      </c>
      <c r="G42" s="34">
        <f t="shared" si="18"/>
        <v>8.9319999999999997E-2</v>
      </c>
      <c r="H42" s="34">
        <f t="shared" si="18"/>
        <v>5.459E-2</v>
      </c>
      <c r="I42" s="34">
        <f t="shared" si="18"/>
        <v>6.5799999999999999E-3</v>
      </c>
      <c r="J42" s="35">
        <f t="shared" si="18"/>
        <v>0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</row>
    <row r="43" spans="1:193" x14ac:dyDescent="0.2">
      <c r="A43" s="36"/>
      <c r="B43" s="37" t="s">
        <v>16</v>
      </c>
      <c r="C43" s="38">
        <f>SUM(D43+E43+F43+G43+H43+I43+J43)</f>
        <v>1.3487499999999999</v>
      </c>
      <c r="D43" s="40">
        <f t="shared" ref="D43:J43" si="19">ROUND(D42*5,5)</f>
        <v>1.0149999999999999E-2</v>
      </c>
      <c r="E43" s="40">
        <f t="shared" si="19"/>
        <v>0.13275000000000001</v>
      </c>
      <c r="F43" s="40">
        <f t="shared" si="19"/>
        <v>0.45340000000000003</v>
      </c>
      <c r="G43" s="40">
        <f t="shared" si="19"/>
        <v>0.4466</v>
      </c>
      <c r="H43" s="40">
        <f t="shared" si="19"/>
        <v>0.27295000000000003</v>
      </c>
      <c r="I43" s="40">
        <f t="shared" si="19"/>
        <v>3.2899999999999999E-2</v>
      </c>
      <c r="J43" s="41">
        <f t="shared" si="19"/>
        <v>0</v>
      </c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</row>
    <row r="44" spans="1:193" x14ac:dyDescent="0.2">
      <c r="A44" s="11" t="s">
        <v>26</v>
      </c>
      <c r="B44" s="27" t="s">
        <v>14</v>
      </c>
      <c r="C44" s="13">
        <f>D44+E44+F44+G44+H44+I44+J44</f>
        <v>1219</v>
      </c>
      <c r="D44" s="43">
        <v>13</v>
      </c>
      <c r="E44" s="43">
        <v>103</v>
      </c>
      <c r="F44" s="43">
        <v>337</v>
      </c>
      <c r="G44" s="43">
        <v>480</v>
      </c>
      <c r="H44" s="43">
        <v>243</v>
      </c>
      <c r="I44" s="43">
        <v>41</v>
      </c>
      <c r="J44" s="49">
        <v>2</v>
      </c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</row>
    <row r="45" spans="1:193" x14ac:dyDescent="0.25">
      <c r="A45" s="11"/>
      <c r="B45" s="12" t="s">
        <v>15</v>
      </c>
      <c r="C45" s="17">
        <f>SUM(D45:J45)</f>
        <v>28549</v>
      </c>
      <c r="D45" s="31">
        <v>2864</v>
      </c>
      <c r="E45" s="31">
        <v>3652</v>
      </c>
      <c r="F45" s="31">
        <v>4007</v>
      </c>
      <c r="G45" s="31">
        <v>4496</v>
      </c>
      <c r="H45" s="31">
        <v>4536</v>
      </c>
      <c r="I45" s="31">
        <v>5018</v>
      </c>
      <c r="J45" s="32">
        <v>3976</v>
      </c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</row>
    <row r="46" spans="1:193" x14ac:dyDescent="0.2">
      <c r="A46" s="11"/>
      <c r="B46" s="12"/>
      <c r="C46" s="33"/>
      <c r="D46" s="34">
        <f t="shared" ref="D46:J46" si="20">ROUND(D44/D45,5)</f>
        <v>4.5399999999999998E-3</v>
      </c>
      <c r="E46" s="34">
        <f t="shared" si="20"/>
        <v>2.8199999999999999E-2</v>
      </c>
      <c r="F46" s="34">
        <f t="shared" si="20"/>
        <v>8.4099999999999994E-2</v>
      </c>
      <c r="G46" s="34">
        <f t="shared" si="20"/>
        <v>0.10675999999999999</v>
      </c>
      <c r="H46" s="34">
        <f t="shared" si="20"/>
        <v>5.357E-2</v>
      </c>
      <c r="I46" s="34">
        <f t="shared" si="20"/>
        <v>8.1700000000000002E-3</v>
      </c>
      <c r="J46" s="35">
        <f t="shared" si="20"/>
        <v>5.0000000000000001E-4</v>
      </c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</row>
    <row r="47" spans="1:193" x14ac:dyDescent="0.2">
      <c r="A47" s="36"/>
      <c r="B47" s="37" t="s">
        <v>16</v>
      </c>
      <c r="C47" s="38">
        <f>SUM(D47+E47+F47+G47+H47+I47+J47)</f>
        <v>1.4291999999999998</v>
      </c>
      <c r="D47" s="40">
        <f t="shared" ref="D47:J47" si="21">ROUND(D46*5,5)</f>
        <v>2.2700000000000001E-2</v>
      </c>
      <c r="E47" s="40">
        <f t="shared" si="21"/>
        <v>0.14099999999999999</v>
      </c>
      <c r="F47" s="40">
        <f t="shared" si="21"/>
        <v>0.42049999999999998</v>
      </c>
      <c r="G47" s="40">
        <f t="shared" si="21"/>
        <v>0.53380000000000005</v>
      </c>
      <c r="H47" s="40">
        <f t="shared" si="21"/>
        <v>0.26784999999999998</v>
      </c>
      <c r="I47" s="40">
        <f t="shared" si="21"/>
        <v>4.0849999999999997E-2</v>
      </c>
      <c r="J47" s="41">
        <f t="shared" si="21"/>
        <v>2.5000000000000001E-3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</row>
    <row r="48" spans="1:193" x14ac:dyDescent="0.2">
      <c r="A48" s="11" t="s">
        <v>27</v>
      </c>
      <c r="B48" s="27" t="s">
        <v>14</v>
      </c>
      <c r="C48" s="13">
        <f>D48+E48+F48+G48+H48+I48+J48</f>
        <v>1146</v>
      </c>
      <c r="D48" s="43">
        <v>14</v>
      </c>
      <c r="E48" s="43">
        <v>83</v>
      </c>
      <c r="F48" s="43">
        <v>301</v>
      </c>
      <c r="G48" s="43">
        <v>425</v>
      </c>
      <c r="H48" s="43">
        <v>248</v>
      </c>
      <c r="I48" s="43">
        <v>75</v>
      </c>
      <c r="J48" s="44">
        <v>0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</row>
    <row r="49" spans="1:193" x14ac:dyDescent="0.25">
      <c r="A49" s="11"/>
      <c r="B49" s="12" t="s">
        <v>15</v>
      </c>
      <c r="C49" s="17">
        <f>SUM(D49:J49)</f>
        <v>34003</v>
      </c>
      <c r="D49" s="31">
        <v>3894</v>
      </c>
      <c r="E49" s="31">
        <v>4009</v>
      </c>
      <c r="F49" s="31">
        <v>3998</v>
      </c>
      <c r="G49" s="31">
        <v>4520</v>
      </c>
      <c r="H49" s="31">
        <v>5196</v>
      </c>
      <c r="I49" s="31">
        <v>6558</v>
      </c>
      <c r="J49" s="32">
        <v>5828</v>
      </c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</row>
    <row r="50" spans="1:193" x14ac:dyDescent="0.2">
      <c r="A50" s="11"/>
      <c r="B50" s="12"/>
      <c r="C50" s="33" t="s">
        <v>4</v>
      </c>
      <c r="D50" s="34">
        <f t="shared" ref="D50:J50" si="22">ROUND(D48/D49,5)</f>
        <v>3.5999999999999999E-3</v>
      </c>
      <c r="E50" s="34">
        <f t="shared" si="22"/>
        <v>2.07E-2</v>
      </c>
      <c r="F50" s="34">
        <f t="shared" si="22"/>
        <v>7.5289999999999996E-2</v>
      </c>
      <c r="G50" s="34">
        <f t="shared" si="22"/>
        <v>9.4030000000000002E-2</v>
      </c>
      <c r="H50" s="34">
        <f t="shared" si="22"/>
        <v>4.7730000000000002E-2</v>
      </c>
      <c r="I50" s="34">
        <f t="shared" si="22"/>
        <v>1.1440000000000001E-2</v>
      </c>
      <c r="J50" s="35">
        <f t="shared" si="22"/>
        <v>0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</row>
    <row r="51" spans="1:193" x14ac:dyDescent="0.2">
      <c r="A51" s="36"/>
      <c r="B51" s="37" t="s">
        <v>16</v>
      </c>
      <c r="C51" s="38">
        <f>SUM(D51+E51+F51+G51+H51+I51+J51)</f>
        <v>1.2639499999999999</v>
      </c>
      <c r="D51" s="40">
        <f t="shared" ref="D51:J51" si="23">ROUND(D50*5,5)</f>
        <v>1.7999999999999999E-2</v>
      </c>
      <c r="E51" s="40">
        <f t="shared" si="23"/>
        <v>0.10349999999999999</v>
      </c>
      <c r="F51" s="40">
        <f t="shared" si="23"/>
        <v>0.37645000000000001</v>
      </c>
      <c r="G51" s="40">
        <f t="shared" si="23"/>
        <v>0.47015000000000001</v>
      </c>
      <c r="H51" s="40">
        <f t="shared" si="23"/>
        <v>0.23865</v>
      </c>
      <c r="I51" s="40">
        <f t="shared" si="23"/>
        <v>5.7200000000000001E-2</v>
      </c>
      <c r="J51" s="41">
        <f t="shared" si="23"/>
        <v>0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</row>
    <row r="52" spans="1:193" x14ac:dyDescent="0.2">
      <c r="A52" s="11" t="s">
        <v>28</v>
      </c>
      <c r="B52" s="27" t="s">
        <v>14</v>
      </c>
      <c r="C52" s="13">
        <f>D52+E52+F52+G52+H52+I52+J52</f>
        <v>390</v>
      </c>
      <c r="D52" s="43">
        <v>8</v>
      </c>
      <c r="E52" s="43">
        <v>50</v>
      </c>
      <c r="F52" s="43">
        <v>129</v>
      </c>
      <c r="G52" s="43">
        <v>111</v>
      </c>
      <c r="H52" s="43">
        <v>78</v>
      </c>
      <c r="I52" s="43">
        <v>13</v>
      </c>
      <c r="J52" s="44">
        <v>1</v>
      </c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</row>
    <row r="53" spans="1:193" x14ac:dyDescent="0.25">
      <c r="A53" s="11"/>
      <c r="B53" s="12" t="s">
        <v>15</v>
      </c>
      <c r="C53" s="17">
        <f>SUM(D53:J53)</f>
        <v>11129</v>
      </c>
      <c r="D53" s="31">
        <v>1369</v>
      </c>
      <c r="E53" s="31">
        <v>1487</v>
      </c>
      <c r="F53" s="31">
        <v>1463</v>
      </c>
      <c r="G53" s="31">
        <v>1538</v>
      </c>
      <c r="H53" s="31">
        <v>1589</v>
      </c>
      <c r="I53" s="31">
        <v>1901</v>
      </c>
      <c r="J53" s="32">
        <v>1782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</row>
    <row r="54" spans="1:193" x14ac:dyDescent="0.2">
      <c r="A54" s="11"/>
      <c r="B54" s="12"/>
      <c r="C54" s="33"/>
      <c r="D54" s="34">
        <f t="shared" ref="D54:J54" si="24">ROUND(D52/D53,5)</f>
        <v>5.8399999999999997E-3</v>
      </c>
      <c r="E54" s="34">
        <f t="shared" si="24"/>
        <v>3.3619999999999997E-2</v>
      </c>
      <c r="F54" s="34">
        <f t="shared" si="24"/>
        <v>8.8169999999999998E-2</v>
      </c>
      <c r="G54" s="34">
        <f t="shared" si="24"/>
        <v>7.2169999999999998E-2</v>
      </c>
      <c r="H54" s="34">
        <f t="shared" si="24"/>
        <v>4.9090000000000002E-2</v>
      </c>
      <c r="I54" s="34">
        <f t="shared" si="24"/>
        <v>6.8399999999999997E-3</v>
      </c>
      <c r="J54" s="35">
        <f t="shared" si="24"/>
        <v>5.5999999999999995E-4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</row>
    <row r="55" spans="1:193" x14ac:dyDescent="0.2">
      <c r="A55" s="36"/>
      <c r="B55" s="37" t="s">
        <v>16</v>
      </c>
      <c r="C55" s="38">
        <f>SUM(D55+E55+F55+G55+H55+I55+J55)</f>
        <v>1.28145</v>
      </c>
      <c r="D55" s="40">
        <f t="shared" ref="D55:J55" si="25">ROUND(D54*5,5)</f>
        <v>2.92E-2</v>
      </c>
      <c r="E55" s="40">
        <f t="shared" si="25"/>
        <v>0.1681</v>
      </c>
      <c r="F55" s="40">
        <f t="shared" si="25"/>
        <v>0.44085000000000002</v>
      </c>
      <c r="G55" s="40">
        <f t="shared" si="25"/>
        <v>0.36085</v>
      </c>
      <c r="H55" s="40">
        <f t="shared" si="25"/>
        <v>0.24545</v>
      </c>
      <c r="I55" s="40">
        <f t="shared" si="25"/>
        <v>3.4200000000000001E-2</v>
      </c>
      <c r="J55" s="41">
        <f t="shared" si="25"/>
        <v>2.8E-3</v>
      </c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</row>
    <row r="56" spans="1:193" x14ac:dyDescent="0.2">
      <c r="A56" s="11" t="s">
        <v>29</v>
      </c>
      <c r="B56" s="27" t="s">
        <v>14</v>
      </c>
      <c r="C56" s="13">
        <f>D56+E56+F56+G56+H56+I56+J56</f>
        <v>489</v>
      </c>
      <c r="D56" s="43">
        <v>8</v>
      </c>
      <c r="E56" s="43">
        <v>79</v>
      </c>
      <c r="F56" s="43">
        <v>149</v>
      </c>
      <c r="G56" s="43">
        <v>149</v>
      </c>
      <c r="H56" s="43">
        <v>88</v>
      </c>
      <c r="I56" s="43">
        <v>16</v>
      </c>
      <c r="J56" s="44">
        <v>0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</row>
    <row r="57" spans="1:193" x14ac:dyDescent="0.25">
      <c r="A57" s="11"/>
      <c r="B57" s="12" t="s">
        <v>15</v>
      </c>
      <c r="C57" s="17">
        <f>SUM(D57:J57)</f>
        <v>12238</v>
      </c>
      <c r="D57" s="31">
        <v>1522</v>
      </c>
      <c r="E57" s="31">
        <v>1538</v>
      </c>
      <c r="F57" s="31">
        <v>1645</v>
      </c>
      <c r="G57" s="31">
        <v>1694</v>
      </c>
      <c r="H57" s="31">
        <v>1815</v>
      </c>
      <c r="I57" s="31">
        <v>2149</v>
      </c>
      <c r="J57" s="32">
        <v>1875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</row>
    <row r="58" spans="1:193" x14ac:dyDescent="0.2">
      <c r="A58" s="11"/>
      <c r="B58" s="12"/>
      <c r="C58" s="33"/>
      <c r="D58" s="34">
        <f t="shared" ref="D58:J58" si="26">ROUND(D56/D57,5)</f>
        <v>5.2599999999999999E-3</v>
      </c>
      <c r="E58" s="34">
        <f t="shared" si="26"/>
        <v>5.1369999999999999E-2</v>
      </c>
      <c r="F58" s="34">
        <f t="shared" si="26"/>
        <v>9.0579999999999994E-2</v>
      </c>
      <c r="G58" s="34">
        <f t="shared" si="26"/>
        <v>8.7959999999999997E-2</v>
      </c>
      <c r="H58" s="34">
        <f t="shared" si="26"/>
        <v>4.8480000000000002E-2</v>
      </c>
      <c r="I58" s="34">
        <f t="shared" si="26"/>
        <v>7.45E-3</v>
      </c>
      <c r="J58" s="35">
        <f t="shared" si="26"/>
        <v>0</v>
      </c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</row>
    <row r="59" spans="1:193" x14ac:dyDescent="0.2">
      <c r="A59" s="36"/>
      <c r="B59" s="37" t="s">
        <v>16</v>
      </c>
      <c r="C59" s="38">
        <f>SUM(D59+E59+F59+G59+H59+I59+J59)</f>
        <v>1.4555</v>
      </c>
      <c r="D59" s="40">
        <f t="shared" ref="D59:J59" si="27">ROUND(D58*5,5)</f>
        <v>2.63E-2</v>
      </c>
      <c r="E59" s="40">
        <f t="shared" si="27"/>
        <v>0.25685000000000002</v>
      </c>
      <c r="F59" s="40">
        <f t="shared" si="27"/>
        <v>0.45290000000000002</v>
      </c>
      <c r="G59" s="40">
        <f t="shared" si="27"/>
        <v>0.43980000000000002</v>
      </c>
      <c r="H59" s="40">
        <f t="shared" si="27"/>
        <v>0.2424</v>
      </c>
      <c r="I59" s="40">
        <f t="shared" si="27"/>
        <v>3.7249999999999998E-2</v>
      </c>
      <c r="J59" s="41">
        <f t="shared" si="27"/>
        <v>0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</row>
    <row r="60" spans="1:193" x14ac:dyDescent="0.2">
      <c r="A60" s="11" t="s">
        <v>30</v>
      </c>
      <c r="B60" s="27" t="s">
        <v>14</v>
      </c>
      <c r="C60" s="13">
        <f>D60+E60+F60+G60+H60+I60+J60</f>
        <v>1437</v>
      </c>
      <c r="D60" s="43">
        <v>7</v>
      </c>
      <c r="E60" s="43">
        <v>72</v>
      </c>
      <c r="F60" s="43">
        <v>331</v>
      </c>
      <c r="G60" s="43">
        <v>572</v>
      </c>
      <c r="H60" s="43">
        <v>382</v>
      </c>
      <c r="I60" s="43">
        <v>72</v>
      </c>
      <c r="J60" s="49">
        <v>1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</row>
    <row r="61" spans="1:193" x14ac:dyDescent="0.25">
      <c r="A61" s="11"/>
      <c r="B61" s="12" t="s">
        <v>15</v>
      </c>
      <c r="C61" s="17">
        <f>SUM(D61:J61)</f>
        <v>36907</v>
      </c>
      <c r="D61" s="31">
        <v>3835</v>
      </c>
      <c r="E61" s="31">
        <v>3922</v>
      </c>
      <c r="F61" s="31">
        <v>4594</v>
      </c>
      <c r="G61" s="31">
        <v>5230</v>
      </c>
      <c r="H61" s="31">
        <v>5976</v>
      </c>
      <c r="I61" s="31">
        <v>7020</v>
      </c>
      <c r="J61" s="32">
        <v>6330</v>
      </c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</row>
    <row r="62" spans="1:193" x14ac:dyDescent="0.2">
      <c r="A62" s="11"/>
      <c r="B62" s="12"/>
      <c r="C62" s="33" t="s">
        <v>4</v>
      </c>
      <c r="D62" s="34">
        <f t="shared" ref="D62:J62" si="28">ROUND(D60/D61,5)</f>
        <v>1.83E-3</v>
      </c>
      <c r="E62" s="34">
        <f t="shared" si="28"/>
        <v>1.8360000000000001E-2</v>
      </c>
      <c r="F62" s="34">
        <f t="shared" si="28"/>
        <v>7.2050000000000003E-2</v>
      </c>
      <c r="G62" s="34">
        <f t="shared" si="28"/>
        <v>0.10936999999999999</v>
      </c>
      <c r="H62" s="34">
        <f t="shared" si="28"/>
        <v>6.3920000000000005E-2</v>
      </c>
      <c r="I62" s="34">
        <f t="shared" si="28"/>
        <v>1.026E-2</v>
      </c>
      <c r="J62" s="35">
        <f t="shared" si="28"/>
        <v>1.6000000000000001E-4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</row>
    <row r="63" spans="1:193" x14ac:dyDescent="0.2">
      <c r="A63" s="36"/>
      <c r="B63" s="37" t="s">
        <v>16</v>
      </c>
      <c r="C63" s="38">
        <f>SUM(D63+E63+F63+G63+H63+I63+J63)</f>
        <v>1.3797499999999996</v>
      </c>
      <c r="D63" s="40">
        <f t="shared" ref="D63:J63" si="29">ROUND(D62*5,5)</f>
        <v>9.1500000000000001E-3</v>
      </c>
      <c r="E63" s="40">
        <f t="shared" si="29"/>
        <v>9.1800000000000007E-2</v>
      </c>
      <c r="F63" s="40">
        <f t="shared" si="29"/>
        <v>0.36025000000000001</v>
      </c>
      <c r="G63" s="40">
        <f t="shared" si="29"/>
        <v>0.54684999999999995</v>
      </c>
      <c r="H63" s="40">
        <f t="shared" si="29"/>
        <v>0.3196</v>
      </c>
      <c r="I63" s="40">
        <f t="shared" si="29"/>
        <v>5.1299999999999998E-2</v>
      </c>
      <c r="J63" s="41">
        <f t="shared" si="29"/>
        <v>8.0000000000000004E-4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</row>
    <row r="64" spans="1:193" x14ac:dyDescent="0.2">
      <c r="A64" s="11" t="s">
        <v>104</v>
      </c>
      <c r="B64" s="27" t="s">
        <v>14</v>
      </c>
      <c r="C64" s="13">
        <f>D64+E64+F64+G64+H64+I64+J64</f>
        <v>3321</v>
      </c>
      <c r="D64" s="43">
        <v>26</v>
      </c>
      <c r="E64" s="43">
        <v>211</v>
      </c>
      <c r="F64" s="43">
        <v>809</v>
      </c>
      <c r="G64" s="43">
        <v>1271</v>
      </c>
      <c r="H64" s="43">
        <v>799</v>
      </c>
      <c r="I64" s="43">
        <v>205</v>
      </c>
      <c r="J64" s="49">
        <v>0</v>
      </c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</row>
    <row r="65" spans="1:193" x14ac:dyDescent="0.25">
      <c r="A65" s="11"/>
      <c r="B65" s="12" t="s">
        <v>15</v>
      </c>
      <c r="C65" s="17">
        <f>SUM(D65:J65)</f>
        <v>85660</v>
      </c>
      <c r="D65" s="31">
        <v>8875</v>
      </c>
      <c r="E65" s="31">
        <v>9495</v>
      </c>
      <c r="F65" s="31">
        <v>10222</v>
      </c>
      <c r="G65" s="31">
        <v>12486</v>
      </c>
      <c r="H65" s="31">
        <v>14252</v>
      </c>
      <c r="I65" s="31">
        <v>16378</v>
      </c>
      <c r="J65" s="32">
        <v>13952</v>
      </c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</row>
    <row r="66" spans="1:193" x14ac:dyDescent="0.2">
      <c r="A66" s="11"/>
      <c r="B66" s="12"/>
      <c r="C66" s="33"/>
      <c r="D66" s="34">
        <f t="shared" ref="D66:J66" si="30">ROUND(D64/D65,5)</f>
        <v>2.9299999999999999E-3</v>
      </c>
      <c r="E66" s="34">
        <f t="shared" si="30"/>
        <v>2.222E-2</v>
      </c>
      <c r="F66" s="34">
        <f t="shared" si="30"/>
        <v>7.9140000000000002E-2</v>
      </c>
      <c r="G66" s="34">
        <f t="shared" si="30"/>
        <v>0.10179000000000001</v>
      </c>
      <c r="H66" s="34">
        <f t="shared" si="30"/>
        <v>5.6059999999999999E-2</v>
      </c>
      <c r="I66" s="34">
        <f t="shared" si="30"/>
        <v>1.252E-2</v>
      </c>
      <c r="J66" s="35">
        <f t="shared" si="30"/>
        <v>0</v>
      </c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</row>
    <row r="67" spans="1:193" x14ac:dyDescent="0.2">
      <c r="A67" s="36"/>
      <c r="B67" s="37" t="s">
        <v>16</v>
      </c>
      <c r="C67" s="38">
        <f>SUM(D67+E67+F67+G67+H67+I67+J67)</f>
        <v>1.3733</v>
      </c>
      <c r="D67" s="40">
        <f t="shared" ref="D67:J67" si="31">ROUND(D66*5,5)</f>
        <v>1.465E-2</v>
      </c>
      <c r="E67" s="40">
        <f t="shared" si="31"/>
        <v>0.1111</v>
      </c>
      <c r="F67" s="40">
        <f t="shared" si="31"/>
        <v>0.3957</v>
      </c>
      <c r="G67" s="40">
        <f t="shared" si="31"/>
        <v>0.50895000000000001</v>
      </c>
      <c r="H67" s="40">
        <f t="shared" si="31"/>
        <v>0.28029999999999999</v>
      </c>
      <c r="I67" s="40">
        <f t="shared" si="31"/>
        <v>6.2600000000000003E-2</v>
      </c>
      <c r="J67" s="41">
        <f t="shared" si="31"/>
        <v>0</v>
      </c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</row>
    <row r="68" spans="1:193" x14ac:dyDescent="0.2">
      <c r="A68" s="11" t="s">
        <v>31</v>
      </c>
      <c r="B68" s="27" t="s">
        <v>14</v>
      </c>
      <c r="C68" s="13">
        <f>D68+E68+F68+G68+H68+I68+J68</f>
        <v>64</v>
      </c>
      <c r="D68" s="43">
        <v>0</v>
      </c>
      <c r="E68" s="43">
        <v>5</v>
      </c>
      <c r="F68" s="43">
        <v>15</v>
      </c>
      <c r="G68" s="43">
        <v>28</v>
      </c>
      <c r="H68" s="43">
        <v>12</v>
      </c>
      <c r="I68" s="43">
        <v>4</v>
      </c>
      <c r="J68" s="44">
        <v>0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</row>
    <row r="69" spans="1:193" x14ac:dyDescent="0.25">
      <c r="A69" s="11"/>
      <c r="B69" s="12" t="s">
        <v>15</v>
      </c>
      <c r="C69" s="17">
        <f>SUM(D69:J69)</f>
        <v>2639</v>
      </c>
      <c r="D69" s="31">
        <v>385</v>
      </c>
      <c r="E69" s="31">
        <v>387</v>
      </c>
      <c r="F69" s="31">
        <v>258</v>
      </c>
      <c r="G69" s="31">
        <v>319</v>
      </c>
      <c r="H69" s="31">
        <v>363</v>
      </c>
      <c r="I69" s="31">
        <v>437</v>
      </c>
      <c r="J69" s="32">
        <v>490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</row>
    <row r="70" spans="1:193" x14ac:dyDescent="0.2">
      <c r="A70" s="11"/>
      <c r="B70" s="12"/>
      <c r="C70" s="33"/>
      <c r="D70" s="34">
        <f t="shared" ref="D70:J70" si="32">ROUND(D68/D69,5)</f>
        <v>0</v>
      </c>
      <c r="E70" s="34">
        <f t="shared" si="32"/>
        <v>1.2919999999999999E-2</v>
      </c>
      <c r="F70" s="34">
        <f t="shared" si="32"/>
        <v>5.8139999999999997E-2</v>
      </c>
      <c r="G70" s="34">
        <f t="shared" si="32"/>
        <v>8.7770000000000001E-2</v>
      </c>
      <c r="H70" s="34">
        <f t="shared" si="32"/>
        <v>3.3059999999999999E-2</v>
      </c>
      <c r="I70" s="34">
        <f t="shared" si="32"/>
        <v>9.1500000000000001E-3</v>
      </c>
      <c r="J70" s="35">
        <f t="shared" si="32"/>
        <v>0</v>
      </c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</row>
    <row r="71" spans="1:193" x14ac:dyDescent="0.2">
      <c r="A71" s="36"/>
      <c r="B71" s="37" t="s">
        <v>16</v>
      </c>
      <c r="C71" s="38">
        <f>SUM(D71+E71+F71+G71+H71+I71+J71)</f>
        <v>1.0052000000000001</v>
      </c>
      <c r="D71" s="40">
        <f t="shared" ref="D71:J71" si="33">ROUND(D70*5,5)</f>
        <v>0</v>
      </c>
      <c r="E71" s="40">
        <f t="shared" si="33"/>
        <v>6.4600000000000005E-2</v>
      </c>
      <c r="F71" s="40">
        <f t="shared" si="33"/>
        <v>0.29070000000000001</v>
      </c>
      <c r="G71" s="40">
        <f t="shared" si="33"/>
        <v>0.43885000000000002</v>
      </c>
      <c r="H71" s="40">
        <f t="shared" si="33"/>
        <v>0.1653</v>
      </c>
      <c r="I71" s="40">
        <f t="shared" si="33"/>
        <v>4.5749999999999999E-2</v>
      </c>
      <c r="J71" s="41">
        <f t="shared" si="33"/>
        <v>0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</row>
    <row r="72" spans="1:193" x14ac:dyDescent="0.2">
      <c r="A72" s="11" t="s">
        <v>32</v>
      </c>
      <c r="B72" s="27" t="s">
        <v>14</v>
      </c>
      <c r="C72" s="13">
        <f>D72+E72+F72+G72+H72+I72+J72</f>
        <v>1890</v>
      </c>
      <c r="D72" s="43">
        <v>51</v>
      </c>
      <c r="E72" s="43">
        <v>232</v>
      </c>
      <c r="F72" s="43">
        <v>545</v>
      </c>
      <c r="G72" s="43">
        <v>652</v>
      </c>
      <c r="H72" s="43">
        <v>329</v>
      </c>
      <c r="I72" s="43">
        <v>79</v>
      </c>
      <c r="J72" s="44">
        <v>2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</row>
    <row r="73" spans="1:193" x14ac:dyDescent="0.25">
      <c r="A73" s="11"/>
      <c r="B73" s="12" t="s">
        <v>15</v>
      </c>
      <c r="C73" s="17">
        <f>SUM(D73:J73)</f>
        <v>52545</v>
      </c>
      <c r="D73" s="31">
        <v>6339</v>
      </c>
      <c r="E73" s="31">
        <v>6333</v>
      </c>
      <c r="F73" s="31">
        <v>6467</v>
      </c>
      <c r="G73" s="31">
        <v>7204</v>
      </c>
      <c r="H73" s="31">
        <v>7854</v>
      </c>
      <c r="I73" s="31">
        <v>9811</v>
      </c>
      <c r="J73" s="32">
        <v>8537</v>
      </c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</row>
    <row r="74" spans="1:193" x14ac:dyDescent="0.2">
      <c r="A74" s="11"/>
      <c r="B74" s="12"/>
      <c r="C74" s="33"/>
      <c r="D74" s="34">
        <f t="shared" ref="D74:J74" si="34">ROUND(D72/D73,5)</f>
        <v>8.0499999999999999E-3</v>
      </c>
      <c r="E74" s="34">
        <f t="shared" si="34"/>
        <v>3.6630000000000003E-2</v>
      </c>
      <c r="F74" s="34">
        <f t="shared" si="34"/>
        <v>8.4269999999999998E-2</v>
      </c>
      <c r="G74" s="34">
        <f t="shared" si="34"/>
        <v>9.0509999999999993E-2</v>
      </c>
      <c r="H74" s="34">
        <f t="shared" si="34"/>
        <v>4.1889999999999997E-2</v>
      </c>
      <c r="I74" s="34">
        <f t="shared" si="34"/>
        <v>8.0499999999999999E-3</v>
      </c>
      <c r="J74" s="35">
        <f t="shared" si="34"/>
        <v>2.3000000000000001E-4</v>
      </c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</row>
    <row r="75" spans="1:193" x14ac:dyDescent="0.2">
      <c r="A75" s="11"/>
      <c r="B75" s="22" t="s">
        <v>16</v>
      </c>
      <c r="C75" s="23">
        <f>SUM(D75+E75+F75+G75+H75+I75+J75)</f>
        <v>1.34815</v>
      </c>
      <c r="D75" s="52">
        <f t="shared" ref="D75:J75" si="35">ROUND(D74*5,5)</f>
        <v>4.0250000000000001E-2</v>
      </c>
      <c r="E75" s="52">
        <f t="shared" si="35"/>
        <v>0.18315000000000001</v>
      </c>
      <c r="F75" s="52">
        <f t="shared" si="35"/>
        <v>0.42135</v>
      </c>
      <c r="G75" s="52">
        <f t="shared" si="35"/>
        <v>0.45255000000000001</v>
      </c>
      <c r="H75" s="52">
        <f t="shared" si="35"/>
        <v>0.20945</v>
      </c>
      <c r="I75" s="52">
        <f t="shared" si="35"/>
        <v>4.0250000000000001E-2</v>
      </c>
      <c r="J75" s="53">
        <f t="shared" si="35"/>
        <v>1.15E-3</v>
      </c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</row>
    <row r="76" spans="1:193" x14ac:dyDescent="0.2">
      <c r="A76" s="26" t="s">
        <v>33</v>
      </c>
      <c r="B76" s="27" t="s">
        <v>14</v>
      </c>
      <c r="C76" s="13">
        <f>D76+E76+F76+G76+H76+I76+J76</f>
        <v>1783</v>
      </c>
      <c r="D76" s="29">
        <v>5</v>
      </c>
      <c r="E76" s="29">
        <v>54</v>
      </c>
      <c r="F76" s="29">
        <v>423</v>
      </c>
      <c r="G76" s="29">
        <v>731</v>
      </c>
      <c r="H76" s="29">
        <v>485</v>
      </c>
      <c r="I76" s="29">
        <v>85</v>
      </c>
      <c r="J76" s="30">
        <v>0</v>
      </c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</row>
    <row r="77" spans="1:193" x14ac:dyDescent="0.25">
      <c r="A77" s="11"/>
      <c r="B77" s="12" t="s">
        <v>15</v>
      </c>
      <c r="C77" s="17">
        <f>SUM(D77:J77)</f>
        <v>38071</v>
      </c>
      <c r="D77" s="31">
        <v>3554</v>
      </c>
      <c r="E77" s="31">
        <v>3611</v>
      </c>
      <c r="F77" s="31">
        <v>4531</v>
      </c>
      <c r="G77" s="31">
        <v>6324</v>
      </c>
      <c r="H77" s="31">
        <v>7023</v>
      </c>
      <c r="I77" s="31">
        <v>7308</v>
      </c>
      <c r="J77" s="32">
        <v>5720</v>
      </c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</row>
    <row r="78" spans="1:193" x14ac:dyDescent="0.2">
      <c r="A78" s="11"/>
      <c r="B78" s="12"/>
      <c r="C78" s="33"/>
      <c r="D78" s="34">
        <f t="shared" ref="D78:J78" si="36">ROUND(D76/D77,5)</f>
        <v>1.41E-3</v>
      </c>
      <c r="E78" s="34">
        <f t="shared" si="36"/>
        <v>1.495E-2</v>
      </c>
      <c r="F78" s="34">
        <f t="shared" si="36"/>
        <v>9.3359999999999999E-2</v>
      </c>
      <c r="G78" s="34">
        <f t="shared" si="36"/>
        <v>0.11559</v>
      </c>
      <c r="H78" s="34">
        <f t="shared" si="36"/>
        <v>6.9059999999999996E-2</v>
      </c>
      <c r="I78" s="34">
        <f t="shared" si="36"/>
        <v>1.163E-2</v>
      </c>
      <c r="J78" s="35">
        <f t="shared" si="36"/>
        <v>0</v>
      </c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</row>
    <row r="79" spans="1:193" x14ac:dyDescent="0.2">
      <c r="A79" s="36"/>
      <c r="B79" s="37" t="s">
        <v>16</v>
      </c>
      <c r="C79" s="38">
        <f>SUM(D79+E79+F79+G79+H79+I79+J79)</f>
        <v>1.5299999999999998</v>
      </c>
      <c r="D79" s="40">
        <f t="shared" ref="D79:J79" si="37">ROUND(D78*5,5)</f>
        <v>7.0499999999999998E-3</v>
      </c>
      <c r="E79" s="40">
        <f t="shared" si="37"/>
        <v>7.4749999999999997E-2</v>
      </c>
      <c r="F79" s="40">
        <f t="shared" si="37"/>
        <v>0.46679999999999999</v>
      </c>
      <c r="G79" s="40">
        <f t="shared" si="37"/>
        <v>0.57794999999999996</v>
      </c>
      <c r="H79" s="40">
        <f t="shared" si="37"/>
        <v>0.3453</v>
      </c>
      <c r="I79" s="40">
        <f t="shared" si="37"/>
        <v>5.815E-2</v>
      </c>
      <c r="J79" s="41">
        <f t="shared" si="37"/>
        <v>0</v>
      </c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</row>
    <row r="80" spans="1:193" x14ac:dyDescent="0.2">
      <c r="A80" s="11" t="s">
        <v>34</v>
      </c>
      <c r="B80" s="12" t="s">
        <v>14</v>
      </c>
      <c r="C80" s="33">
        <f>D80+E80+F80+G80+H80+I80+J80</f>
        <v>1578</v>
      </c>
      <c r="D80" s="43">
        <v>21</v>
      </c>
      <c r="E80" s="43">
        <v>105</v>
      </c>
      <c r="F80" s="43">
        <v>402</v>
      </c>
      <c r="G80" s="43">
        <v>585</v>
      </c>
      <c r="H80" s="43">
        <v>365</v>
      </c>
      <c r="I80" s="43">
        <v>99</v>
      </c>
      <c r="J80" s="44">
        <v>1</v>
      </c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</row>
    <row r="81" spans="1:193" x14ac:dyDescent="0.25">
      <c r="A81" s="11"/>
      <c r="B81" s="12" t="s">
        <v>15</v>
      </c>
      <c r="C81" s="17">
        <f>SUM(D81:J81)</f>
        <v>41679</v>
      </c>
      <c r="D81" s="31">
        <v>4671</v>
      </c>
      <c r="E81" s="31">
        <v>4537</v>
      </c>
      <c r="F81" s="31">
        <v>4681</v>
      </c>
      <c r="G81" s="31">
        <v>5408</v>
      </c>
      <c r="H81" s="31">
        <v>6523</v>
      </c>
      <c r="I81" s="31">
        <v>8468</v>
      </c>
      <c r="J81" s="32">
        <v>7391</v>
      </c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</row>
    <row r="82" spans="1:193" x14ac:dyDescent="0.2">
      <c r="A82" s="11"/>
      <c r="B82" s="12"/>
      <c r="C82" s="33"/>
      <c r="D82" s="34">
        <f t="shared" ref="D82:J82" si="38">ROUND(D80/D81,5)</f>
        <v>4.4999999999999997E-3</v>
      </c>
      <c r="E82" s="34">
        <f t="shared" si="38"/>
        <v>2.3140000000000001E-2</v>
      </c>
      <c r="F82" s="34">
        <f t="shared" si="38"/>
        <v>8.5879999999999998E-2</v>
      </c>
      <c r="G82" s="34">
        <f t="shared" si="38"/>
        <v>0.10817</v>
      </c>
      <c r="H82" s="34">
        <f t="shared" si="38"/>
        <v>5.5960000000000003E-2</v>
      </c>
      <c r="I82" s="34">
        <f t="shared" si="38"/>
        <v>1.1690000000000001E-2</v>
      </c>
      <c r="J82" s="35">
        <f t="shared" si="38"/>
        <v>1.3999999999999999E-4</v>
      </c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</row>
    <row r="83" spans="1:193" x14ac:dyDescent="0.2">
      <c r="A83" s="11"/>
      <c r="B83" s="22" t="s">
        <v>16</v>
      </c>
      <c r="C83" s="23">
        <f>SUM(D83+E83+F83+G83+H83+I83+J83)</f>
        <v>1.4473999999999998</v>
      </c>
      <c r="D83" s="52">
        <f t="shared" ref="D83:J83" si="39">ROUND(D82*5,5)</f>
        <v>2.2499999999999999E-2</v>
      </c>
      <c r="E83" s="52">
        <f t="shared" si="39"/>
        <v>0.1157</v>
      </c>
      <c r="F83" s="52">
        <f t="shared" si="39"/>
        <v>0.4294</v>
      </c>
      <c r="G83" s="52">
        <f t="shared" si="39"/>
        <v>0.54085000000000005</v>
      </c>
      <c r="H83" s="52">
        <f t="shared" si="39"/>
        <v>0.27979999999999999</v>
      </c>
      <c r="I83" s="52">
        <f t="shared" si="39"/>
        <v>5.8450000000000002E-2</v>
      </c>
      <c r="J83" s="53">
        <f t="shared" si="39"/>
        <v>6.9999999999999999E-4</v>
      </c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</row>
    <row r="84" spans="1:193" x14ac:dyDescent="0.2">
      <c r="A84" s="26" t="s">
        <v>35</v>
      </c>
      <c r="B84" s="27" t="s">
        <v>14</v>
      </c>
      <c r="C84" s="13">
        <f>D84+E84+F84+G84+H84+I84+J84</f>
        <v>864</v>
      </c>
      <c r="D84" s="29">
        <v>11</v>
      </c>
      <c r="E84" s="29">
        <v>51</v>
      </c>
      <c r="F84" s="29">
        <v>228</v>
      </c>
      <c r="G84" s="29">
        <v>302</v>
      </c>
      <c r="H84" s="29">
        <v>196</v>
      </c>
      <c r="I84" s="29">
        <v>73</v>
      </c>
      <c r="J84" s="30">
        <v>3</v>
      </c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</row>
    <row r="85" spans="1:193" x14ac:dyDescent="0.25">
      <c r="A85" s="11"/>
      <c r="B85" s="12" t="s">
        <v>15</v>
      </c>
      <c r="C85" s="17">
        <f>SUM(D85:J85)</f>
        <v>26186</v>
      </c>
      <c r="D85" s="54">
        <v>3006</v>
      </c>
      <c r="E85" s="54">
        <v>2810</v>
      </c>
      <c r="F85" s="54">
        <v>2742</v>
      </c>
      <c r="G85" s="54">
        <v>3175</v>
      </c>
      <c r="H85" s="54">
        <v>4158</v>
      </c>
      <c r="I85" s="54">
        <v>5444</v>
      </c>
      <c r="J85" s="55">
        <v>4851</v>
      </c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</row>
    <row r="86" spans="1:193" x14ac:dyDescent="0.2">
      <c r="A86" s="11"/>
      <c r="B86" s="12"/>
      <c r="C86" s="33" t="s">
        <v>4</v>
      </c>
      <c r="D86" s="34">
        <f t="shared" ref="D86:J86" si="40">ROUND(D84/D85,5)</f>
        <v>3.6600000000000001E-3</v>
      </c>
      <c r="E86" s="34">
        <f t="shared" si="40"/>
        <v>1.8149999999999999E-2</v>
      </c>
      <c r="F86" s="34">
        <f t="shared" si="40"/>
        <v>8.3150000000000002E-2</v>
      </c>
      <c r="G86" s="34">
        <f t="shared" si="40"/>
        <v>9.5119999999999996E-2</v>
      </c>
      <c r="H86" s="34">
        <f t="shared" si="40"/>
        <v>4.7140000000000001E-2</v>
      </c>
      <c r="I86" s="34">
        <f t="shared" si="40"/>
        <v>1.341E-2</v>
      </c>
      <c r="J86" s="35">
        <f t="shared" si="40"/>
        <v>6.2E-4</v>
      </c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</row>
    <row r="87" spans="1:193" ht="24.75" thickBot="1" x14ac:dyDescent="0.25">
      <c r="A87" s="56"/>
      <c r="B87" s="57" t="s">
        <v>16</v>
      </c>
      <c r="C87" s="58">
        <f>SUM(D87+E87+F87+G87+H87+I87+J87)</f>
        <v>1.3062500000000001</v>
      </c>
      <c r="D87" s="59">
        <f t="shared" ref="D87:J87" si="41">ROUND(D86*5,5)</f>
        <v>1.83E-2</v>
      </c>
      <c r="E87" s="59">
        <f t="shared" si="41"/>
        <v>9.0749999999999997E-2</v>
      </c>
      <c r="F87" s="59">
        <f t="shared" si="41"/>
        <v>0.41575000000000001</v>
      </c>
      <c r="G87" s="59">
        <f t="shared" si="41"/>
        <v>0.47560000000000002</v>
      </c>
      <c r="H87" s="59">
        <f t="shared" si="41"/>
        <v>0.23569999999999999</v>
      </c>
      <c r="I87" s="59">
        <f t="shared" si="41"/>
        <v>6.7049999999999998E-2</v>
      </c>
      <c r="J87" s="60">
        <f t="shared" si="41"/>
        <v>3.0999999999999999E-3</v>
      </c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</row>
    <row r="88" spans="1:193" ht="24.75" thickBot="1" x14ac:dyDescent="0.3">
      <c r="B88" s="2"/>
      <c r="J88" s="5" t="s">
        <v>36</v>
      </c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</row>
    <row r="89" spans="1:193" ht="36" customHeight="1" x14ac:dyDescent="0.2">
      <c r="A89" s="6" t="s">
        <v>3</v>
      </c>
      <c r="B89" s="7" t="s">
        <v>4</v>
      </c>
      <c r="C89" s="8" t="s">
        <v>5</v>
      </c>
      <c r="D89" s="9" t="s">
        <v>6</v>
      </c>
      <c r="E89" s="9" t="s">
        <v>7</v>
      </c>
      <c r="F89" s="9" t="s">
        <v>8</v>
      </c>
      <c r="G89" s="9" t="s">
        <v>9</v>
      </c>
      <c r="H89" s="9" t="s">
        <v>10</v>
      </c>
      <c r="I89" s="9" t="s">
        <v>11</v>
      </c>
      <c r="J89" s="10" t="s">
        <v>12</v>
      </c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</row>
    <row r="90" spans="1:193" x14ac:dyDescent="0.2">
      <c r="A90" s="26" t="s">
        <v>37</v>
      </c>
      <c r="B90" s="27" t="s">
        <v>14</v>
      </c>
      <c r="C90" s="13">
        <f>D90+E90+F90+G90+H90+I90+J90</f>
        <v>204</v>
      </c>
      <c r="D90" s="42">
        <v>2</v>
      </c>
      <c r="E90" s="42">
        <v>15</v>
      </c>
      <c r="F90" s="42">
        <v>51</v>
      </c>
      <c r="G90" s="42">
        <v>82</v>
      </c>
      <c r="H90" s="42">
        <v>42</v>
      </c>
      <c r="I90" s="42">
        <v>12</v>
      </c>
      <c r="J90" s="62">
        <v>0</v>
      </c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</row>
    <row r="91" spans="1:193" x14ac:dyDescent="0.25">
      <c r="A91" s="11"/>
      <c r="B91" s="12" t="s">
        <v>15</v>
      </c>
      <c r="C91" s="17">
        <f>SUM(D91:J91)</f>
        <v>5925</v>
      </c>
      <c r="D91" s="31">
        <v>672</v>
      </c>
      <c r="E91" s="31">
        <v>896</v>
      </c>
      <c r="F91" s="31">
        <v>703</v>
      </c>
      <c r="G91" s="31">
        <v>773</v>
      </c>
      <c r="H91" s="31">
        <v>887</v>
      </c>
      <c r="I91" s="31">
        <v>1014</v>
      </c>
      <c r="J91" s="32">
        <v>980</v>
      </c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</row>
    <row r="92" spans="1:193" x14ac:dyDescent="0.2">
      <c r="A92" s="11"/>
      <c r="B92" s="12"/>
      <c r="C92" s="33"/>
      <c r="D92" s="34">
        <f t="shared" ref="D92:J92" si="42">ROUND(D90/D91,5)</f>
        <v>2.98E-3</v>
      </c>
      <c r="E92" s="34">
        <f t="shared" si="42"/>
        <v>1.6740000000000001E-2</v>
      </c>
      <c r="F92" s="34">
        <f t="shared" si="42"/>
        <v>7.2550000000000003E-2</v>
      </c>
      <c r="G92" s="34">
        <f t="shared" si="42"/>
        <v>0.10607999999999999</v>
      </c>
      <c r="H92" s="34">
        <f t="shared" si="42"/>
        <v>4.7350000000000003E-2</v>
      </c>
      <c r="I92" s="34">
        <f t="shared" si="42"/>
        <v>1.183E-2</v>
      </c>
      <c r="J92" s="35">
        <f t="shared" si="42"/>
        <v>0</v>
      </c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</row>
    <row r="93" spans="1:193" x14ac:dyDescent="0.2">
      <c r="A93" s="63"/>
      <c r="B93" s="37" t="s">
        <v>16</v>
      </c>
      <c r="C93" s="38">
        <f>SUM(D93+E93+F93+G93+H93+I93+J93)</f>
        <v>1.28765</v>
      </c>
      <c r="D93" s="40">
        <f t="shared" ref="D93:J93" si="43">ROUND(D92*5,5)</f>
        <v>1.49E-2</v>
      </c>
      <c r="E93" s="40">
        <f t="shared" si="43"/>
        <v>8.3699999999999997E-2</v>
      </c>
      <c r="F93" s="40">
        <f t="shared" si="43"/>
        <v>0.36275000000000002</v>
      </c>
      <c r="G93" s="40">
        <f t="shared" si="43"/>
        <v>0.53039999999999998</v>
      </c>
      <c r="H93" s="40">
        <f t="shared" si="43"/>
        <v>0.23674999999999999</v>
      </c>
      <c r="I93" s="40">
        <f t="shared" si="43"/>
        <v>5.9150000000000001E-2</v>
      </c>
      <c r="J93" s="41">
        <f t="shared" si="43"/>
        <v>0</v>
      </c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</row>
    <row r="94" spans="1:193" x14ac:dyDescent="0.2">
      <c r="A94" s="26" t="s">
        <v>38</v>
      </c>
      <c r="B94" s="27" t="s">
        <v>14</v>
      </c>
      <c r="C94" s="13">
        <f>D94+E94+F94+G94+H94+I94+J94</f>
        <v>824</v>
      </c>
      <c r="D94" s="43">
        <v>7</v>
      </c>
      <c r="E94" s="43">
        <v>73</v>
      </c>
      <c r="F94" s="43">
        <v>212</v>
      </c>
      <c r="G94" s="43">
        <v>295</v>
      </c>
      <c r="H94" s="43">
        <v>190</v>
      </c>
      <c r="I94" s="43">
        <v>47</v>
      </c>
      <c r="J94" s="44">
        <v>0</v>
      </c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</row>
    <row r="95" spans="1:193" x14ac:dyDescent="0.25">
      <c r="A95" s="11"/>
      <c r="B95" s="12" t="s">
        <v>15</v>
      </c>
      <c r="C95" s="17">
        <f>SUM(D95:J95)</f>
        <v>22688</v>
      </c>
      <c r="D95" s="31">
        <v>2490</v>
      </c>
      <c r="E95" s="31">
        <v>2569</v>
      </c>
      <c r="F95" s="31">
        <v>2727</v>
      </c>
      <c r="G95" s="31">
        <v>3132</v>
      </c>
      <c r="H95" s="31">
        <v>3619</v>
      </c>
      <c r="I95" s="31">
        <v>4345</v>
      </c>
      <c r="J95" s="32">
        <v>3806</v>
      </c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</row>
    <row r="96" spans="1:193" x14ac:dyDescent="0.2">
      <c r="A96" s="11"/>
      <c r="B96" s="12"/>
      <c r="C96" s="33" t="s">
        <v>4</v>
      </c>
      <c r="D96" s="34">
        <f t="shared" ref="D96:J96" si="44">ROUND(D94/D95,5)</f>
        <v>2.81E-3</v>
      </c>
      <c r="E96" s="34">
        <f t="shared" si="44"/>
        <v>2.8420000000000001E-2</v>
      </c>
      <c r="F96" s="34">
        <f t="shared" si="44"/>
        <v>7.7740000000000004E-2</v>
      </c>
      <c r="G96" s="34">
        <f t="shared" si="44"/>
        <v>9.4189999999999996E-2</v>
      </c>
      <c r="H96" s="34">
        <f t="shared" si="44"/>
        <v>5.2499999999999998E-2</v>
      </c>
      <c r="I96" s="34">
        <f t="shared" si="44"/>
        <v>1.082E-2</v>
      </c>
      <c r="J96" s="35">
        <f t="shared" si="44"/>
        <v>0</v>
      </c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</row>
    <row r="97" spans="1:193" x14ac:dyDescent="0.2">
      <c r="A97" s="63"/>
      <c r="B97" s="37" t="s">
        <v>16</v>
      </c>
      <c r="C97" s="38">
        <f>SUM(D97+E97+F97+G97+H97+I97+J97)</f>
        <v>1.3324</v>
      </c>
      <c r="D97" s="40">
        <f t="shared" ref="D97:J97" si="45">ROUND(D96*5,5)</f>
        <v>1.405E-2</v>
      </c>
      <c r="E97" s="40">
        <f t="shared" si="45"/>
        <v>0.1421</v>
      </c>
      <c r="F97" s="40">
        <f t="shared" si="45"/>
        <v>0.38869999999999999</v>
      </c>
      <c r="G97" s="40">
        <f t="shared" si="45"/>
        <v>0.47094999999999998</v>
      </c>
      <c r="H97" s="40">
        <f t="shared" si="45"/>
        <v>0.26250000000000001</v>
      </c>
      <c r="I97" s="40">
        <f t="shared" si="45"/>
        <v>5.4100000000000002E-2</v>
      </c>
      <c r="J97" s="41">
        <f t="shared" si="45"/>
        <v>0</v>
      </c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</row>
    <row r="98" spans="1:193" x14ac:dyDescent="0.2">
      <c r="A98" s="26" t="s">
        <v>39</v>
      </c>
      <c r="B98" s="27" t="s">
        <v>14</v>
      </c>
      <c r="C98" s="13">
        <f>D98+E98+F98+G98+H98+I98+J98</f>
        <v>647</v>
      </c>
      <c r="D98" s="43">
        <v>11</v>
      </c>
      <c r="E98" s="43">
        <v>98</v>
      </c>
      <c r="F98" s="43">
        <v>199</v>
      </c>
      <c r="G98" s="43">
        <v>195</v>
      </c>
      <c r="H98" s="43">
        <v>114</v>
      </c>
      <c r="I98" s="43">
        <v>30</v>
      </c>
      <c r="J98" s="44">
        <v>0</v>
      </c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</row>
    <row r="99" spans="1:193" x14ac:dyDescent="0.25">
      <c r="A99" s="11"/>
      <c r="B99" s="12" t="s">
        <v>15</v>
      </c>
      <c r="C99" s="17">
        <f>SUM(D99:J99)</f>
        <v>15778</v>
      </c>
      <c r="D99" s="31">
        <v>1935</v>
      </c>
      <c r="E99" s="31">
        <v>1970</v>
      </c>
      <c r="F99" s="31">
        <v>2021</v>
      </c>
      <c r="G99" s="31">
        <v>2107</v>
      </c>
      <c r="H99" s="31">
        <v>2239</v>
      </c>
      <c r="I99" s="31">
        <v>2830</v>
      </c>
      <c r="J99" s="32">
        <v>2676</v>
      </c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</row>
    <row r="100" spans="1:193" x14ac:dyDescent="0.2">
      <c r="A100" s="11"/>
      <c r="B100" s="12"/>
      <c r="C100" s="33"/>
      <c r="D100" s="34">
        <f t="shared" ref="D100:J100" si="46">ROUND(D98/D99,5)</f>
        <v>5.6800000000000002E-3</v>
      </c>
      <c r="E100" s="34">
        <f t="shared" si="46"/>
        <v>4.9750000000000003E-2</v>
      </c>
      <c r="F100" s="34">
        <f t="shared" si="46"/>
        <v>9.8470000000000002E-2</v>
      </c>
      <c r="G100" s="34">
        <f t="shared" si="46"/>
        <v>9.2549999999999993E-2</v>
      </c>
      <c r="H100" s="34">
        <f t="shared" si="46"/>
        <v>5.092E-2</v>
      </c>
      <c r="I100" s="34">
        <f t="shared" si="46"/>
        <v>1.06E-2</v>
      </c>
      <c r="J100" s="35">
        <f t="shared" si="46"/>
        <v>0</v>
      </c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</row>
    <row r="101" spans="1:193" x14ac:dyDescent="0.2">
      <c r="A101" s="63"/>
      <c r="B101" s="37" t="s">
        <v>16</v>
      </c>
      <c r="C101" s="38">
        <f>SUM(D101+E101+F101+G101+H101+I101+J101)</f>
        <v>1.5398499999999999</v>
      </c>
      <c r="D101" s="40">
        <f t="shared" ref="D101:J101" si="47">ROUND(D100*5,5)</f>
        <v>2.8400000000000002E-2</v>
      </c>
      <c r="E101" s="40">
        <f t="shared" si="47"/>
        <v>0.24875</v>
      </c>
      <c r="F101" s="40">
        <f t="shared" si="47"/>
        <v>0.49235000000000001</v>
      </c>
      <c r="G101" s="40">
        <f t="shared" si="47"/>
        <v>0.46274999999999999</v>
      </c>
      <c r="H101" s="40">
        <f t="shared" si="47"/>
        <v>0.25459999999999999</v>
      </c>
      <c r="I101" s="40">
        <f t="shared" si="47"/>
        <v>5.2999999999999999E-2</v>
      </c>
      <c r="J101" s="41">
        <f t="shared" si="47"/>
        <v>0</v>
      </c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</row>
    <row r="102" spans="1:193" x14ac:dyDescent="0.2">
      <c r="A102" s="26" t="s">
        <v>40</v>
      </c>
      <c r="B102" s="27" t="s">
        <v>14</v>
      </c>
      <c r="C102" s="13">
        <f>D102+E102+F102+G102+H102+I102+J102</f>
        <v>205</v>
      </c>
      <c r="D102" s="43">
        <v>6</v>
      </c>
      <c r="E102" s="43">
        <v>29</v>
      </c>
      <c r="F102" s="43">
        <v>42</v>
      </c>
      <c r="G102" s="43">
        <v>74</v>
      </c>
      <c r="H102" s="43">
        <v>43</v>
      </c>
      <c r="I102" s="43">
        <v>11</v>
      </c>
      <c r="J102" s="44">
        <v>0</v>
      </c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</row>
    <row r="103" spans="1:193" x14ac:dyDescent="0.25">
      <c r="A103" s="11"/>
      <c r="B103" s="12" t="s">
        <v>15</v>
      </c>
      <c r="C103" s="17">
        <f>SUM(D103:J103)</f>
        <v>7331</v>
      </c>
      <c r="D103" s="31">
        <v>971</v>
      </c>
      <c r="E103" s="31">
        <v>896</v>
      </c>
      <c r="F103" s="31">
        <v>840</v>
      </c>
      <c r="G103" s="31">
        <v>945</v>
      </c>
      <c r="H103" s="31">
        <v>1030</v>
      </c>
      <c r="I103" s="31">
        <v>1371</v>
      </c>
      <c r="J103" s="32">
        <v>1278</v>
      </c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</row>
    <row r="104" spans="1:193" x14ac:dyDescent="0.2">
      <c r="A104" s="11"/>
      <c r="B104" s="12"/>
      <c r="C104" s="33" t="s">
        <v>4</v>
      </c>
      <c r="D104" s="34">
        <f t="shared" ref="D104:J104" si="48">ROUND(D102/D103,5)</f>
        <v>6.1799999999999997E-3</v>
      </c>
      <c r="E104" s="34">
        <f t="shared" si="48"/>
        <v>3.2370000000000003E-2</v>
      </c>
      <c r="F104" s="34">
        <f t="shared" si="48"/>
        <v>0.05</v>
      </c>
      <c r="G104" s="34">
        <f t="shared" si="48"/>
        <v>7.8310000000000005E-2</v>
      </c>
      <c r="H104" s="34">
        <f t="shared" si="48"/>
        <v>4.1750000000000002E-2</v>
      </c>
      <c r="I104" s="34">
        <f t="shared" si="48"/>
        <v>8.0199999999999994E-3</v>
      </c>
      <c r="J104" s="35">
        <f t="shared" si="48"/>
        <v>0</v>
      </c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</row>
    <row r="105" spans="1:193" x14ac:dyDescent="0.2">
      <c r="A105" s="63"/>
      <c r="B105" s="37" t="s">
        <v>16</v>
      </c>
      <c r="C105" s="38">
        <f>SUM(D105+E105+F105+G105+H105+I105+J105)</f>
        <v>1.0831500000000001</v>
      </c>
      <c r="D105" s="40">
        <f t="shared" ref="D105:J105" si="49">ROUND(D104*5,5)</f>
        <v>3.09E-2</v>
      </c>
      <c r="E105" s="40">
        <f t="shared" si="49"/>
        <v>0.16184999999999999</v>
      </c>
      <c r="F105" s="40">
        <f t="shared" si="49"/>
        <v>0.25</v>
      </c>
      <c r="G105" s="40">
        <f t="shared" si="49"/>
        <v>0.39155000000000001</v>
      </c>
      <c r="H105" s="40">
        <f t="shared" si="49"/>
        <v>0.20874999999999999</v>
      </c>
      <c r="I105" s="40">
        <f t="shared" si="49"/>
        <v>4.0099999999999997E-2</v>
      </c>
      <c r="J105" s="41">
        <f t="shared" si="49"/>
        <v>0</v>
      </c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</row>
    <row r="106" spans="1:193" x14ac:dyDescent="0.2">
      <c r="A106" s="26" t="s">
        <v>41</v>
      </c>
      <c r="B106" s="27" t="s">
        <v>14</v>
      </c>
      <c r="C106" s="13">
        <f>D106+E106+F106+G106+H106+I106+J106</f>
        <v>1274</v>
      </c>
      <c r="D106" s="43">
        <v>7</v>
      </c>
      <c r="E106" s="43">
        <v>68</v>
      </c>
      <c r="F106" s="43">
        <v>286</v>
      </c>
      <c r="G106" s="43">
        <v>482</v>
      </c>
      <c r="H106" s="43">
        <v>348</v>
      </c>
      <c r="I106" s="43">
        <v>82</v>
      </c>
      <c r="J106" s="49">
        <v>1</v>
      </c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</row>
    <row r="107" spans="1:193" x14ac:dyDescent="0.25">
      <c r="A107" s="11"/>
      <c r="B107" s="12" t="s">
        <v>15</v>
      </c>
      <c r="C107" s="17">
        <f>SUM(D107:J107)</f>
        <v>42455</v>
      </c>
      <c r="D107" s="31">
        <v>4551</v>
      </c>
      <c r="E107" s="31">
        <v>5649</v>
      </c>
      <c r="F107" s="31">
        <v>5743</v>
      </c>
      <c r="G107" s="31">
        <v>5621</v>
      </c>
      <c r="H107" s="31">
        <v>6039</v>
      </c>
      <c r="I107" s="31">
        <v>7728</v>
      </c>
      <c r="J107" s="32">
        <v>7124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</row>
    <row r="108" spans="1:193" x14ac:dyDescent="0.2">
      <c r="A108" s="11"/>
      <c r="B108" s="12"/>
      <c r="C108" s="33"/>
      <c r="D108" s="34">
        <f t="shared" ref="D108:J108" si="50">ROUND(D106/D107,5)</f>
        <v>1.5399999999999999E-3</v>
      </c>
      <c r="E108" s="34">
        <f t="shared" si="50"/>
        <v>1.204E-2</v>
      </c>
      <c r="F108" s="34">
        <f t="shared" si="50"/>
        <v>4.9799999999999997E-2</v>
      </c>
      <c r="G108" s="34">
        <f t="shared" si="50"/>
        <v>8.5750000000000007E-2</v>
      </c>
      <c r="H108" s="34">
        <f t="shared" si="50"/>
        <v>5.7630000000000001E-2</v>
      </c>
      <c r="I108" s="34">
        <f t="shared" si="50"/>
        <v>1.061E-2</v>
      </c>
      <c r="J108" s="35">
        <f t="shared" si="50"/>
        <v>1.3999999999999999E-4</v>
      </c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</row>
    <row r="109" spans="1:193" x14ac:dyDescent="0.2">
      <c r="A109" s="63"/>
      <c r="B109" s="37" t="s">
        <v>16</v>
      </c>
      <c r="C109" s="38">
        <f>SUM(D109+E109+F109+G109+H109+I109+J109)</f>
        <v>1.08755</v>
      </c>
      <c r="D109" s="40">
        <f t="shared" ref="D109:J109" si="51">ROUND(D108*5,5)</f>
        <v>7.7000000000000002E-3</v>
      </c>
      <c r="E109" s="40">
        <f t="shared" si="51"/>
        <v>6.0199999999999997E-2</v>
      </c>
      <c r="F109" s="40">
        <f t="shared" si="51"/>
        <v>0.249</v>
      </c>
      <c r="G109" s="40">
        <f t="shared" si="51"/>
        <v>0.42875000000000002</v>
      </c>
      <c r="H109" s="40">
        <f t="shared" si="51"/>
        <v>0.28815000000000002</v>
      </c>
      <c r="I109" s="40">
        <f t="shared" si="51"/>
        <v>5.305E-2</v>
      </c>
      <c r="J109" s="41">
        <f t="shared" si="51"/>
        <v>6.9999999999999999E-4</v>
      </c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</row>
    <row r="110" spans="1:193" x14ac:dyDescent="0.2">
      <c r="A110" s="26" t="s">
        <v>42</v>
      </c>
      <c r="B110" s="27" t="s">
        <v>14</v>
      </c>
      <c r="C110" s="13">
        <f>D110+E110+F110+G110+H110+I110+J110</f>
        <v>677</v>
      </c>
      <c r="D110" s="43">
        <v>4</v>
      </c>
      <c r="E110" s="43">
        <v>65</v>
      </c>
      <c r="F110" s="43">
        <v>162</v>
      </c>
      <c r="G110" s="43">
        <v>274</v>
      </c>
      <c r="H110" s="43">
        <v>135</v>
      </c>
      <c r="I110" s="43">
        <v>35</v>
      </c>
      <c r="J110" s="44">
        <v>2</v>
      </c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</row>
    <row r="111" spans="1:193" x14ac:dyDescent="0.25">
      <c r="A111" s="11"/>
      <c r="B111" s="12" t="s">
        <v>15</v>
      </c>
      <c r="C111" s="17">
        <f>SUM(D111:J111)</f>
        <v>18295</v>
      </c>
      <c r="D111" s="31">
        <v>2026</v>
      </c>
      <c r="E111" s="31">
        <v>2049</v>
      </c>
      <c r="F111" s="31">
        <v>1985</v>
      </c>
      <c r="G111" s="31">
        <v>2447</v>
      </c>
      <c r="H111" s="31">
        <v>2977</v>
      </c>
      <c r="I111" s="31">
        <v>3720</v>
      </c>
      <c r="J111" s="32">
        <v>3091</v>
      </c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  <c r="BK111" s="4"/>
      <c r="BL111" s="4"/>
      <c r="BM111" s="4"/>
      <c r="BN111" s="4"/>
      <c r="BO111" s="4"/>
      <c r="BP111" s="4"/>
      <c r="BQ111" s="4"/>
      <c r="BR111" s="4"/>
      <c r="BS111" s="4"/>
      <c r="BT111" s="4"/>
      <c r="BU111" s="4"/>
      <c r="BV111" s="4"/>
      <c r="BW111" s="4"/>
      <c r="BX111" s="4"/>
      <c r="BY111" s="4"/>
      <c r="BZ111" s="4"/>
      <c r="CA111" s="4"/>
      <c r="CB111" s="4"/>
      <c r="CC111" s="4"/>
      <c r="CD111" s="4"/>
      <c r="CE111" s="4"/>
      <c r="CF111" s="4"/>
      <c r="CG111" s="4"/>
      <c r="CH111" s="4"/>
      <c r="CI111" s="4"/>
      <c r="CJ111" s="4"/>
      <c r="CK111" s="4"/>
      <c r="CL111" s="4"/>
      <c r="CM111" s="4"/>
      <c r="CN111" s="4"/>
      <c r="CO111" s="4"/>
      <c r="CP111" s="4"/>
      <c r="CQ111" s="4"/>
      <c r="CR111" s="4"/>
      <c r="CS111" s="4"/>
      <c r="CT111" s="4"/>
      <c r="CU111" s="4"/>
      <c r="CV111" s="4"/>
      <c r="CW111" s="4"/>
      <c r="CX111" s="4"/>
      <c r="CY111" s="4"/>
      <c r="CZ111" s="4"/>
      <c r="DA111" s="4"/>
      <c r="DB111" s="4"/>
      <c r="DC111" s="4"/>
      <c r="DD111" s="4"/>
      <c r="DE111" s="4"/>
      <c r="DF111" s="4"/>
      <c r="DG111" s="4"/>
      <c r="DH111" s="4"/>
      <c r="DI111" s="4"/>
      <c r="DJ111" s="4"/>
      <c r="DK111" s="4"/>
      <c r="DL111" s="4"/>
      <c r="DM111" s="4"/>
      <c r="DN111" s="4"/>
      <c r="DO111" s="4"/>
      <c r="DP111" s="4"/>
      <c r="DQ111" s="4"/>
      <c r="DR111" s="4"/>
      <c r="DS111" s="4"/>
      <c r="DT111" s="4"/>
      <c r="DU111" s="4"/>
      <c r="DV111" s="4"/>
      <c r="DW111" s="4"/>
      <c r="DX111" s="4"/>
      <c r="DY111" s="4"/>
      <c r="DZ111" s="4"/>
      <c r="EA111" s="4"/>
      <c r="EB111" s="4"/>
      <c r="EC111" s="4"/>
      <c r="ED111" s="4"/>
      <c r="EE111" s="4"/>
      <c r="EF111" s="4"/>
      <c r="EG111" s="4"/>
      <c r="EH111" s="4"/>
      <c r="EI111" s="4"/>
      <c r="EJ111" s="4"/>
      <c r="EK111" s="4"/>
      <c r="EL111" s="4"/>
      <c r="EM111" s="4"/>
      <c r="EN111" s="4"/>
      <c r="EO111" s="4"/>
      <c r="EP111" s="4"/>
      <c r="EQ111" s="4"/>
      <c r="ER111" s="4"/>
      <c r="ES111" s="4"/>
      <c r="ET111" s="4"/>
      <c r="EU111" s="4"/>
      <c r="EV111" s="4"/>
      <c r="EW111" s="4"/>
      <c r="EX111" s="4"/>
      <c r="EY111" s="4"/>
      <c r="EZ111" s="4"/>
      <c r="FA111" s="4"/>
      <c r="FB111" s="4"/>
      <c r="FC111" s="4"/>
      <c r="FD111" s="4"/>
      <c r="FE111" s="4"/>
      <c r="FF111" s="4"/>
      <c r="FG111" s="4"/>
      <c r="FH111" s="4"/>
      <c r="FI111" s="4"/>
      <c r="FJ111" s="4"/>
      <c r="FK111" s="4"/>
      <c r="FL111" s="4"/>
      <c r="FM111" s="4"/>
      <c r="FN111" s="4"/>
      <c r="FO111" s="4"/>
      <c r="FP111" s="4"/>
      <c r="FQ111" s="4"/>
      <c r="FR111" s="4"/>
      <c r="FS111" s="4"/>
      <c r="FT111" s="4"/>
      <c r="FU111" s="4"/>
      <c r="FV111" s="4"/>
      <c r="FW111" s="4"/>
      <c r="FX111" s="4"/>
      <c r="FY111" s="4"/>
      <c r="FZ111" s="4"/>
      <c r="GA111" s="4"/>
      <c r="GB111" s="4"/>
      <c r="GC111" s="4"/>
      <c r="GD111" s="4"/>
      <c r="GE111" s="4"/>
      <c r="GF111" s="4"/>
      <c r="GG111" s="4"/>
      <c r="GH111" s="4"/>
      <c r="GI111" s="4"/>
      <c r="GJ111" s="4"/>
      <c r="GK111" s="4"/>
    </row>
    <row r="112" spans="1:193" x14ac:dyDescent="0.2">
      <c r="A112" s="11"/>
      <c r="B112" s="12"/>
      <c r="C112" s="33" t="s">
        <v>4</v>
      </c>
      <c r="D112" s="34">
        <f t="shared" ref="D112:J112" si="52">ROUND(D110/D111,5)</f>
        <v>1.97E-3</v>
      </c>
      <c r="E112" s="34">
        <f t="shared" si="52"/>
        <v>3.1719999999999998E-2</v>
      </c>
      <c r="F112" s="34">
        <f t="shared" si="52"/>
        <v>8.1610000000000002E-2</v>
      </c>
      <c r="G112" s="34">
        <f t="shared" si="52"/>
        <v>0.11197</v>
      </c>
      <c r="H112" s="34">
        <f t="shared" si="52"/>
        <v>4.5350000000000001E-2</v>
      </c>
      <c r="I112" s="34">
        <f t="shared" si="52"/>
        <v>9.41E-3</v>
      </c>
      <c r="J112" s="35">
        <f t="shared" si="52"/>
        <v>6.4999999999999997E-4</v>
      </c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  <c r="BK112" s="4"/>
      <c r="BL112" s="4"/>
      <c r="BM112" s="4"/>
      <c r="BN112" s="4"/>
      <c r="BO112" s="4"/>
      <c r="BP112" s="4"/>
      <c r="BQ112" s="4"/>
      <c r="BR112" s="4"/>
      <c r="BS112" s="4"/>
      <c r="BT112" s="4"/>
      <c r="BU112" s="4"/>
      <c r="BV112" s="4"/>
      <c r="BW112" s="4"/>
      <c r="BX112" s="4"/>
      <c r="BY112" s="4"/>
      <c r="BZ112" s="4"/>
      <c r="CA112" s="4"/>
      <c r="CB112" s="4"/>
      <c r="CC112" s="4"/>
      <c r="CD112" s="4"/>
      <c r="CE112" s="4"/>
      <c r="CF112" s="4"/>
      <c r="CG112" s="4"/>
      <c r="CH112" s="4"/>
      <c r="CI112" s="4"/>
      <c r="CJ112" s="4"/>
      <c r="CK112" s="4"/>
      <c r="CL112" s="4"/>
      <c r="CM112" s="4"/>
      <c r="CN112" s="4"/>
      <c r="CO112" s="4"/>
      <c r="CP112" s="4"/>
      <c r="CQ112" s="4"/>
      <c r="CR112" s="4"/>
      <c r="CS112" s="4"/>
      <c r="CT112" s="4"/>
      <c r="CU112" s="4"/>
      <c r="CV112" s="4"/>
      <c r="CW112" s="4"/>
      <c r="CX112" s="4"/>
      <c r="CY112" s="4"/>
      <c r="CZ112" s="4"/>
      <c r="DA112" s="4"/>
      <c r="DB112" s="4"/>
      <c r="DC112" s="4"/>
      <c r="DD112" s="4"/>
      <c r="DE112" s="4"/>
      <c r="DF112" s="4"/>
      <c r="DG112" s="4"/>
      <c r="DH112" s="4"/>
      <c r="DI112" s="4"/>
      <c r="DJ112" s="4"/>
      <c r="DK112" s="4"/>
      <c r="DL112" s="4"/>
      <c r="DM112" s="4"/>
      <c r="DN112" s="4"/>
      <c r="DO112" s="4"/>
      <c r="DP112" s="4"/>
      <c r="DQ112" s="4"/>
      <c r="DR112" s="4"/>
      <c r="DS112" s="4"/>
      <c r="DT112" s="4"/>
      <c r="DU112" s="4"/>
      <c r="DV112" s="4"/>
      <c r="DW112" s="4"/>
      <c r="DX112" s="4"/>
      <c r="DY112" s="4"/>
      <c r="DZ112" s="4"/>
      <c r="EA112" s="4"/>
      <c r="EB112" s="4"/>
      <c r="EC112" s="4"/>
      <c r="ED112" s="4"/>
      <c r="EE112" s="4"/>
      <c r="EF112" s="4"/>
      <c r="EG112" s="4"/>
      <c r="EH112" s="4"/>
      <c r="EI112" s="4"/>
      <c r="EJ112" s="4"/>
      <c r="EK112" s="4"/>
      <c r="EL112" s="4"/>
      <c r="EM112" s="4"/>
      <c r="EN112" s="4"/>
      <c r="EO112" s="4"/>
      <c r="EP112" s="4"/>
      <c r="EQ112" s="4"/>
      <c r="ER112" s="4"/>
      <c r="ES112" s="4"/>
      <c r="ET112" s="4"/>
      <c r="EU112" s="4"/>
      <c r="EV112" s="4"/>
      <c r="EW112" s="4"/>
      <c r="EX112" s="4"/>
      <c r="EY112" s="4"/>
      <c r="EZ112" s="4"/>
      <c r="FA112" s="4"/>
      <c r="FB112" s="4"/>
      <c r="FC112" s="4"/>
      <c r="FD112" s="4"/>
      <c r="FE112" s="4"/>
      <c r="FF112" s="4"/>
      <c r="FG112" s="4"/>
      <c r="FH112" s="4"/>
      <c r="FI112" s="4"/>
      <c r="FJ112" s="4"/>
      <c r="FK112" s="4"/>
      <c r="FL112" s="4"/>
      <c r="FM112" s="4"/>
      <c r="FN112" s="4"/>
      <c r="FO112" s="4"/>
      <c r="FP112" s="4"/>
      <c r="FQ112" s="4"/>
      <c r="FR112" s="4"/>
      <c r="FS112" s="4"/>
      <c r="FT112" s="4"/>
      <c r="FU112" s="4"/>
      <c r="FV112" s="4"/>
      <c r="FW112" s="4"/>
      <c r="FX112" s="4"/>
      <c r="FY112" s="4"/>
      <c r="FZ112" s="4"/>
      <c r="GA112" s="4"/>
      <c r="GB112" s="4"/>
      <c r="GC112" s="4"/>
      <c r="GD112" s="4"/>
      <c r="GE112" s="4"/>
      <c r="GF112" s="4"/>
      <c r="GG112" s="4"/>
      <c r="GH112" s="4"/>
      <c r="GI112" s="4"/>
      <c r="GJ112" s="4"/>
      <c r="GK112" s="4"/>
    </row>
    <row r="113" spans="1:193" x14ac:dyDescent="0.2">
      <c r="A113" s="63"/>
      <c r="B113" s="37" t="s">
        <v>16</v>
      </c>
      <c r="C113" s="38">
        <f>SUM(D113+E113+F113+G113+H113+I113+J113)</f>
        <v>1.4134</v>
      </c>
      <c r="D113" s="40">
        <f t="shared" ref="D113:J113" si="53">ROUND(D112*5,5)</f>
        <v>9.8499999999999994E-3</v>
      </c>
      <c r="E113" s="40">
        <f t="shared" si="53"/>
        <v>0.15859999999999999</v>
      </c>
      <c r="F113" s="40">
        <f t="shared" si="53"/>
        <v>0.40805000000000002</v>
      </c>
      <c r="G113" s="40">
        <f t="shared" si="53"/>
        <v>0.55984999999999996</v>
      </c>
      <c r="H113" s="40">
        <f t="shared" si="53"/>
        <v>0.22675000000000001</v>
      </c>
      <c r="I113" s="40">
        <f t="shared" si="53"/>
        <v>4.7050000000000002E-2</v>
      </c>
      <c r="J113" s="41">
        <f t="shared" si="53"/>
        <v>3.2499999999999999E-3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  <c r="BK113" s="4"/>
      <c r="BL113" s="4"/>
      <c r="BM113" s="4"/>
      <c r="BN113" s="4"/>
      <c r="BO113" s="4"/>
      <c r="BP113" s="4"/>
      <c r="BQ113" s="4"/>
      <c r="BR113" s="4"/>
      <c r="BS113" s="4"/>
      <c r="BT113" s="4"/>
      <c r="BU113" s="4"/>
      <c r="BV113" s="4"/>
      <c r="BW113" s="4"/>
      <c r="BX113" s="4"/>
      <c r="BY113" s="4"/>
      <c r="BZ113" s="4"/>
      <c r="CA113" s="4"/>
      <c r="CB113" s="4"/>
      <c r="CC113" s="4"/>
      <c r="CD113" s="4"/>
      <c r="CE113" s="4"/>
      <c r="CF113" s="4"/>
      <c r="CG113" s="4"/>
      <c r="CH113" s="4"/>
      <c r="CI113" s="4"/>
      <c r="CJ113" s="4"/>
      <c r="CK113" s="4"/>
      <c r="CL113" s="4"/>
      <c r="CM113" s="4"/>
      <c r="CN113" s="4"/>
      <c r="CO113" s="4"/>
      <c r="CP113" s="4"/>
      <c r="CQ113" s="4"/>
      <c r="CR113" s="4"/>
      <c r="CS113" s="4"/>
      <c r="CT113" s="4"/>
      <c r="CU113" s="4"/>
      <c r="CV113" s="4"/>
      <c r="CW113" s="4"/>
      <c r="CX113" s="4"/>
      <c r="CY113" s="4"/>
      <c r="CZ113" s="4"/>
      <c r="DA113" s="4"/>
      <c r="DB113" s="4"/>
      <c r="DC113" s="4"/>
      <c r="DD113" s="4"/>
      <c r="DE113" s="4"/>
      <c r="DF113" s="4"/>
      <c r="DG113" s="4"/>
      <c r="DH113" s="4"/>
      <c r="DI113" s="4"/>
      <c r="DJ113" s="4"/>
      <c r="DK113" s="4"/>
      <c r="DL113" s="4"/>
      <c r="DM113" s="4"/>
      <c r="DN113" s="4"/>
      <c r="DO113" s="4"/>
      <c r="DP113" s="4"/>
      <c r="DQ113" s="4"/>
      <c r="DR113" s="4"/>
      <c r="DS113" s="4"/>
      <c r="DT113" s="4"/>
      <c r="DU113" s="4"/>
      <c r="DV113" s="4"/>
      <c r="DW113" s="4"/>
      <c r="DX113" s="4"/>
      <c r="DY113" s="4"/>
      <c r="DZ113" s="4"/>
      <c r="EA113" s="4"/>
      <c r="EB113" s="4"/>
      <c r="EC113" s="4"/>
      <c r="ED113" s="4"/>
      <c r="EE113" s="4"/>
      <c r="EF113" s="4"/>
      <c r="EG113" s="4"/>
      <c r="EH113" s="4"/>
      <c r="EI113" s="4"/>
      <c r="EJ113" s="4"/>
      <c r="EK113" s="4"/>
      <c r="EL113" s="4"/>
      <c r="EM113" s="4"/>
      <c r="EN113" s="4"/>
      <c r="EO113" s="4"/>
      <c r="EP113" s="4"/>
      <c r="EQ113" s="4"/>
      <c r="ER113" s="4"/>
      <c r="ES113" s="4"/>
      <c r="ET113" s="4"/>
      <c r="EU113" s="4"/>
      <c r="EV113" s="4"/>
      <c r="EW113" s="4"/>
      <c r="EX113" s="4"/>
      <c r="EY113" s="4"/>
      <c r="EZ113" s="4"/>
      <c r="FA113" s="4"/>
      <c r="FB113" s="4"/>
      <c r="FC113" s="4"/>
      <c r="FD113" s="4"/>
      <c r="FE113" s="4"/>
      <c r="FF113" s="4"/>
      <c r="FG113" s="4"/>
      <c r="FH113" s="4"/>
      <c r="FI113" s="4"/>
      <c r="FJ113" s="4"/>
      <c r="FK113" s="4"/>
      <c r="FL113" s="4"/>
      <c r="FM113" s="4"/>
      <c r="FN113" s="4"/>
      <c r="FO113" s="4"/>
      <c r="FP113" s="4"/>
      <c r="FQ113" s="4"/>
      <c r="FR113" s="4"/>
      <c r="FS113" s="4"/>
      <c r="FT113" s="4"/>
      <c r="FU113" s="4"/>
      <c r="FV113" s="4"/>
      <c r="FW113" s="4"/>
      <c r="FX113" s="4"/>
      <c r="FY113" s="4"/>
      <c r="FZ113" s="4"/>
      <c r="GA113" s="4"/>
      <c r="GB113" s="4"/>
      <c r="GC113" s="4"/>
      <c r="GD113" s="4"/>
      <c r="GE113" s="4"/>
      <c r="GF113" s="4"/>
      <c r="GG113" s="4"/>
      <c r="GH113" s="4"/>
      <c r="GI113" s="4"/>
      <c r="GJ113" s="4"/>
      <c r="GK113" s="4"/>
    </row>
    <row r="114" spans="1:193" x14ac:dyDescent="0.2">
      <c r="A114" s="26" t="s">
        <v>43</v>
      </c>
      <c r="B114" s="27" t="s">
        <v>14</v>
      </c>
      <c r="C114" s="13">
        <f>D114+E114+F114+G114+H114+I114+J114</f>
        <v>509</v>
      </c>
      <c r="D114" s="43">
        <v>8</v>
      </c>
      <c r="E114" s="43">
        <v>48</v>
      </c>
      <c r="F114" s="43">
        <v>149</v>
      </c>
      <c r="G114" s="43">
        <v>198</v>
      </c>
      <c r="H114" s="43">
        <v>88</v>
      </c>
      <c r="I114" s="43">
        <v>18</v>
      </c>
      <c r="J114" s="44">
        <v>0</v>
      </c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  <c r="BK114" s="4"/>
      <c r="BL114" s="4"/>
      <c r="BM114" s="4"/>
      <c r="BN114" s="4"/>
      <c r="BO114" s="4"/>
      <c r="BP114" s="4"/>
      <c r="BQ114" s="4"/>
      <c r="BR114" s="4"/>
      <c r="BS114" s="4"/>
      <c r="BT114" s="4"/>
      <c r="BU114" s="4"/>
      <c r="BV114" s="4"/>
      <c r="BW114" s="4"/>
      <c r="BX114" s="4"/>
      <c r="BY114" s="4"/>
      <c r="BZ114" s="4"/>
      <c r="CA114" s="4"/>
      <c r="CB114" s="4"/>
      <c r="CC114" s="4"/>
      <c r="CD114" s="4"/>
      <c r="CE114" s="4"/>
      <c r="CF114" s="4"/>
      <c r="CG114" s="4"/>
      <c r="CH114" s="4"/>
      <c r="CI114" s="4"/>
      <c r="CJ114" s="4"/>
      <c r="CK114" s="4"/>
      <c r="CL114" s="4"/>
      <c r="CM114" s="4"/>
      <c r="CN114" s="4"/>
      <c r="CO114" s="4"/>
      <c r="CP114" s="4"/>
      <c r="CQ114" s="4"/>
      <c r="CR114" s="4"/>
      <c r="CS114" s="4"/>
      <c r="CT114" s="4"/>
      <c r="CU114" s="4"/>
      <c r="CV114" s="4"/>
      <c r="CW114" s="4"/>
      <c r="CX114" s="4"/>
      <c r="CY114" s="4"/>
      <c r="CZ114" s="4"/>
      <c r="DA114" s="4"/>
      <c r="DB114" s="4"/>
      <c r="DC114" s="4"/>
      <c r="DD114" s="4"/>
      <c r="DE114" s="4"/>
      <c r="DF114" s="4"/>
      <c r="DG114" s="4"/>
      <c r="DH114" s="4"/>
      <c r="DI114" s="4"/>
      <c r="DJ114" s="4"/>
      <c r="DK114" s="4"/>
      <c r="DL114" s="4"/>
      <c r="DM114" s="4"/>
      <c r="DN114" s="4"/>
      <c r="DO114" s="4"/>
      <c r="DP114" s="4"/>
      <c r="DQ114" s="4"/>
      <c r="DR114" s="4"/>
      <c r="DS114" s="4"/>
      <c r="DT114" s="4"/>
      <c r="DU114" s="4"/>
      <c r="DV114" s="4"/>
      <c r="DW114" s="4"/>
      <c r="DX114" s="4"/>
      <c r="DY114" s="4"/>
      <c r="DZ114" s="4"/>
      <c r="EA114" s="4"/>
      <c r="EB114" s="4"/>
      <c r="EC114" s="4"/>
      <c r="ED114" s="4"/>
      <c r="EE114" s="4"/>
      <c r="EF114" s="4"/>
      <c r="EG114" s="4"/>
      <c r="EH114" s="4"/>
      <c r="EI114" s="4"/>
      <c r="EJ114" s="4"/>
      <c r="EK114" s="4"/>
      <c r="EL114" s="4"/>
      <c r="EM114" s="4"/>
      <c r="EN114" s="4"/>
      <c r="EO114" s="4"/>
      <c r="EP114" s="4"/>
      <c r="EQ114" s="4"/>
      <c r="ER114" s="4"/>
      <c r="ES114" s="4"/>
      <c r="ET114" s="4"/>
      <c r="EU114" s="4"/>
      <c r="EV114" s="4"/>
      <c r="EW114" s="4"/>
      <c r="EX114" s="4"/>
      <c r="EY114" s="4"/>
      <c r="EZ114" s="4"/>
      <c r="FA114" s="4"/>
      <c r="FB114" s="4"/>
      <c r="FC114" s="4"/>
      <c r="FD114" s="4"/>
      <c r="FE114" s="4"/>
      <c r="FF114" s="4"/>
      <c r="FG114" s="4"/>
      <c r="FH114" s="4"/>
      <c r="FI114" s="4"/>
      <c r="FJ114" s="4"/>
      <c r="FK114" s="4"/>
      <c r="FL114" s="4"/>
      <c r="FM114" s="4"/>
      <c r="FN114" s="4"/>
      <c r="FO114" s="4"/>
      <c r="FP114" s="4"/>
      <c r="FQ114" s="4"/>
      <c r="FR114" s="4"/>
      <c r="FS114" s="4"/>
      <c r="FT114" s="4"/>
      <c r="FU114" s="4"/>
      <c r="FV114" s="4"/>
      <c r="FW114" s="4"/>
      <c r="FX114" s="4"/>
      <c r="FY114" s="4"/>
      <c r="FZ114" s="4"/>
      <c r="GA114" s="4"/>
      <c r="GB114" s="4"/>
      <c r="GC114" s="4"/>
      <c r="GD114" s="4"/>
      <c r="GE114" s="4"/>
      <c r="GF114" s="4"/>
      <c r="GG114" s="4"/>
      <c r="GH114" s="4"/>
      <c r="GI114" s="4"/>
      <c r="GJ114" s="4"/>
      <c r="GK114" s="4"/>
    </row>
    <row r="115" spans="1:193" x14ac:dyDescent="0.25">
      <c r="A115" s="11"/>
      <c r="B115" s="12" t="s">
        <v>15</v>
      </c>
      <c r="C115" s="17">
        <f>SUM(D115:J115)</f>
        <v>12317</v>
      </c>
      <c r="D115" s="31">
        <v>1443</v>
      </c>
      <c r="E115" s="31">
        <v>1388</v>
      </c>
      <c r="F115" s="31">
        <v>1488</v>
      </c>
      <c r="G115" s="31">
        <v>1748</v>
      </c>
      <c r="H115" s="31">
        <v>1998</v>
      </c>
      <c r="I115" s="31">
        <v>2287</v>
      </c>
      <c r="J115" s="32">
        <v>1965</v>
      </c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</row>
    <row r="116" spans="1:193" x14ac:dyDescent="0.2">
      <c r="A116" s="11"/>
      <c r="B116" s="12"/>
      <c r="C116" s="33"/>
      <c r="D116" s="34">
        <f t="shared" ref="D116:J116" si="54">ROUND(D114/D115,5)</f>
        <v>5.5399999999999998E-3</v>
      </c>
      <c r="E116" s="34">
        <f t="shared" si="54"/>
        <v>3.458E-2</v>
      </c>
      <c r="F116" s="34">
        <f t="shared" si="54"/>
        <v>0.10013</v>
      </c>
      <c r="G116" s="34">
        <f t="shared" si="54"/>
        <v>0.11327</v>
      </c>
      <c r="H116" s="34">
        <f t="shared" si="54"/>
        <v>4.4040000000000003E-2</v>
      </c>
      <c r="I116" s="34">
        <f t="shared" si="54"/>
        <v>7.8700000000000003E-3</v>
      </c>
      <c r="J116" s="35">
        <f t="shared" si="54"/>
        <v>0</v>
      </c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  <c r="BK116" s="4"/>
      <c r="BL116" s="4"/>
      <c r="BM116" s="4"/>
      <c r="BN116" s="4"/>
      <c r="BO116" s="4"/>
      <c r="BP116" s="4"/>
      <c r="BQ116" s="4"/>
      <c r="BR116" s="4"/>
      <c r="BS116" s="4"/>
      <c r="BT116" s="4"/>
      <c r="BU116" s="4"/>
      <c r="BV116" s="4"/>
      <c r="BW116" s="4"/>
      <c r="BX116" s="4"/>
      <c r="BY116" s="4"/>
      <c r="BZ116" s="4"/>
      <c r="CA116" s="4"/>
      <c r="CB116" s="4"/>
      <c r="CC116" s="4"/>
      <c r="CD116" s="4"/>
      <c r="CE116" s="4"/>
      <c r="CF116" s="4"/>
      <c r="CG116" s="4"/>
      <c r="CH116" s="4"/>
      <c r="CI116" s="4"/>
      <c r="CJ116" s="4"/>
      <c r="CK116" s="4"/>
      <c r="CL116" s="4"/>
      <c r="CM116" s="4"/>
      <c r="CN116" s="4"/>
      <c r="CO116" s="4"/>
      <c r="CP116" s="4"/>
      <c r="CQ116" s="4"/>
      <c r="CR116" s="4"/>
      <c r="CS116" s="4"/>
      <c r="CT116" s="4"/>
      <c r="CU116" s="4"/>
      <c r="CV116" s="4"/>
      <c r="CW116" s="4"/>
      <c r="CX116" s="4"/>
      <c r="CY116" s="4"/>
      <c r="CZ116" s="4"/>
      <c r="DA116" s="4"/>
      <c r="DB116" s="4"/>
      <c r="DC116" s="4"/>
      <c r="DD116" s="4"/>
      <c r="DE116" s="4"/>
      <c r="DF116" s="4"/>
      <c r="DG116" s="4"/>
      <c r="DH116" s="4"/>
      <c r="DI116" s="4"/>
      <c r="DJ116" s="4"/>
      <c r="DK116" s="4"/>
      <c r="DL116" s="4"/>
      <c r="DM116" s="4"/>
      <c r="DN116" s="4"/>
      <c r="DO116" s="4"/>
      <c r="DP116" s="4"/>
      <c r="DQ116" s="4"/>
      <c r="DR116" s="4"/>
      <c r="DS116" s="4"/>
      <c r="DT116" s="4"/>
      <c r="DU116" s="4"/>
      <c r="DV116" s="4"/>
      <c r="DW116" s="4"/>
      <c r="DX116" s="4"/>
      <c r="DY116" s="4"/>
      <c r="DZ116" s="4"/>
      <c r="EA116" s="4"/>
      <c r="EB116" s="4"/>
      <c r="EC116" s="4"/>
      <c r="ED116" s="4"/>
      <c r="EE116" s="4"/>
      <c r="EF116" s="4"/>
      <c r="EG116" s="4"/>
      <c r="EH116" s="4"/>
      <c r="EI116" s="4"/>
      <c r="EJ116" s="4"/>
      <c r="EK116" s="4"/>
      <c r="EL116" s="4"/>
      <c r="EM116" s="4"/>
      <c r="EN116" s="4"/>
      <c r="EO116" s="4"/>
      <c r="EP116" s="4"/>
      <c r="EQ116" s="4"/>
      <c r="ER116" s="4"/>
      <c r="ES116" s="4"/>
      <c r="ET116" s="4"/>
      <c r="EU116" s="4"/>
      <c r="EV116" s="4"/>
      <c r="EW116" s="4"/>
      <c r="EX116" s="4"/>
      <c r="EY116" s="4"/>
      <c r="EZ116" s="4"/>
      <c r="FA116" s="4"/>
      <c r="FB116" s="4"/>
      <c r="FC116" s="4"/>
      <c r="FD116" s="4"/>
      <c r="FE116" s="4"/>
      <c r="FF116" s="4"/>
      <c r="FG116" s="4"/>
      <c r="FH116" s="4"/>
      <c r="FI116" s="4"/>
      <c r="FJ116" s="4"/>
      <c r="FK116" s="4"/>
      <c r="FL116" s="4"/>
      <c r="FM116" s="4"/>
      <c r="FN116" s="4"/>
      <c r="FO116" s="4"/>
      <c r="FP116" s="4"/>
      <c r="FQ116" s="4"/>
      <c r="FR116" s="4"/>
      <c r="FS116" s="4"/>
      <c r="FT116" s="4"/>
      <c r="FU116" s="4"/>
      <c r="FV116" s="4"/>
      <c r="FW116" s="4"/>
      <c r="FX116" s="4"/>
      <c r="FY116" s="4"/>
      <c r="FZ116" s="4"/>
      <c r="GA116" s="4"/>
      <c r="GB116" s="4"/>
      <c r="GC116" s="4"/>
      <c r="GD116" s="4"/>
      <c r="GE116" s="4"/>
      <c r="GF116" s="4"/>
      <c r="GG116" s="4"/>
      <c r="GH116" s="4"/>
      <c r="GI116" s="4"/>
      <c r="GJ116" s="4"/>
      <c r="GK116" s="4"/>
    </row>
    <row r="117" spans="1:193" x14ac:dyDescent="0.2">
      <c r="A117" s="63"/>
      <c r="B117" s="37" t="s">
        <v>16</v>
      </c>
      <c r="C117" s="38">
        <f>SUM(D117+E117+F117+G117+H117+I117+J117)</f>
        <v>1.52715</v>
      </c>
      <c r="D117" s="40">
        <f t="shared" ref="D117:J117" si="55">ROUND(D116*5,5)</f>
        <v>2.7699999999999999E-2</v>
      </c>
      <c r="E117" s="40">
        <f t="shared" si="55"/>
        <v>0.1729</v>
      </c>
      <c r="F117" s="40">
        <f t="shared" si="55"/>
        <v>0.50065000000000004</v>
      </c>
      <c r="G117" s="40">
        <f t="shared" si="55"/>
        <v>0.56635000000000002</v>
      </c>
      <c r="H117" s="40">
        <f t="shared" si="55"/>
        <v>0.22020000000000001</v>
      </c>
      <c r="I117" s="40">
        <f t="shared" si="55"/>
        <v>3.9350000000000003E-2</v>
      </c>
      <c r="J117" s="41">
        <f t="shared" si="55"/>
        <v>0</v>
      </c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  <c r="BK117" s="4"/>
      <c r="BL117" s="4"/>
      <c r="BM117" s="4"/>
      <c r="BN117" s="4"/>
      <c r="BO117" s="4"/>
      <c r="BP117" s="4"/>
      <c r="BQ117" s="4"/>
      <c r="BR117" s="4"/>
      <c r="BS117" s="4"/>
      <c r="BT117" s="4"/>
      <c r="BU117" s="4"/>
      <c r="BV117" s="4"/>
      <c r="BW117" s="4"/>
      <c r="BX117" s="4"/>
      <c r="BY117" s="4"/>
      <c r="BZ117" s="4"/>
      <c r="CA117" s="4"/>
      <c r="CB117" s="4"/>
      <c r="CC117" s="4"/>
      <c r="CD117" s="4"/>
      <c r="CE117" s="4"/>
      <c r="CF117" s="4"/>
      <c r="CG117" s="4"/>
      <c r="CH117" s="4"/>
      <c r="CI117" s="4"/>
      <c r="CJ117" s="4"/>
      <c r="CK117" s="4"/>
      <c r="CL117" s="4"/>
      <c r="CM117" s="4"/>
      <c r="CN117" s="4"/>
      <c r="CO117" s="4"/>
      <c r="CP117" s="4"/>
      <c r="CQ117" s="4"/>
      <c r="CR117" s="4"/>
      <c r="CS117" s="4"/>
      <c r="CT117" s="4"/>
      <c r="CU117" s="4"/>
      <c r="CV117" s="4"/>
      <c r="CW117" s="4"/>
      <c r="CX117" s="4"/>
      <c r="CY117" s="4"/>
      <c r="CZ117" s="4"/>
      <c r="DA117" s="4"/>
      <c r="DB117" s="4"/>
      <c r="DC117" s="4"/>
      <c r="DD117" s="4"/>
      <c r="DE117" s="4"/>
      <c r="DF117" s="4"/>
      <c r="DG117" s="4"/>
      <c r="DH117" s="4"/>
      <c r="DI117" s="4"/>
      <c r="DJ117" s="4"/>
      <c r="DK117" s="4"/>
      <c r="DL117" s="4"/>
      <c r="DM117" s="4"/>
      <c r="DN117" s="4"/>
      <c r="DO117" s="4"/>
      <c r="DP117" s="4"/>
      <c r="DQ117" s="4"/>
      <c r="DR117" s="4"/>
      <c r="DS117" s="4"/>
      <c r="DT117" s="4"/>
      <c r="DU117" s="4"/>
      <c r="DV117" s="4"/>
      <c r="DW117" s="4"/>
      <c r="DX117" s="4"/>
      <c r="DY117" s="4"/>
      <c r="DZ117" s="4"/>
      <c r="EA117" s="4"/>
      <c r="EB117" s="4"/>
      <c r="EC117" s="4"/>
      <c r="ED117" s="4"/>
      <c r="EE117" s="4"/>
      <c r="EF117" s="4"/>
      <c r="EG117" s="4"/>
      <c r="EH117" s="4"/>
      <c r="EI117" s="4"/>
      <c r="EJ117" s="4"/>
      <c r="EK117" s="4"/>
      <c r="EL117" s="4"/>
      <c r="EM117" s="4"/>
      <c r="EN117" s="4"/>
      <c r="EO117" s="4"/>
      <c r="EP117" s="4"/>
      <c r="EQ117" s="4"/>
      <c r="ER117" s="4"/>
      <c r="ES117" s="4"/>
      <c r="ET117" s="4"/>
      <c r="EU117" s="4"/>
      <c r="EV117" s="4"/>
      <c r="EW117" s="4"/>
      <c r="EX117" s="4"/>
      <c r="EY117" s="4"/>
      <c r="EZ117" s="4"/>
      <c r="FA117" s="4"/>
      <c r="FB117" s="4"/>
      <c r="FC117" s="4"/>
      <c r="FD117" s="4"/>
      <c r="FE117" s="4"/>
      <c r="FF117" s="4"/>
      <c r="FG117" s="4"/>
      <c r="FH117" s="4"/>
      <c r="FI117" s="4"/>
      <c r="FJ117" s="4"/>
      <c r="FK117" s="4"/>
      <c r="FL117" s="4"/>
      <c r="FM117" s="4"/>
      <c r="FN117" s="4"/>
      <c r="FO117" s="4"/>
      <c r="FP117" s="4"/>
      <c r="FQ117" s="4"/>
      <c r="FR117" s="4"/>
      <c r="FS117" s="4"/>
      <c r="FT117" s="4"/>
      <c r="FU117" s="4"/>
      <c r="FV117" s="4"/>
      <c r="FW117" s="4"/>
      <c r="FX117" s="4"/>
      <c r="FY117" s="4"/>
      <c r="FZ117" s="4"/>
      <c r="GA117" s="4"/>
      <c r="GB117" s="4"/>
      <c r="GC117" s="4"/>
      <c r="GD117" s="4"/>
      <c r="GE117" s="4"/>
      <c r="GF117" s="4"/>
      <c r="GG117" s="4"/>
      <c r="GH117" s="4"/>
      <c r="GI117" s="4"/>
      <c r="GJ117" s="4"/>
      <c r="GK117" s="4"/>
    </row>
    <row r="118" spans="1:193" x14ac:dyDescent="0.2">
      <c r="A118" s="26" t="s">
        <v>44</v>
      </c>
      <c r="B118" s="27" t="s">
        <v>14</v>
      </c>
      <c r="C118" s="13">
        <f>D118+E118+F118+G118+H118+I118+J118</f>
        <v>381</v>
      </c>
      <c r="D118" s="43">
        <v>13</v>
      </c>
      <c r="E118" s="43">
        <v>66</v>
      </c>
      <c r="F118" s="43">
        <v>98</v>
      </c>
      <c r="G118" s="43">
        <v>119</v>
      </c>
      <c r="H118" s="43">
        <v>69</v>
      </c>
      <c r="I118" s="43">
        <v>15</v>
      </c>
      <c r="J118" s="49">
        <v>1</v>
      </c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  <c r="BK118" s="4"/>
      <c r="BL118" s="4"/>
      <c r="BM118" s="4"/>
      <c r="BN118" s="4"/>
      <c r="BO118" s="4"/>
      <c r="BP118" s="4"/>
      <c r="BQ118" s="4"/>
      <c r="BR118" s="4"/>
      <c r="BS118" s="4"/>
      <c r="BT118" s="4"/>
      <c r="BU118" s="4"/>
      <c r="BV118" s="4"/>
      <c r="BW118" s="4"/>
      <c r="BX118" s="4"/>
      <c r="BY118" s="4"/>
      <c r="BZ118" s="4"/>
      <c r="CA118" s="4"/>
      <c r="CB118" s="4"/>
      <c r="CC118" s="4"/>
      <c r="CD118" s="4"/>
      <c r="CE118" s="4"/>
      <c r="CF118" s="4"/>
      <c r="CG118" s="4"/>
      <c r="CH118" s="4"/>
      <c r="CI118" s="4"/>
      <c r="CJ118" s="4"/>
      <c r="CK118" s="4"/>
      <c r="CL118" s="4"/>
      <c r="CM118" s="4"/>
      <c r="CN118" s="4"/>
      <c r="CO118" s="4"/>
      <c r="CP118" s="4"/>
      <c r="CQ118" s="4"/>
      <c r="CR118" s="4"/>
      <c r="CS118" s="4"/>
      <c r="CT118" s="4"/>
      <c r="CU118" s="4"/>
      <c r="CV118" s="4"/>
      <c r="CW118" s="4"/>
      <c r="CX118" s="4"/>
      <c r="CY118" s="4"/>
      <c r="CZ118" s="4"/>
      <c r="DA118" s="4"/>
      <c r="DB118" s="4"/>
      <c r="DC118" s="4"/>
      <c r="DD118" s="4"/>
      <c r="DE118" s="4"/>
      <c r="DF118" s="4"/>
      <c r="DG118" s="4"/>
      <c r="DH118" s="4"/>
      <c r="DI118" s="4"/>
      <c r="DJ118" s="4"/>
      <c r="DK118" s="4"/>
      <c r="DL118" s="4"/>
      <c r="DM118" s="4"/>
      <c r="DN118" s="4"/>
      <c r="DO118" s="4"/>
      <c r="DP118" s="4"/>
      <c r="DQ118" s="4"/>
      <c r="DR118" s="4"/>
      <c r="DS118" s="4"/>
      <c r="DT118" s="4"/>
      <c r="DU118" s="4"/>
      <c r="DV118" s="4"/>
      <c r="DW118" s="4"/>
      <c r="DX118" s="4"/>
      <c r="DY118" s="4"/>
      <c r="DZ118" s="4"/>
      <c r="EA118" s="4"/>
      <c r="EB118" s="4"/>
      <c r="EC118" s="4"/>
      <c r="ED118" s="4"/>
      <c r="EE118" s="4"/>
      <c r="EF118" s="4"/>
      <c r="EG118" s="4"/>
      <c r="EH118" s="4"/>
      <c r="EI118" s="4"/>
      <c r="EJ118" s="4"/>
      <c r="EK118" s="4"/>
      <c r="EL118" s="4"/>
      <c r="EM118" s="4"/>
      <c r="EN118" s="4"/>
      <c r="EO118" s="4"/>
      <c r="EP118" s="4"/>
      <c r="EQ118" s="4"/>
      <c r="ER118" s="4"/>
      <c r="ES118" s="4"/>
      <c r="ET118" s="4"/>
      <c r="EU118" s="4"/>
      <c r="EV118" s="4"/>
      <c r="EW118" s="4"/>
      <c r="EX118" s="4"/>
      <c r="EY118" s="4"/>
      <c r="EZ118" s="4"/>
      <c r="FA118" s="4"/>
      <c r="FB118" s="4"/>
      <c r="FC118" s="4"/>
      <c r="FD118" s="4"/>
      <c r="FE118" s="4"/>
      <c r="FF118" s="4"/>
      <c r="FG118" s="4"/>
      <c r="FH118" s="4"/>
      <c r="FI118" s="4"/>
      <c r="FJ118" s="4"/>
      <c r="FK118" s="4"/>
      <c r="FL118" s="4"/>
      <c r="FM118" s="4"/>
      <c r="FN118" s="4"/>
      <c r="FO118" s="4"/>
      <c r="FP118" s="4"/>
      <c r="FQ118" s="4"/>
      <c r="FR118" s="4"/>
      <c r="FS118" s="4"/>
      <c r="FT118" s="4"/>
      <c r="FU118" s="4"/>
      <c r="FV118" s="4"/>
      <c r="FW118" s="4"/>
      <c r="FX118" s="4"/>
      <c r="FY118" s="4"/>
      <c r="FZ118" s="4"/>
      <c r="GA118" s="4"/>
      <c r="GB118" s="4"/>
      <c r="GC118" s="4"/>
      <c r="GD118" s="4"/>
      <c r="GE118" s="4"/>
      <c r="GF118" s="4"/>
      <c r="GG118" s="4"/>
      <c r="GH118" s="4"/>
      <c r="GI118" s="4"/>
      <c r="GJ118" s="4"/>
      <c r="GK118" s="4"/>
    </row>
    <row r="119" spans="1:193" x14ac:dyDescent="0.25">
      <c r="A119" s="11"/>
      <c r="B119" s="12" t="s">
        <v>15</v>
      </c>
      <c r="C119" s="17">
        <f>SUM(D119:J119)</f>
        <v>13491</v>
      </c>
      <c r="D119" s="31">
        <v>1837</v>
      </c>
      <c r="E119" s="31">
        <v>1887</v>
      </c>
      <c r="F119" s="31">
        <v>1593</v>
      </c>
      <c r="G119" s="31">
        <v>1679</v>
      </c>
      <c r="H119" s="31">
        <v>1724</v>
      </c>
      <c r="I119" s="31">
        <v>2441</v>
      </c>
      <c r="J119" s="32">
        <v>2330</v>
      </c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</row>
    <row r="120" spans="1:193" x14ac:dyDescent="0.2">
      <c r="A120" s="11"/>
      <c r="B120" s="12"/>
      <c r="C120" s="33" t="s">
        <v>4</v>
      </c>
      <c r="D120" s="34">
        <f t="shared" ref="D120:J120" si="56">ROUND(D118/D119,5)</f>
        <v>7.0800000000000004E-3</v>
      </c>
      <c r="E120" s="34">
        <f t="shared" si="56"/>
        <v>3.4979999999999997E-2</v>
      </c>
      <c r="F120" s="34">
        <f t="shared" si="56"/>
        <v>6.1519999999999998E-2</v>
      </c>
      <c r="G120" s="34">
        <f t="shared" si="56"/>
        <v>7.0879999999999999E-2</v>
      </c>
      <c r="H120" s="34">
        <f t="shared" si="56"/>
        <v>4.002E-2</v>
      </c>
      <c r="I120" s="34">
        <f t="shared" si="56"/>
        <v>6.1500000000000001E-3</v>
      </c>
      <c r="J120" s="35">
        <f t="shared" si="56"/>
        <v>4.2999999999999999E-4</v>
      </c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  <c r="BK120" s="4"/>
      <c r="BL120" s="4"/>
      <c r="BM120" s="4"/>
      <c r="BN120" s="4"/>
      <c r="BO120" s="4"/>
      <c r="BP120" s="4"/>
      <c r="BQ120" s="4"/>
      <c r="BR120" s="4"/>
      <c r="BS120" s="4"/>
      <c r="BT120" s="4"/>
      <c r="BU120" s="4"/>
      <c r="BV120" s="4"/>
      <c r="BW120" s="4"/>
      <c r="BX120" s="4"/>
      <c r="BY120" s="4"/>
      <c r="BZ120" s="4"/>
      <c r="CA120" s="4"/>
      <c r="CB120" s="4"/>
      <c r="CC120" s="4"/>
      <c r="CD120" s="4"/>
      <c r="CE120" s="4"/>
      <c r="CF120" s="4"/>
      <c r="CG120" s="4"/>
      <c r="CH120" s="4"/>
      <c r="CI120" s="4"/>
      <c r="CJ120" s="4"/>
      <c r="CK120" s="4"/>
      <c r="CL120" s="4"/>
      <c r="CM120" s="4"/>
      <c r="CN120" s="4"/>
      <c r="CO120" s="4"/>
      <c r="CP120" s="4"/>
      <c r="CQ120" s="4"/>
      <c r="CR120" s="4"/>
      <c r="CS120" s="4"/>
      <c r="CT120" s="4"/>
      <c r="CU120" s="4"/>
      <c r="CV120" s="4"/>
      <c r="CW120" s="4"/>
      <c r="CX120" s="4"/>
      <c r="CY120" s="4"/>
      <c r="CZ120" s="4"/>
      <c r="DA120" s="4"/>
      <c r="DB120" s="4"/>
      <c r="DC120" s="4"/>
      <c r="DD120" s="4"/>
      <c r="DE120" s="4"/>
      <c r="DF120" s="4"/>
      <c r="DG120" s="4"/>
      <c r="DH120" s="4"/>
      <c r="DI120" s="4"/>
      <c r="DJ120" s="4"/>
      <c r="DK120" s="4"/>
      <c r="DL120" s="4"/>
      <c r="DM120" s="4"/>
      <c r="DN120" s="4"/>
      <c r="DO120" s="4"/>
      <c r="DP120" s="4"/>
      <c r="DQ120" s="4"/>
      <c r="DR120" s="4"/>
      <c r="DS120" s="4"/>
      <c r="DT120" s="4"/>
      <c r="DU120" s="4"/>
      <c r="DV120" s="4"/>
      <c r="DW120" s="4"/>
      <c r="DX120" s="4"/>
      <c r="DY120" s="4"/>
      <c r="DZ120" s="4"/>
      <c r="EA120" s="4"/>
      <c r="EB120" s="4"/>
      <c r="EC120" s="4"/>
      <c r="ED120" s="4"/>
      <c r="EE120" s="4"/>
      <c r="EF120" s="4"/>
      <c r="EG120" s="4"/>
      <c r="EH120" s="4"/>
      <c r="EI120" s="4"/>
      <c r="EJ120" s="4"/>
      <c r="EK120" s="4"/>
      <c r="EL120" s="4"/>
      <c r="EM120" s="4"/>
      <c r="EN120" s="4"/>
      <c r="EO120" s="4"/>
      <c r="EP120" s="4"/>
      <c r="EQ120" s="4"/>
      <c r="ER120" s="4"/>
      <c r="ES120" s="4"/>
      <c r="ET120" s="4"/>
      <c r="EU120" s="4"/>
      <c r="EV120" s="4"/>
      <c r="EW120" s="4"/>
      <c r="EX120" s="4"/>
      <c r="EY120" s="4"/>
      <c r="EZ120" s="4"/>
      <c r="FA120" s="4"/>
      <c r="FB120" s="4"/>
      <c r="FC120" s="4"/>
      <c r="FD120" s="4"/>
      <c r="FE120" s="4"/>
      <c r="FF120" s="4"/>
      <c r="FG120" s="4"/>
      <c r="FH120" s="4"/>
      <c r="FI120" s="4"/>
      <c r="FJ120" s="4"/>
      <c r="FK120" s="4"/>
      <c r="FL120" s="4"/>
      <c r="FM120" s="4"/>
      <c r="FN120" s="4"/>
      <c r="FO120" s="4"/>
      <c r="FP120" s="4"/>
      <c r="FQ120" s="4"/>
      <c r="FR120" s="4"/>
      <c r="FS120" s="4"/>
      <c r="FT120" s="4"/>
      <c r="FU120" s="4"/>
      <c r="FV120" s="4"/>
      <c r="FW120" s="4"/>
      <c r="FX120" s="4"/>
      <c r="FY120" s="4"/>
      <c r="FZ120" s="4"/>
      <c r="GA120" s="4"/>
      <c r="GB120" s="4"/>
      <c r="GC120" s="4"/>
      <c r="GD120" s="4"/>
      <c r="GE120" s="4"/>
      <c r="GF120" s="4"/>
      <c r="GG120" s="4"/>
      <c r="GH120" s="4"/>
      <c r="GI120" s="4"/>
      <c r="GJ120" s="4"/>
      <c r="GK120" s="4"/>
    </row>
    <row r="121" spans="1:193" x14ac:dyDescent="0.2">
      <c r="A121" s="63"/>
      <c r="B121" s="37" t="s">
        <v>16</v>
      </c>
      <c r="C121" s="38">
        <f>SUM(D121+E121+F121+G121+H121+I121+J121)</f>
        <v>1.1053000000000002</v>
      </c>
      <c r="D121" s="40">
        <f t="shared" ref="D121:J121" si="57">ROUND(D120*5,5)</f>
        <v>3.5400000000000001E-2</v>
      </c>
      <c r="E121" s="40">
        <f t="shared" si="57"/>
        <v>0.1749</v>
      </c>
      <c r="F121" s="40">
        <f t="shared" si="57"/>
        <v>0.30759999999999998</v>
      </c>
      <c r="G121" s="40">
        <f t="shared" si="57"/>
        <v>0.35439999999999999</v>
      </c>
      <c r="H121" s="40">
        <f t="shared" si="57"/>
        <v>0.2001</v>
      </c>
      <c r="I121" s="40">
        <f t="shared" si="57"/>
        <v>3.075E-2</v>
      </c>
      <c r="J121" s="41">
        <f t="shared" si="57"/>
        <v>2.15E-3</v>
      </c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  <c r="BK121" s="4"/>
      <c r="BL121" s="4"/>
      <c r="BM121" s="4"/>
      <c r="BN121" s="4"/>
      <c r="BO121" s="4"/>
      <c r="BP121" s="4"/>
      <c r="BQ121" s="4"/>
      <c r="BR121" s="4"/>
      <c r="BS121" s="4"/>
      <c r="BT121" s="4"/>
      <c r="BU121" s="4"/>
      <c r="BV121" s="4"/>
      <c r="BW121" s="4"/>
      <c r="BX121" s="4"/>
      <c r="BY121" s="4"/>
      <c r="BZ121" s="4"/>
      <c r="CA121" s="4"/>
      <c r="CB121" s="4"/>
      <c r="CC121" s="4"/>
      <c r="CD121" s="4"/>
      <c r="CE121" s="4"/>
      <c r="CF121" s="4"/>
      <c r="CG121" s="4"/>
      <c r="CH121" s="4"/>
      <c r="CI121" s="4"/>
      <c r="CJ121" s="4"/>
      <c r="CK121" s="4"/>
      <c r="CL121" s="4"/>
      <c r="CM121" s="4"/>
      <c r="CN121" s="4"/>
      <c r="CO121" s="4"/>
      <c r="CP121" s="4"/>
      <c r="CQ121" s="4"/>
      <c r="CR121" s="4"/>
      <c r="CS121" s="4"/>
      <c r="CT121" s="4"/>
      <c r="CU121" s="4"/>
      <c r="CV121" s="4"/>
      <c r="CW121" s="4"/>
      <c r="CX121" s="4"/>
      <c r="CY121" s="4"/>
      <c r="CZ121" s="4"/>
      <c r="DA121" s="4"/>
      <c r="DB121" s="4"/>
      <c r="DC121" s="4"/>
      <c r="DD121" s="4"/>
      <c r="DE121" s="4"/>
      <c r="DF121" s="4"/>
      <c r="DG121" s="4"/>
      <c r="DH121" s="4"/>
      <c r="DI121" s="4"/>
      <c r="DJ121" s="4"/>
      <c r="DK121" s="4"/>
      <c r="DL121" s="4"/>
      <c r="DM121" s="4"/>
      <c r="DN121" s="4"/>
      <c r="DO121" s="4"/>
      <c r="DP121" s="4"/>
      <c r="DQ121" s="4"/>
      <c r="DR121" s="4"/>
      <c r="DS121" s="4"/>
      <c r="DT121" s="4"/>
      <c r="DU121" s="4"/>
      <c r="DV121" s="4"/>
      <c r="DW121" s="4"/>
      <c r="DX121" s="4"/>
      <c r="DY121" s="4"/>
      <c r="DZ121" s="4"/>
      <c r="EA121" s="4"/>
      <c r="EB121" s="4"/>
      <c r="EC121" s="4"/>
      <c r="ED121" s="4"/>
      <c r="EE121" s="4"/>
      <c r="EF121" s="4"/>
      <c r="EG121" s="4"/>
      <c r="EH121" s="4"/>
      <c r="EI121" s="4"/>
      <c r="EJ121" s="4"/>
      <c r="EK121" s="4"/>
      <c r="EL121" s="4"/>
      <c r="EM121" s="4"/>
      <c r="EN121" s="4"/>
      <c r="EO121" s="4"/>
      <c r="EP121" s="4"/>
      <c r="EQ121" s="4"/>
      <c r="ER121" s="4"/>
      <c r="ES121" s="4"/>
      <c r="ET121" s="4"/>
      <c r="EU121" s="4"/>
      <c r="EV121" s="4"/>
      <c r="EW121" s="4"/>
      <c r="EX121" s="4"/>
      <c r="EY121" s="4"/>
      <c r="EZ121" s="4"/>
      <c r="FA121" s="4"/>
      <c r="FB121" s="4"/>
      <c r="FC121" s="4"/>
      <c r="FD121" s="4"/>
      <c r="FE121" s="4"/>
      <c r="FF121" s="4"/>
      <c r="FG121" s="4"/>
      <c r="FH121" s="4"/>
      <c r="FI121" s="4"/>
      <c r="FJ121" s="4"/>
      <c r="FK121" s="4"/>
      <c r="FL121" s="4"/>
      <c r="FM121" s="4"/>
      <c r="FN121" s="4"/>
      <c r="FO121" s="4"/>
      <c r="FP121" s="4"/>
      <c r="FQ121" s="4"/>
      <c r="FR121" s="4"/>
      <c r="FS121" s="4"/>
      <c r="FT121" s="4"/>
      <c r="FU121" s="4"/>
      <c r="FV121" s="4"/>
      <c r="FW121" s="4"/>
      <c r="FX121" s="4"/>
      <c r="FY121" s="4"/>
      <c r="FZ121" s="4"/>
      <c r="GA121" s="4"/>
      <c r="GB121" s="4"/>
      <c r="GC121" s="4"/>
      <c r="GD121" s="4"/>
      <c r="GE121" s="4"/>
      <c r="GF121" s="4"/>
      <c r="GG121" s="4"/>
      <c r="GH121" s="4"/>
      <c r="GI121" s="4"/>
      <c r="GJ121" s="4"/>
      <c r="GK121" s="4"/>
    </row>
    <row r="122" spans="1:193" x14ac:dyDescent="0.2">
      <c r="A122" s="26" t="s">
        <v>45</v>
      </c>
      <c r="B122" s="27" t="s">
        <v>14</v>
      </c>
      <c r="C122" s="13">
        <f>D122+E122+F122+G122+H122+I122+J122</f>
        <v>695</v>
      </c>
      <c r="D122" s="43">
        <v>3</v>
      </c>
      <c r="E122" s="43">
        <v>40</v>
      </c>
      <c r="F122" s="43">
        <v>160</v>
      </c>
      <c r="G122" s="43">
        <v>253</v>
      </c>
      <c r="H122" s="43">
        <v>200</v>
      </c>
      <c r="I122" s="43">
        <v>38</v>
      </c>
      <c r="J122" s="44">
        <v>1</v>
      </c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  <c r="BK122" s="4"/>
      <c r="BL122" s="4"/>
      <c r="BM122" s="4"/>
      <c r="BN122" s="4"/>
      <c r="BO122" s="4"/>
      <c r="BP122" s="4"/>
      <c r="BQ122" s="4"/>
      <c r="BR122" s="4"/>
      <c r="BS122" s="4"/>
      <c r="BT122" s="4"/>
      <c r="BU122" s="4"/>
      <c r="BV122" s="4"/>
      <c r="BW122" s="4"/>
      <c r="BX122" s="4"/>
      <c r="BY122" s="4"/>
      <c r="BZ122" s="4"/>
      <c r="CA122" s="4"/>
      <c r="CB122" s="4"/>
      <c r="CC122" s="4"/>
      <c r="CD122" s="4"/>
      <c r="CE122" s="4"/>
      <c r="CF122" s="4"/>
      <c r="CG122" s="4"/>
      <c r="CH122" s="4"/>
      <c r="CI122" s="4"/>
      <c r="CJ122" s="4"/>
      <c r="CK122" s="4"/>
      <c r="CL122" s="4"/>
      <c r="CM122" s="4"/>
      <c r="CN122" s="4"/>
      <c r="CO122" s="4"/>
      <c r="CP122" s="4"/>
      <c r="CQ122" s="4"/>
      <c r="CR122" s="4"/>
      <c r="CS122" s="4"/>
      <c r="CT122" s="4"/>
      <c r="CU122" s="4"/>
      <c r="CV122" s="4"/>
      <c r="CW122" s="4"/>
      <c r="CX122" s="4"/>
      <c r="CY122" s="4"/>
      <c r="CZ122" s="4"/>
      <c r="DA122" s="4"/>
      <c r="DB122" s="4"/>
      <c r="DC122" s="4"/>
      <c r="DD122" s="4"/>
      <c r="DE122" s="4"/>
      <c r="DF122" s="4"/>
      <c r="DG122" s="4"/>
      <c r="DH122" s="4"/>
      <c r="DI122" s="4"/>
      <c r="DJ122" s="4"/>
      <c r="DK122" s="4"/>
      <c r="DL122" s="4"/>
      <c r="DM122" s="4"/>
      <c r="DN122" s="4"/>
      <c r="DO122" s="4"/>
      <c r="DP122" s="4"/>
      <c r="DQ122" s="4"/>
      <c r="DR122" s="4"/>
      <c r="DS122" s="4"/>
      <c r="DT122" s="4"/>
      <c r="DU122" s="4"/>
      <c r="DV122" s="4"/>
      <c r="DW122" s="4"/>
      <c r="DX122" s="4"/>
      <c r="DY122" s="4"/>
      <c r="DZ122" s="4"/>
      <c r="EA122" s="4"/>
      <c r="EB122" s="4"/>
      <c r="EC122" s="4"/>
      <c r="ED122" s="4"/>
      <c r="EE122" s="4"/>
      <c r="EF122" s="4"/>
      <c r="EG122" s="4"/>
      <c r="EH122" s="4"/>
      <c r="EI122" s="4"/>
      <c r="EJ122" s="4"/>
      <c r="EK122" s="4"/>
      <c r="EL122" s="4"/>
      <c r="EM122" s="4"/>
      <c r="EN122" s="4"/>
      <c r="EO122" s="4"/>
      <c r="EP122" s="4"/>
      <c r="EQ122" s="4"/>
      <c r="ER122" s="4"/>
      <c r="ES122" s="4"/>
      <c r="ET122" s="4"/>
      <c r="EU122" s="4"/>
      <c r="EV122" s="4"/>
      <c r="EW122" s="4"/>
      <c r="EX122" s="4"/>
      <c r="EY122" s="4"/>
      <c r="EZ122" s="4"/>
      <c r="FA122" s="4"/>
      <c r="FB122" s="4"/>
      <c r="FC122" s="4"/>
      <c r="FD122" s="4"/>
      <c r="FE122" s="4"/>
      <c r="FF122" s="4"/>
      <c r="FG122" s="4"/>
      <c r="FH122" s="4"/>
      <c r="FI122" s="4"/>
      <c r="FJ122" s="4"/>
      <c r="FK122" s="4"/>
      <c r="FL122" s="4"/>
      <c r="FM122" s="4"/>
      <c r="FN122" s="4"/>
      <c r="FO122" s="4"/>
      <c r="FP122" s="4"/>
      <c r="FQ122" s="4"/>
      <c r="FR122" s="4"/>
      <c r="FS122" s="4"/>
      <c r="FT122" s="4"/>
      <c r="FU122" s="4"/>
      <c r="FV122" s="4"/>
      <c r="FW122" s="4"/>
      <c r="FX122" s="4"/>
      <c r="FY122" s="4"/>
      <c r="FZ122" s="4"/>
      <c r="GA122" s="4"/>
      <c r="GB122" s="4"/>
      <c r="GC122" s="4"/>
      <c r="GD122" s="4"/>
      <c r="GE122" s="4"/>
      <c r="GF122" s="4"/>
      <c r="GG122" s="4"/>
      <c r="GH122" s="4"/>
      <c r="GI122" s="4"/>
      <c r="GJ122" s="4"/>
      <c r="GK122" s="4"/>
    </row>
    <row r="123" spans="1:193" x14ac:dyDescent="0.25">
      <c r="A123" s="11"/>
      <c r="B123" s="12" t="s">
        <v>15</v>
      </c>
      <c r="C123" s="17">
        <f>SUM(D123:J123)</f>
        <v>19684</v>
      </c>
      <c r="D123" s="31">
        <v>2342</v>
      </c>
      <c r="E123" s="31">
        <v>2398</v>
      </c>
      <c r="F123" s="31">
        <v>2377</v>
      </c>
      <c r="G123" s="31">
        <v>2851</v>
      </c>
      <c r="H123" s="31">
        <v>3249</v>
      </c>
      <c r="I123" s="31">
        <v>3444</v>
      </c>
      <c r="J123" s="32">
        <v>3023</v>
      </c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  <c r="BK123" s="4"/>
      <c r="BL123" s="4"/>
      <c r="BM123" s="4"/>
      <c r="BN123" s="4"/>
      <c r="BO123" s="4"/>
      <c r="BP123" s="4"/>
      <c r="BQ123" s="4"/>
      <c r="BR123" s="4"/>
      <c r="BS123" s="4"/>
      <c r="BT123" s="4"/>
      <c r="BU123" s="4"/>
      <c r="BV123" s="4"/>
      <c r="BW123" s="4"/>
      <c r="BX123" s="4"/>
      <c r="BY123" s="4"/>
      <c r="BZ123" s="4"/>
      <c r="CA123" s="4"/>
      <c r="CB123" s="4"/>
      <c r="CC123" s="4"/>
      <c r="CD123" s="4"/>
      <c r="CE123" s="4"/>
      <c r="CF123" s="4"/>
      <c r="CG123" s="4"/>
      <c r="CH123" s="4"/>
      <c r="CI123" s="4"/>
      <c r="CJ123" s="4"/>
      <c r="CK123" s="4"/>
      <c r="CL123" s="4"/>
      <c r="CM123" s="4"/>
      <c r="CN123" s="4"/>
      <c r="CO123" s="4"/>
      <c r="CP123" s="4"/>
      <c r="CQ123" s="4"/>
      <c r="CR123" s="4"/>
      <c r="CS123" s="4"/>
      <c r="CT123" s="4"/>
      <c r="CU123" s="4"/>
      <c r="CV123" s="4"/>
      <c r="CW123" s="4"/>
      <c r="CX123" s="4"/>
      <c r="CY123" s="4"/>
      <c r="CZ123" s="4"/>
      <c r="DA123" s="4"/>
      <c r="DB123" s="4"/>
      <c r="DC123" s="4"/>
      <c r="DD123" s="4"/>
      <c r="DE123" s="4"/>
      <c r="DF123" s="4"/>
      <c r="DG123" s="4"/>
      <c r="DH123" s="4"/>
      <c r="DI123" s="4"/>
      <c r="DJ123" s="4"/>
      <c r="DK123" s="4"/>
      <c r="DL123" s="4"/>
      <c r="DM123" s="4"/>
      <c r="DN123" s="4"/>
      <c r="DO123" s="4"/>
      <c r="DP123" s="4"/>
      <c r="DQ123" s="4"/>
      <c r="DR123" s="4"/>
      <c r="DS123" s="4"/>
      <c r="DT123" s="4"/>
      <c r="DU123" s="4"/>
      <c r="DV123" s="4"/>
      <c r="DW123" s="4"/>
      <c r="DX123" s="4"/>
      <c r="DY123" s="4"/>
      <c r="DZ123" s="4"/>
      <c r="EA123" s="4"/>
      <c r="EB123" s="4"/>
      <c r="EC123" s="4"/>
      <c r="ED123" s="4"/>
      <c r="EE123" s="4"/>
      <c r="EF123" s="4"/>
      <c r="EG123" s="4"/>
      <c r="EH123" s="4"/>
      <c r="EI123" s="4"/>
      <c r="EJ123" s="4"/>
      <c r="EK123" s="4"/>
      <c r="EL123" s="4"/>
      <c r="EM123" s="4"/>
      <c r="EN123" s="4"/>
      <c r="EO123" s="4"/>
      <c r="EP123" s="4"/>
      <c r="EQ123" s="4"/>
      <c r="ER123" s="4"/>
      <c r="ES123" s="4"/>
      <c r="ET123" s="4"/>
      <c r="EU123" s="4"/>
      <c r="EV123" s="4"/>
      <c r="EW123" s="4"/>
      <c r="EX123" s="4"/>
      <c r="EY123" s="4"/>
      <c r="EZ123" s="4"/>
      <c r="FA123" s="4"/>
      <c r="FB123" s="4"/>
      <c r="FC123" s="4"/>
      <c r="FD123" s="4"/>
      <c r="FE123" s="4"/>
      <c r="FF123" s="4"/>
      <c r="FG123" s="4"/>
      <c r="FH123" s="4"/>
      <c r="FI123" s="4"/>
      <c r="FJ123" s="4"/>
      <c r="FK123" s="4"/>
      <c r="FL123" s="4"/>
      <c r="FM123" s="4"/>
      <c r="FN123" s="4"/>
      <c r="FO123" s="4"/>
      <c r="FP123" s="4"/>
      <c r="FQ123" s="4"/>
      <c r="FR123" s="4"/>
      <c r="FS123" s="4"/>
      <c r="FT123" s="4"/>
      <c r="FU123" s="4"/>
      <c r="FV123" s="4"/>
      <c r="FW123" s="4"/>
      <c r="FX123" s="4"/>
      <c r="FY123" s="4"/>
      <c r="FZ123" s="4"/>
      <c r="GA123" s="4"/>
      <c r="GB123" s="4"/>
      <c r="GC123" s="4"/>
      <c r="GD123" s="4"/>
      <c r="GE123" s="4"/>
      <c r="GF123" s="4"/>
      <c r="GG123" s="4"/>
      <c r="GH123" s="4"/>
      <c r="GI123" s="4"/>
      <c r="GJ123" s="4"/>
      <c r="GK123" s="4"/>
    </row>
    <row r="124" spans="1:193" x14ac:dyDescent="0.2">
      <c r="A124" s="11"/>
      <c r="B124" s="12"/>
      <c r="C124" s="33"/>
      <c r="D124" s="34">
        <f t="shared" ref="D124:J124" si="58">ROUND(D122/D123,5)</f>
        <v>1.2800000000000001E-3</v>
      </c>
      <c r="E124" s="34">
        <f t="shared" si="58"/>
        <v>1.668E-2</v>
      </c>
      <c r="F124" s="34">
        <f t="shared" si="58"/>
        <v>6.7309999999999995E-2</v>
      </c>
      <c r="G124" s="34">
        <f t="shared" si="58"/>
        <v>8.8739999999999999E-2</v>
      </c>
      <c r="H124" s="34">
        <f t="shared" si="58"/>
        <v>6.1559999999999997E-2</v>
      </c>
      <c r="I124" s="34">
        <f t="shared" si="58"/>
        <v>1.103E-2</v>
      </c>
      <c r="J124" s="35">
        <f t="shared" si="58"/>
        <v>3.3E-4</v>
      </c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  <c r="BK124" s="4"/>
      <c r="BL124" s="4"/>
      <c r="BM124" s="4"/>
      <c r="BN124" s="4"/>
      <c r="BO124" s="4"/>
      <c r="BP124" s="4"/>
      <c r="BQ124" s="4"/>
      <c r="BR124" s="4"/>
      <c r="BS124" s="4"/>
      <c r="BT124" s="4"/>
      <c r="BU124" s="4"/>
      <c r="BV124" s="4"/>
      <c r="BW124" s="4"/>
      <c r="BX124" s="4"/>
      <c r="BY124" s="4"/>
      <c r="BZ124" s="4"/>
      <c r="CA124" s="4"/>
      <c r="CB124" s="4"/>
      <c r="CC124" s="4"/>
      <c r="CD124" s="4"/>
      <c r="CE124" s="4"/>
      <c r="CF124" s="4"/>
      <c r="CG124" s="4"/>
      <c r="CH124" s="4"/>
      <c r="CI124" s="4"/>
      <c r="CJ124" s="4"/>
      <c r="CK124" s="4"/>
      <c r="CL124" s="4"/>
      <c r="CM124" s="4"/>
      <c r="CN124" s="4"/>
      <c r="CO124" s="4"/>
      <c r="CP124" s="4"/>
      <c r="CQ124" s="4"/>
      <c r="CR124" s="4"/>
      <c r="CS124" s="4"/>
      <c r="CT124" s="4"/>
      <c r="CU124" s="4"/>
      <c r="CV124" s="4"/>
      <c r="CW124" s="4"/>
      <c r="CX124" s="4"/>
      <c r="CY124" s="4"/>
      <c r="CZ124" s="4"/>
      <c r="DA124" s="4"/>
      <c r="DB124" s="4"/>
      <c r="DC124" s="4"/>
      <c r="DD124" s="4"/>
      <c r="DE124" s="4"/>
      <c r="DF124" s="4"/>
      <c r="DG124" s="4"/>
      <c r="DH124" s="4"/>
      <c r="DI124" s="4"/>
      <c r="DJ124" s="4"/>
      <c r="DK124" s="4"/>
      <c r="DL124" s="4"/>
      <c r="DM124" s="4"/>
      <c r="DN124" s="4"/>
      <c r="DO124" s="4"/>
      <c r="DP124" s="4"/>
      <c r="DQ124" s="4"/>
      <c r="DR124" s="4"/>
      <c r="DS124" s="4"/>
      <c r="DT124" s="4"/>
      <c r="DU124" s="4"/>
      <c r="DV124" s="4"/>
      <c r="DW124" s="4"/>
      <c r="DX124" s="4"/>
      <c r="DY124" s="4"/>
      <c r="DZ124" s="4"/>
      <c r="EA124" s="4"/>
      <c r="EB124" s="4"/>
      <c r="EC124" s="4"/>
      <c r="ED124" s="4"/>
      <c r="EE124" s="4"/>
      <c r="EF124" s="4"/>
      <c r="EG124" s="4"/>
      <c r="EH124" s="4"/>
      <c r="EI124" s="4"/>
      <c r="EJ124" s="4"/>
      <c r="EK124" s="4"/>
      <c r="EL124" s="4"/>
      <c r="EM124" s="4"/>
      <c r="EN124" s="4"/>
      <c r="EO124" s="4"/>
      <c r="EP124" s="4"/>
      <c r="EQ124" s="4"/>
      <c r="ER124" s="4"/>
      <c r="ES124" s="4"/>
      <c r="ET124" s="4"/>
      <c r="EU124" s="4"/>
      <c r="EV124" s="4"/>
      <c r="EW124" s="4"/>
      <c r="EX124" s="4"/>
      <c r="EY124" s="4"/>
      <c r="EZ124" s="4"/>
      <c r="FA124" s="4"/>
      <c r="FB124" s="4"/>
      <c r="FC124" s="4"/>
      <c r="FD124" s="4"/>
      <c r="FE124" s="4"/>
      <c r="FF124" s="4"/>
      <c r="FG124" s="4"/>
      <c r="FH124" s="4"/>
      <c r="FI124" s="4"/>
      <c r="FJ124" s="4"/>
      <c r="FK124" s="4"/>
      <c r="FL124" s="4"/>
      <c r="FM124" s="4"/>
      <c r="FN124" s="4"/>
      <c r="FO124" s="4"/>
      <c r="FP124" s="4"/>
      <c r="FQ124" s="4"/>
      <c r="FR124" s="4"/>
      <c r="FS124" s="4"/>
      <c r="FT124" s="4"/>
      <c r="FU124" s="4"/>
      <c r="FV124" s="4"/>
      <c r="FW124" s="4"/>
      <c r="FX124" s="4"/>
      <c r="FY124" s="4"/>
      <c r="FZ124" s="4"/>
      <c r="GA124" s="4"/>
      <c r="GB124" s="4"/>
      <c r="GC124" s="4"/>
      <c r="GD124" s="4"/>
      <c r="GE124" s="4"/>
      <c r="GF124" s="4"/>
      <c r="GG124" s="4"/>
      <c r="GH124" s="4"/>
      <c r="GI124" s="4"/>
      <c r="GJ124" s="4"/>
      <c r="GK124" s="4"/>
    </row>
    <row r="125" spans="1:193" x14ac:dyDescent="0.2">
      <c r="A125" s="63"/>
      <c r="B125" s="37" t="s">
        <v>16</v>
      </c>
      <c r="C125" s="38">
        <f>SUM(D125+E125+F125+G125+H125+I125+J125)</f>
        <v>1.23465</v>
      </c>
      <c r="D125" s="40">
        <f t="shared" ref="D125:J125" si="59">ROUND(D124*5,5)</f>
        <v>6.4000000000000003E-3</v>
      </c>
      <c r="E125" s="40">
        <f t="shared" si="59"/>
        <v>8.3400000000000002E-2</v>
      </c>
      <c r="F125" s="40">
        <f t="shared" si="59"/>
        <v>0.33655000000000002</v>
      </c>
      <c r="G125" s="40">
        <f t="shared" si="59"/>
        <v>0.44369999999999998</v>
      </c>
      <c r="H125" s="40">
        <f t="shared" si="59"/>
        <v>0.30780000000000002</v>
      </c>
      <c r="I125" s="40">
        <f t="shared" si="59"/>
        <v>5.5149999999999998E-2</v>
      </c>
      <c r="J125" s="41">
        <f t="shared" si="59"/>
        <v>1.65E-3</v>
      </c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</row>
    <row r="126" spans="1:193" x14ac:dyDescent="0.2">
      <c r="A126" s="26" t="s">
        <v>46</v>
      </c>
      <c r="B126" s="27" t="s">
        <v>14</v>
      </c>
      <c r="C126" s="13">
        <f>D126+E126+F126+G126+H126+I126+J126</f>
        <v>429</v>
      </c>
      <c r="D126" s="43">
        <v>7</v>
      </c>
      <c r="E126" s="43">
        <v>17</v>
      </c>
      <c r="F126" s="43">
        <v>105</v>
      </c>
      <c r="G126" s="43">
        <v>145</v>
      </c>
      <c r="H126" s="43">
        <v>121</v>
      </c>
      <c r="I126" s="43">
        <v>33</v>
      </c>
      <c r="J126" s="4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</row>
    <row r="127" spans="1:193" x14ac:dyDescent="0.25">
      <c r="A127" s="11"/>
      <c r="B127" s="12" t="s">
        <v>15</v>
      </c>
      <c r="C127" s="17">
        <f>SUM(D127:J127)</f>
        <v>12863</v>
      </c>
      <c r="D127" s="31">
        <v>1431</v>
      </c>
      <c r="E127" s="31">
        <v>1341</v>
      </c>
      <c r="F127" s="31">
        <v>1373</v>
      </c>
      <c r="G127" s="31">
        <v>1693</v>
      </c>
      <c r="H127" s="31">
        <v>2215</v>
      </c>
      <c r="I127" s="31">
        <v>2702</v>
      </c>
      <c r="J127" s="32">
        <v>2108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</row>
    <row r="128" spans="1:193" x14ac:dyDescent="0.2">
      <c r="A128" s="11"/>
      <c r="B128" s="12"/>
      <c r="C128" s="33"/>
      <c r="D128" s="34">
        <f t="shared" ref="D128:J128" si="60">ROUND(D126/D127,5)</f>
        <v>4.8900000000000002E-3</v>
      </c>
      <c r="E128" s="34">
        <f t="shared" si="60"/>
        <v>1.268E-2</v>
      </c>
      <c r="F128" s="34">
        <f t="shared" si="60"/>
        <v>7.6469999999999996E-2</v>
      </c>
      <c r="G128" s="34">
        <f t="shared" si="60"/>
        <v>8.5650000000000004E-2</v>
      </c>
      <c r="H128" s="34">
        <f t="shared" si="60"/>
        <v>5.4629999999999998E-2</v>
      </c>
      <c r="I128" s="34">
        <f t="shared" si="60"/>
        <v>1.221E-2</v>
      </c>
      <c r="J128" s="35">
        <f t="shared" si="60"/>
        <v>4.6999999999999999E-4</v>
      </c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  <c r="BK128" s="4"/>
      <c r="BL128" s="4"/>
      <c r="BM128" s="4"/>
      <c r="BN128" s="4"/>
      <c r="BO128" s="4"/>
      <c r="BP128" s="4"/>
      <c r="BQ128" s="4"/>
      <c r="BR128" s="4"/>
      <c r="BS128" s="4"/>
      <c r="BT128" s="4"/>
      <c r="BU128" s="4"/>
      <c r="BV128" s="4"/>
      <c r="BW128" s="4"/>
      <c r="BX128" s="4"/>
      <c r="BY128" s="4"/>
      <c r="BZ128" s="4"/>
      <c r="CA128" s="4"/>
      <c r="CB128" s="4"/>
      <c r="CC128" s="4"/>
      <c r="CD128" s="4"/>
      <c r="CE128" s="4"/>
      <c r="CF128" s="4"/>
      <c r="CG128" s="4"/>
      <c r="CH128" s="4"/>
      <c r="CI128" s="4"/>
      <c r="CJ128" s="4"/>
      <c r="CK128" s="4"/>
      <c r="CL128" s="4"/>
      <c r="CM128" s="4"/>
      <c r="CN128" s="4"/>
      <c r="CO128" s="4"/>
      <c r="CP128" s="4"/>
      <c r="CQ128" s="4"/>
      <c r="CR128" s="4"/>
      <c r="CS128" s="4"/>
      <c r="CT128" s="4"/>
      <c r="CU128" s="4"/>
      <c r="CV128" s="4"/>
      <c r="CW128" s="4"/>
      <c r="CX128" s="4"/>
      <c r="CY128" s="4"/>
      <c r="CZ128" s="4"/>
      <c r="DA128" s="4"/>
      <c r="DB128" s="4"/>
      <c r="DC128" s="4"/>
      <c r="DD128" s="4"/>
      <c r="DE128" s="4"/>
      <c r="DF128" s="4"/>
      <c r="DG128" s="4"/>
      <c r="DH128" s="4"/>
      <c r="DI128" s="4"/>
      <c r="DJ128" s="4"/>
      <c r="DK128" s="4"/>
      <c r="DL128" s="4"/>
      <c r="DM128" s="4"/>
      <c r="DN128" s="4"/>
      <c r="DO128" s="4"/>
      <c r="DP128" s="4"/>
      <c r="DQ128" s="4"/>
      <c r="DR128" s="4"/>
      <c r="DS128" s="4"/>
      <c r="DT128" s="4"/>
      <c r="DU128" s="4"/>
      <c r="DV128" s="4"/>
      <c r="DW128" s="4"/>
      <c r="DX128" s="4"/>
      <c r="DY128" s="4"/>
      <c r="DZ128" s="4"/>
      <c r="EA128" s="4"/>
      <c r="EB128" s="4"/>
      <c r="EC128" s="4"/>
      <c r="ED128" s="4"/>
      <c r="EE128" s="4"/>
      <c r="EF128" s="4"/>
      <c r="EG128" s="4"/>
      <c r="EH128" s="4"/>
      <c r="EI128" s="4"/>
      <c r="EJ128" s="4"/>
      <c r="EK128" s="4"/>
      <c r="EL128" s="4"/>
      <c r="EM128" s="4"/>
      <c r="EN128" s="4"/>
      <c r="EO128" s="4"/>
      <c r="EP128" s="4"/>
      <c r="EQ128" s="4"/>
      <c r="ER128" s="4"/>
      <c r="ES128" s="4"/>
      <c r="ET128" s="4"/>
      <c r="EU128" s="4"/>
      <c r="EV128" s="4"/>
      <c r="EW128" s="4"/>
      <c r="EX128" s="4"/>
      <c r="EY128" s="4"/>
      <c r="EZ128" s="4"/>
      <c r="FA128" s="4"/>
      <c r="FB128" s="4"/>
      <c r="FC128" s="4"/>
      <c r="FD128" s="4"/>
      <c r="FE128" s="4"/>
      <c r="FF128" s="4"/>
      <c r="FG128" s="4"/>
      <c r="FH128" s="4"/>
      <c r="FI128" s="4"/>
      <c r="FJ128" s="4"/>
      <c r="FK128" s="4"/>
      <c r="FL128" s="4"/>
      <c r="FM128" s="4"/>
      <c r="FN128" s="4"/>
      <c r="FO128" s="4"/>
      <c r="FP128" s="4"/>
      <c r="FQ128" s="4"/>
      <c r="FR128" s="4"/>
      <c r="FS128" s="4"/>
      <c r="FT128" s="4"/>
      <c r="FU128" s="4"/>
      <c r="FV128" s="4"/>
      <c r="FW128" s="4"/>
      <c r="FX128" s="4"/>
      <c r="FY128" s="4"/>
      <c r="FZ128" s="4"/>
      <c r="GA128" s="4"/>
      <c r="GB128" s="4"/>
      <c r="GC128" s="4"/>
      <c r="GD128" s="4"/>
      <c r="GE128" s="4"/>
      <c r="GF128" s="4"/>
      <c r="GG128" s="4"/>
      <c r="GH128" s="4"/>
      <c r="GI128" s="4"/>
      <c r="GJ128" s="4"/>
      <c r="GK128" s="4"/>
    </row>
    <row r="129" spans="1:193" x14ac:dyDescent="0.2">
      <c r="A129" s="63"/>
      <c r="B129" s="37" t="s">
        <v>16</v>
      </c>
      <c r="C129" s="38">
        <f>SUM(D129+E129+F129+G129+H129+I129+J129)</f>
        <v>1.2350000000000001</v>
      </c>
      <c r="D129" s="40">
        <f t="shared" ref="D129:J129" si="61">ROUND(D128*5,5)</f>
        <v>2.445E-2</v>
      </c>
      <c r="E129" s="40">
        <f t="shared" si="61"/>
        <v>6.3399999999999998E-2</v>
      </c>
      <c r="F129" s="40">
        <f t="shared" si="61"/>
        <v>0.38235000000000002</v>
      </c>
      <c r="G129" s="40">
        <f t="shared" si="61"/>
        <v>0.42825000000000002</v>
      </c>
      <c r="H129" s="40">
        <f t="shared" si="61"/>
        <v>0.27315</v>
      </c>
      <c r="I129" s="40">
        <f t="shared" si="61"/>
        <v>6.105E-2</v>
      </c>
      <c r="J129" s="41">
        <f t="shared" si="61"/>
        <v>2.3500000000000001E-3</v>
      </c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  <c r="BO129" s="4"/>
      <c r="BP129" s="4"/>
      <c r="BQ129" s="4"/>
      <c r="BR129" s="4"/>
      <c r="BS129" s="4"/>
      <c r="BT129" s="4"/>
      <c r="BU129" s="4"/>
      <c r="BV129" s="4"/>
      <c r="BW129" s="4"/>
      <c r="BX129" s="4"/>
      <c r="BY129" s="4"/>
      <c r="BZ129" s="4"/>
      <c r="CA129" s="4"/>
      <c r="CB129" s="4"/>
      <c r="CC129" s="4"/>
      <c r="CD129" s="4"/>
      <c r="CE129" s="4"/>
      <c r="CF129" s="4"/>
      <c r="CG129" s="4"/>
      <c r="CH129" s="4"/>
      <c r="CI129" s="4"/>
      <c r="CJ129" s="4"/>
      <c r="CK129" s="4"/>
      <c r="CL129" s="4"/>
      <c r="CM129" s="4"/>
      <c r="CN129" s="4"/>
      <c r="CO129" s="4"/>
      <c r="CP129" s="4"/>
      <c r="CQ129" s="4"/>
      <c r="CR129" s="4"/>
      <c r="CS129" s="4"/>
      <c r="CT129" s="4"/>
      <c r="CU129" s="4"/>
      <c r="CV129" s="4"/>
      <c r="CW129" s="4"/>
      <c r="CX129" s="4"/>
      <c r="CY129" s="4"/>
      <c r="CZ129" s="4"/>
      <c r="DA129" s="4"/>
      <c r="DB129" s="4"/>
      <c r="DC129" s="4"/>
      <c r="DD129" s="4"/>
      <c r="DE129" s="4"/>
      <c r="DF129" s="4"/>
      <c r="DG129" s="4"/>
      <c r="DH129" s="4"/>
      <c r="DI129" s="4"/>
      <c r="DJ129" s="4"/>
      <c r="DK129" s="4"/>
      <c r="DL129" s="4"/>
      <c r="DM129" s="4"/>
      <c r="DN129" s="4"/>
      <c r="DO129" s="4"/>
      <c r="DP129" s="4"/>
      <c r="DQ129" s="4"/>
      <c r="DR129" s="4"/>
      <c r="DS129" s="4"/>
      <c r="DT129" s="4"/>
      <c r="DU129" s="4"/>
      <c r="DV129" s="4"/>
      <c r="DW129" s="4"/>
      <c r="DX129" s="4"/>
      <c r="DY129" s="4"/>
      <c r="DZ129" s="4"/>
      <c r="EA129" s="4"/>
      <c r="EB129" s="4"/>
      <c r="EC129" s="4"/>
      <c r="ED129" s="4"/>
      <c r="EE129" s="4"/>
      <c r="EF129" s="4"/>
      <c r="EG129" s="4"/>
      <c r="EH129" s="4"/>
      <c r="EI129" s="4"/>
      <c r="EJ129" s="4"/>
      <c r="EK129" s="4"/>
      <c r="EL129" s="4"/>
      <c r="EM129" s="4"/>
      <c r="EN129" s="4"/>
      <c r="EO129" s="4"/>
      <c r="EP129" s="4"/>
      <c r="EQ129" s="4"/>
      <c r="ER129" s="4"/>
      <c r="ES129" s="4"/>
      <c r="ET129" s="4"/>
      <c r="EU129" s="4"/>
      <c r="EV129" s="4"/>
      <c r="EW129" s="4"/>
      <c r="EX129" s="4"/>
      <c r="EY129" s="4"/>
      <c r="EZ129" s="4"/>
      <c r="FA129" s="4"/>
      <c r="FB129" s="4"/>
      <c r="FC129" s="4"/>
      <c r="FD129" s="4"/>
      <c r="FE129" s="4"/>
      <c r="FF129" s="4"/>
      <c r="FG129" s="4"/>
      <c r="FH129" s="4"/>
      <c r="FI129" s="4"/>
      <c r="FJ129" s="4"/>
      <c r="FK129" s="4"/>
      <c r="FL129" s="4"/>
      <c r="FM129" s="4"/>
      <c r="FN129" s="4"/>
      <c r="FO129" s="4"/>
      <c r="FP129" s="4"/>
      <c r="FQ129" s="4"/>
      <c r="FR129" s="4"/>
      <c r="FS129" s="4"/>
      <c r="FT129" s="4"/>
      <c r="FU129" s="4"/>
      <c r="FV129" s="4"/>
      <c r="FW129" s="4"/>
      <c r="FX129" s="4"/>
      <c r="FY129" s="4"/>
      <c r="FZ129" s="4"/>
      <c r="GA129" s="4"/>
      <c r="GB129" s="4"/>
      <c r="GC129" s="4"/>
      <c r="GD129" s="4"/>
      <c r="GE129" s="4"/>
      <c r="GF129" s="4"/>
      <c r="GG129" s="4"/>
      <c r="GH129" s="4"/>
      <c r="GI129" s="4"/>
      <c r="GJ129" s="4"/>
      <c r="GK129" s="4"/>
    </row>
    <row r="130" spans="1:193" x14ac:dyDescent="0.2">
      <c r="A130" s="26" t="s">
        <v>47</v>
      </c>
      <c r="B130" s="27" t="s">
        <v>14</v>
      </c>
      <c r="C130" s="13">
        <f>D130+E130+F130+G130+H130+I130+J130</f>
        <v>379</v>
      </c>
      <c r="D130" s="43">
        <v>8</v>
      </c>
      <c r="E130" s="43">
        <v>55</v>
      </c>
      <c r="F130" s="43">
        <v>127</v>
      </c>
      <c r="G130" s="43">
        <v>104</v>
      </c>
      <c r="H130" s="43">
        <v>69</v>
      </c>
      <c r="I130" s="43">
        <v>14</v>
      </c>
      <c r="J130" s="44">
        <v>2</v>
      </c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</row>
    <row r="131" spans="1:193" x14ac:dyDescent="0.25">
      <c r="A131" s="11"/>
      <c r="B131" s="12" t="s">
        <v>15</v>
      </c>
      <c r="C131" s="17">
        <f>SUM(D131:J131)</f>
        <v>9605</v>
      </c>
      <c r="D131" s="31">
        <v>1120</v>
      </c>
      <c r="E131" s="31">
        <v>1106</v>
      </c>
      <c r="F131" s="31">
        <v>1276</v>
      </c>
      <c r="G131" s="31">
        <v>1389</v>
      </c>
      <c r="H131" s="31">
        <v>1490</v>
      </c>
      <c r="I131" s="31">
        <v>1748</v>
      </c>
      <c r="J131" s="32">
        <v>1476</v>
      </c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</row>
    <row r="132" spans="1:193" x14ac:dyDescent="0.2">
      <c r="A132" s="11"/>
      <c r="B132" s="12"/>
      <c r="C132" s="33"/>
      <c r="D132" s="34">
        <f t="shared" ref="D132:J132" si="62">ROUND(D130/D131,5)</f>
        <v>7.1399999999999996E-3</v>
      </c>
      <c r="E132" s="34">
        <f t="shared" si="62"/>
        <v>4.9730000000000003E-2</v>
      </c>
      <c r="F132" s="34">
        <f t="shared" si="62"/>
        <v>9.9529999999999993E-2</v>
      </c>
      <c r="G132" s="34">
        <f t="shared" si="62"/>
        <v>7.4870000000000006E-2</v>
      </c>
      <c r="H132" s="34">
        <f t="shared" si="62"/>
        <v>4.6309999999999997E-2</v>
      </c>
      <c r="I132" s="34">
        <f t="shared" si="62"/>
        <v>8.0099999999999998E-3</v>
      </c>
      <c r="J132" s="35">
        <f t="shared" si="62"/>
        <v>1.3600000000000001E-3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</row>
    <row r="133" spans="1:193" x14ac:dyDescent="0.2">
      <c r="A133" s="63"/>
      <c r="B133" s="37" t="s">
        <v>16</v>
      </c>
      <c r="C133" s="38">
        <f>SUM(D133+E133+F133+G133+H133+I133+J133)</f>
        <v>1.4347499999999997</v>
      </c>
      <c r="D133" s="40">
        <f t="shared" ref="D133:J133" si="63">ROUND(D132*5,5)</f>
        <v>3.5700000000000003E-2</v>
      </c>
      <c r="E133" s="40">
        <f t="shared" si="63"/>
        <v>0.24865000000000001</v>
      </c>
      <c r="F133" s="40">
        <f t="shared" si="63"/>
        <v>0.49764999999999998</v>
      </c>
      <c r="G133" s="40">
        <f t="shared" si="63"/>
        <v>0.37435000000000002</v>
      </c>
      <c r="H133" s="40">
        <f t="shared" si="63"/>
        <v>0.23155000000000001</v>
      </c>
      <c r="I133" s="40">
        <f t="shared" si="63"/>
        <v>4.0050000000000002E-2</v>
      </c>
      <c r="J133" s="41">
        <f t="shared" si="63"/>
        <v>6.7999999999999996E-3</v>
      </c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</row>
    <row r="134" spans="1:193" x14ac:dyDescent="0.2">
      <c r="A134" s="26" t="s">
        <v>48</v>
      </c>
      <c r="B134" s="27" t="s">
        <v>14</v>
      </c>
      <c r="C134" s="13">
        <f>D134+E134+F134+G134+H134+I134+J134</f>
        <v>167</v>
      </c>
      <c r="D134" s="64">
        <v>1</v>
      </c>
      <c r="E134" s="65">
        <v>15</v>
      </c>
      <c r="F134" s="65">
        <v>41</v>
      </c>
      <c r="G134" s="65">
        <v>62</v>
      </c>
      <c r="H134" s="65">
        <v>39</v>
      </c>
      <c r="I134" s="64">
        <v>9</v>
      </c>
      <c r="J134" s="66">
        <v>0</v>
      </c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</row>
    <row r="135" spans="1:193" x14ac:dyDescent="0.25">
      <c r="A135" s="11"/>
      <c r="B135" s="12" t="s">
        <v>15</v>
      </c>
      <c r="C135" s="17">
        <f>SUM(D135:J135)</f>
        <v>5377</v>
      </c>
      <c r="D135" s="31">
        <v>721</v>
      </c>
      <c r="E135" s="31">
        <v>564</v>
      </c>
      <c r="F135" s="31">
        <v>478</v>
      </c>
      <c r="G135" s="31">
        <v>648</v>
      </c>
      <c r="H135" s="31">
        <v>857</v>
      </c>
      <c r="I135" s="31">
        <v>1067</v>
      </c>
      <c r="J135" s="32">
        <v>1042</v>
      </c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</row>
    <row r="136" spans="1:193" x14ac:dyDescent="0.2">
      <c r="A136" s="11"/>
      <c r="B136" s="12"/>
      <c r="C136" s="33" t="s">
        <v>4</v>
      </c>
      <c r="D136" s="34">
        <f t="shared" ref="D136:J136" si="64">ROUND(D134/D135,5)</f>
        <v>1.39E-3</v>
      </c>
      <c r="E136" s="34">
        <f t="shared" si="64"/>
        <v>2.6599999999999999E-2</v>
      </c>
      <c r="F136" s="34">
        <f t="shared" si="64"/>
        <v>8.5769999999999999E-2</v>
      </c>
      <c r="G136" s="34">
        <f t="shared" si="64"/>
        <v>9.5680000000000001E-2</v>
      </c>
      <c r="H136" s="34">
        <f t="shared" si="64"/>
        <v>4.5510000000000002E-2</v>
      </c>
      <c r="I136" s="34">
        <f t="shared" si="64"/>
        <v>8.43E-3</v>
      </c>
      <c r="J136" s="35">
        <f t="shared" si="64"/>
        <v>0</v>
      </c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</row>
    <row r="137" spans="1:193" x14ac:dyDescent="0.2">
      <c r="A137" s="36"/>
      <c r="B137" s="37" t="s">
        <v>16</v>
      </c>
      <c r="C137" s="38">
        <f>SUM(D137+E137+F137+G137+H137+I137+J137)</f>
        <v>1.3168999999999997</v>
      </c>
      <c r="D137" s="40">
        <f t="shared" ref="D137:J137" si="65">ROUND(D136*5,5)</f>
        <v>6.9499999999999996E-3</v>
      </c>
      <c r="E137" s="40">
        <f t="shared" si="65"/>
        <v>0.13300000000000001</v>
      </c>
      <c r="F137" s="40">
        <f t="shared" si="65"/>
        <v>0.42885000000000001</v>
      </c>
      <c r="G137" s="40">
        <f t="shared" si="65"/>
        <v>0.47839999999999999</v>
      </c>
      <c r="H137" s="40">
        <f t="shared" si="65"/>
        <v>0.22755</v>
      </c>
      <c r="I137" s="40">
        <f t="shared" si="65"/>
        <v>4.215E-2</v>
      </c>
      <c r="J137" s="41">
        <f t="shared" si="65"/>
        <v>0</v>
      </c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  <c r="BK137" s="4"/>
      <c r="BL137" s="4"/>
      <c r="BM137" s="4"/>
      <c r="BN137" s="4"/>
      <c r="BO137" s="4"/>
      <c r="BP137" s="4"/>
      <c r="BQ137" s="4"/>
      <c r="BR137" s="4"/>
      <c r="BS137" s="4"/>
      <c r="BT137" s="4"/>
      <c r="BU137" s="4"/>
      <c r="BV137" s="4"/>
      <c r="BW137" s="4"/>
      <c r="BX137" s="4"/>
      <c r="BY137" s="4"/>
      <c r="BZ137" s="4"/>
      <c r="CA137" s="4"/>
      <c r="CB137" s="4"/>
      <c r="CC137" s="4"/>
      <c r="CD137" s="4"/>
      <c r="CE137" s="4"/>
      <c r="CF137" s="4"/>
      <c r="CG137" s="4"/>
      <c r="CH137" s="4"/>
      <c r="CI137" s="4"/>
      <c r="CJ137" s="4"/>
      <c r="CK137" s="4"/>
      <c r="CL137" s="4"/>
      <c r="CM137" s="4"/>
      <c r="CN137" s="4"/>
      <c r="CO137" s="4"/>
      <c r="CP137" s="4"/>
      <c r="CQ137" s="4"/>
      <c r="CR137" s="4"/>
      <c r="CS137" s="4"/>
      <c r="CT137" s="4"/>
      <c r="CU137" s="4"/>
      <c r="CV137" s="4"/>
      <c r="CW137" s="4"/>
      <c r="CX137" s="4"/>
      <c r="CY137" s="4"/>
      <c r="CZ137" s="4"/>
      <c r="DA137" s="4"/>
      <c r="DB137" s="4"/>
      <c r="DC137" s="4"/>
      <c r="DD137" s="4"/>
      <c r="DE137" s="4"/>
      <c r="DF137" s="4"/>
      <c r="DG137" s="4"/>
      <c r="DH137" s="4"/>
      <c r="DI137" s="4"/>
      <c r="DJ137" s="4"/>
      <c r="DK137" s="4"/>
      <c r="DL137" s="4"/>
      <c r="DM137" s="4"/>
      <c r="DN137" s="4"/>
      <c r="DO137" s="4"/>
      <c r="DP137" s="4"/>
      <c r="DQ137" s="4"/>
      <c r="DR137" s="4"/>
      <c r="DS137" s="4"/>
      <c r="DT137" s="4"/>
      <c r="DU137" s="4"/>
      <c r="DV137" s="4"/>
      <c r="DW137" s="4"/>
      <c r="DX137" s="4"/>
      <c r="DY137" s="4"/>
      <c r="DZ137" s="4"/>
      <c r="EA137" s="4"/>
      <c r="EB137" s="4"/>
      <c r="EC137" s="4"/>
      <c r="ED137" s="4"/>
      <c r="EE137" s="4"/>
      <c r="EF137" s="4"/>
      <c r="EG137" s="4"/>
      <c r="EH137" s="4"/>
      <c r="EI137" s="4"/>
      <c r="EJ137" s="4"/>
      <c r="EK137" s="4"/>
      <c r="EL137" s="4"/>
      <c r="EM137" s="4"/>
      <c r="EN137" s="4"/>
      <c r="EO137" s="4"/>
      <c r="EP137" s="4"/>
      <c r="EQ137" s="4"/>
      <c r="ER137" s="4"/>
      <c r="ES137" s="4"/>
      <c r="ET137" s="4"/>
      <c r="EU137" s="4"/>
      <c r="EV137" s="4"/>
      <c r="EW137" s="4"/>
      <c r="EX137" s="4"/>
      <c r="EY137" s="4"/>
      <c r="EZ137" s="4"/>
      <c r="FA137" s="4"/>
      <c r="FB137" s="4"/>
      <c r="FC137" s="4"/>
      <c r="FD137" s="4"/>
      <c r="FE137" s="4"/>
      <c r="FF137" s="4"/>
      <c r="FG137" s="4"/>
      <c r="FH137" s="4"/>
      <c r="FI137" s="4"/>
      <c r="FJ137" s="4"/>
      <c r="FK137" s="4"/>
      <c r="FL137" s="4"/>
      <c r="FM137" s="4"/>
      <c r="FN137" s="4"/>
      <c r="FO137" s="4"/>
      <c r="FP137" s="4"/>
      <c r="FQ137" s="4"/>
      <c r="FR137" s="4"/>
      <c r="FS137" s="4"/>
      <c r="FT137" s="4"/>
      <c r="FU137" s="4"/>
      <c r="FV137" s="4"/>
      <c r="FW137" s="4"/>
      <c r="FX137" s="4"/>
      <c r="FY137" s="4"/>
      <c r="FZ137" s="4"/>
      <c r="GA137" s="4"/>
      <c r="GB137" s="4"/>
      <c r="GC137" s="4"/>
      <c r="GD137" s="4"/>
      <c r="GE137" s="4"/>
      <c r="GF137" s="4"/>
      <c r="GG137" s="4"/>
      <c r="GH137" s="4"/>
      <c r="GI137" s="4"/>
      <c r="GJ137" s="4"/>
      <c r="GK137" s="4"/>
    </row>
    <row r="138" spans="1:193" x14ac:dyDescent="0.2">
      <c r="A138" s="11" t="s">
        <v>49</v>
      </c>
      <c r="B138" s="27" t="s">
        <v>14</v>
      </c>
      <c r="C138" s="13">
        <f>D138+E138+F138+G138+H138+I138+J138</f>
        <v>232</v>
      </c>
      <c r="D138" s="43">
        <v>4</v>
      </c>
      <c r="E138" s="43">
        <v>24</v>
      </c>
      <c r="F138" s="43">
        <v>65</v>
      </c>
      <c r="G138" s="43">
        <v>83</v>
      </c>
      <c r="H138" s="43">
        <v>48</v>
      </c>
      <c r="I138" s="43">
        <v>8</v>
      </c>
      <c r="J138" s="44">
        <v>0</v>
      </c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  <c r="BK138" s="4"/>
      <c r="BL138" s="4"/>
      <c r="BM138" s="4"/>
      <c r="BN138" s="4"/>
      <c r="BO138" s="4"/>
      <c r="BP138" s="4"/>
      <c r="BQ138" s="4"/>
      <c r="BR138" s="4"/>
      <c r="BS138" s="4"/>
      <c r="BT138" s="4"/>
      <c r="BU138" s="4"/>
      <c r="BV138" s="4"/>
      <c r="BW138" s="4"/>
      <c r="BX138" s="4"/>
      <c r="BY138" s="4"/>
      <c r="BZ138" s="4"/>
      <c r="CA138" s="4"/>
      <c r="CB138" s="4"/>
      <c r="CC138" s="4"/>
      <c r="CD138" s="4"/>
      <c r="CE138" s="4"/>
      <c r="CF138" s="4"/>
      <c r="CG138" s="4"/>
      <c r="CH138" s="4"/>
      <c r="CI138" s="4"/>
      <c r="CJ138" s="4"/>
      <c r="CK138" s="4"/>
      <c r="CL138" s="4"/>
      <c r="CM138" s="4"/>
      <c r="CN138" s="4"/>
      <c r="CO138" s="4"/>
      <c r="CP138" s="4"/>
      <c r="CQ138" s="4"/>
      <c r="CR138" s="4"/>
      <c r="CS138" s="4"/>
      <c r="CT138" s="4"/>
      <c r="CU138" s="4"/>
      <c r="CV138" s="4"/>
      <c r="CW138" s="4"/>
      <c r="CX138" s="4"/>
      <c r="CY138" s="4"/>
      <c r="CZ138" s="4"/>
      <c r="DA138" s="4"/>
      <c r="DB138" s="4"/>
      <c r="DC138" s="4"/>
      <c r="DD138" s="4"/>
      <c r="DE138" s="4"/>
      <c r="DF138" s="4"/>
      <c r="DG138" s="4"/>
      <c r="DH138" s="4"/>
      <c r="DI138" s="4"/>
      <c r="DJ138" s="4"/>
      <c r="DK138" s="4"/>
      <c r="DL138" s="4"/>
      <c r="DM138" s="4"/>
      <c r="DN138" s="4"/>
      <c r="DO138" s="4"/>
      <c r="DP138" s="4"/>
      <c r="DQ138" s="4"/>
      <c r="DR138" s="4"/>
      <c r="DS138" s="4"/>
      <c r="DT138" s="4"/>
      <c r="DU138" s="4"/>
      <c r="DV138" s="4"/>
      <c r="DW138" s="4"/>
      <c r="DX138" s="4"/>
      <c r="DY138" s="4"/>
      <c r="DZ138" s="4"/>
      <c r="EA138" s="4"/>
      <c r="EB138" s="4"/>
      <c r="EC138" s="4"/>
      <c r="ED138" s="4"/>
      <c r="EE138" s="4"/>
      <c r="EF138" s="4"/>
      <c r="EG138" s="4"/>
      <c r="EH138" s="4"/>
      <c r="EI138" s="4"/>
      <c r="EJ138" s="4"/>
      <c r="EK138" s="4"/>
      <c r="EL138" s="4"/>
      <c r="EM138" s="4"/>
      <c r="EN138" s="4"/>
      <c r="EO138" s="4"/>
      <c r="EP138" s="4"/>
      <c r="EQ138" s="4"/>
      <c r="ER138" s="4"/>
      <c r="ES138" s="4"/>
      <c r="ET138" s="4"/>
      <c r="EU138" s="4"/>
      <c r="EV138" s="4"/>
      <c r="EW138" s="4"/>
      <c r="EX138" s="4"/>
      <c r="EY138" s="4"/>
      <c r="EZ138" s="4"/>
      <c r="FA138" s="4"/>
      <c r="FB138" s="4"/>
      <c r="FC138" s="4"/>
      <c r="FD138" s="4"/>
      <c r="FE138" s="4"/>
      <c r="FF138" s="4"/>
      <c r="FG138" s="4"/>
      <c r="FH138" s="4"/>
      <c r="FI138" s="4"/>
      <c r="FJ138" s="4"/>
      <c r="FK138" s="4"/>
      <c r="FL138" s="4"/>
      <c r="FM138" s="4"/>
      <c r="FN138" s="4"/>
      <c r="FO138" s="4"/>
      <c r="FP138" s="4"/>
      <c r="FQ138" s="4"/>
      <c r="FR138" s="4"/>
      <c r="FS138" s="4"/>
      <c r="FT138" s="4"/>
      <c r="FU138" s="4"/>
      <c r="FV138" s="4"/>
      <c r="FW138" s="4"/>
      <c r="FX138" s="4"/>
      <c r="FY138" s="4"/>
      <c r="FZ138" s="4"/>
      <c r="GA138" s="4"/>
      <c r="GB138" s="4"/>
      <c r="GC138" s="4"/>
      <c r="GD138" s="4"/>
      <c r="GE138" s="4"/>
      <c r="GF138" s="4"/>
      <c r="GG138" s="4"/>
      <c r="GH138" s="4"/>
      <c r="GI138" s="4"/>
      <c r="GJ138" s="4"/>
      <c r="GK138" s="4"/>
    </row>
    <row r="139" spans="1:193" x14ac:dyDescent="0.25">
      <c r="A139" s="11"/>
      <c r="B139" s="12" t="s">
        <v>15</v>
      </c>
      <c r="C139" s="17">
        <f>SUM(D139:J139)</f>
        <v>6414</v>
      </c>
      <c r="D139" s="31">
        <v>815</v>
      </c>
      <c r="E139" s="31">
        <v>791</v>
      </c>
      <c r="F139" s="31">
        <v>723</v>
      </c>
      <c r="G139" s="31">
        <v>890</v>
      </c>
      <c r="H139" s="31">
        <v>989</v>
      </c>
      <c r="I139" s="31">
        <v>1155</v>
      </c>
      <c r="J139" s="32">
        <v>1051</v>
      </c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  <c r="BK139" s="4"/>
      <c r="BL139" s="4"/>
      <c r="BM139" s="4"/>
      <c r="BN139" s="4"/>
      <c r="BO139" s="4"/>
      <c r="BP139" s="4"/>
      <c r="BQ139" s="4"/>
      <c r="BR139" s="4"/>
      <c r="BS139" s="4"/>
      <c r="BT139" s="4"/>
      <c r="BU139" s="4"/>
      <c r="BV139" s="4"/>
      <c r="BW139" s="4"/>
      <c r="BX139" s="4"/>
      <c r="BY139" s="4"/>
      <c r="BZ139" s="4"/>
      <c r="CA139" s="4"/>
      <c r="CB139" s="4"/>
      <c r="CC139" s="4"/>
      <c r="CD139" s="4"/>
      <c r="CE139" s="4"/>
      <c r="CF139" s="4"/>
      <c r="CG139" s="4"/>
      <c r="CH139" s="4"/>
      <c r="CI139" s="4"/>
      <c r="CJ139" s="4"/>
      <c r="CK139" s="4"/>
      <c r="CL139" s="4"/>
      <c r="CM139" s="4"/>
      <c r="CN139" s="4"/>
      <c r="CO139" s="4"/>
      <c r="CP139" s="4"/>
      <c r="CQ139" s="4"/>
      <c r="CR139" s="4"/>
      <c r="CS139" s="4"/>
      <c r="CT139" s="4"/>
      <c r="CU139" s="4"/>
      <c r="CV139" s="4"/>
      <c r="CW139" s="4"/>
      <c r="CX139" s="4"/>
      <c r="CY139" s="4"/>
      <c r="CZ139" s="4"/>
      <c r="DA139" s="4"/>
      <c r="DB139" s="4"/>
      <c r="DC139" s="4"/>
      <c r="DD139" s="4"/>
      <c r="DE139" s="4"/>
      <c r="DF139" s="4"/>
      <c r="DG139" s="4"/>
      <c r="DH139" s="4"/>
      <c r="DI139" s="4"/>
      <c r="DJ139" s="4"/>
      <c r="DK139" s="4"/>
      <c r="DL139" s="4"/>
      <c r="DM139" s="4"/>
      <c r="DN139" s="4"/>
      <c r="DO139" s="4"/>
      <c r="DP139" s="4"/>
      <c r="DQ139" s="4"/>
      <c r="DR139" s="4"/>
      <c r="DS139" s="4"/>
      <c r="DT139" s="4"/>
      <c r="DU139" s="4"/>
      <c r="DV139" s="4"/>
      <c r="DW139" s="4"/>
      <c r="DX139" s="4"/>
      <c r="DY139" s="4"/>
      <c r="DZ139" s="4"/>
      <c r="EA139" s="4"/>
      <c r="EB139" s="4"/>
      <c r="EC139" s="4"/>
      <c r="ED139" s="4"/>
      <c r="EE139" s="4"/>
      <c r="EF139" s="4"/>
      <c r="EG139" s="4"/>
      <c r="EH139" s="4"/>
      <c r="EI139" s="4"/>
      <c r="EJ139" s="4"/>
      <c r="EK139" s="4"/>
      <c r="EL139" s="4"/>
      <c r="EM139" s="4"/>
      <c r="EN139" s="4"/>
      <c r="EO139" s="4"/>
      <c r="EP139" s="4"/>
      <c r="EQ139" s="4"/>
      <c r="ER139" s="4"/>
      <c r="ES139" s="4"/>
      <c r="ET139" s="4"/>
      <c r="EU139" s="4"/>
      <c r="EV139" s="4"/>
      <c r="EW139" s="4"/>
      <c r="EX139" s="4"/>
      <c r="EY139" s="4"/>
      <c r="EZ139" s="4"/>
      <c r="FA139" s="4"/>
      <c r="FB139" s="4"/>
      <c r="FC139" s="4"/>
      <c r="FD139" s="4"/>
      <c r="FE139" s="4"/>
      <c r="FF139" s="4"/>
      <c r="FG139" s="4"/>
      <c r="FH139" s="4"/>
      <c r="FI139" s="4"/>
      <c r="FJ139" s="4"/>
      <c r="FK139" s="4"/>
      <c r="FL139" s="4"/>
      <c r="FM139" s="4"/>
      <c r="FN139" s="4"/>
      <c r="FO139" s="4"/>
      <c r="FP139" s="4"/>
      <c r="FQ139" s="4"/>
      <c r="FR139" s="4"/>
      <c r="FS139" s="4"/>
      <c r="FT139" s="4"/>
      <c r="FU139" s="4"/>
      <c r="FV139" s="4"/>
      <c r="FW139" s="4"/>
      <c r="FX139" s="4"/>
      <c r="FY139" s="4"/>
      <c r="FZ139" s="4"/>
      <c r="GA139" s="4"/>
      <c r="GB139" s="4"/>
      <c r="GC139" s="4"/>
      <c r="GD139" s="4"/>
      <c r="GE139" s="4"/>
      <c r="GF139" s="4"/>
      <c r="GG139" s="4"/>
      <c r="GH139" s="4"/>
      <c r="GI139" s="4"/>
      <c r="GJ139" s="4"/>
      <c r="GK139" s="4"/>
    </row>
    <row r="140" spans="1:193" x14ac:dyDescent="0.2">
      <c r="A140" s="11"/>
      <c r="B140" s="12"/>
      <c r="C140" s="33" t="s">
        <v>4</v>
      </c>
      <c r="D140" s="34">
        <f t="shared" ref="D140:J140" si="66">ROUND(D138/D139,5)</f>
        <v>4.9100000000000003E-3</v>
      </c>
      <c r="E140" s="34">
        <f t="shared" si="66"/>
        <v>3.0339999999999999E-2</v>
      </c>
      <c r="F140" s="34">
        <f t="shared" si="66"/>
        <v>8.9899999999999994E-2</v>
      </c>
      <c r="G140" s="34">
        <f t="shared" si="66"/>
        <v>9.3259999999999996E-2</v>
      </c>
      <c r="H140" s="34">
        <f t="shared" si="66"/>
        <v>4.8529999999999997E-2</v>
      </c>
      <c r="I140" s="34">
        <f t="shared" si="66"/>
        <v>6.9300000000000004E-3</v>
      </c>
      <c r="J140" s="35">
        <f t="shared" si="66"/>
        <v>0</v>
      </c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  <c r="BK140" s="4"/>
      <c r="BL140" s="4"/>
      <c r="BM140" s="4"/>
      <c r="BN140" s="4"/>
      <c r="BO140" s="4"/>
      <c r="BP140" s="4"/>
      <c r="BQ140" s="4"/>
      <c r="BR140" s="4"/>
      <c r="BS140" s="4"/>
      <c r="BT140" s="4"/>
      <c r="BU140" s="4"/>
      <c r="BV140" s="4"/>
      <c r="BW140" s="4"/>
      <c r="BX140" s="4"/>
      <c r="BY140" s="4"/>
      <c r="BZ140" s="4"/>
      <c r="CA140" s="4"/>
      <c r="CB140" s="4"/>
      <c r="CC140" s="4"/>
      <c r="CD140" s="4"/>
      <c r="CE140" s="4"/>
      <c r="CF140" s="4"/>
      <c r="CG140" s="4"/>
      <c r="CH140" s="4"/>
      <c r="CI140" s="4"/>
      <c r="CJ140" s="4"/>
      <c r="CK140" s="4"/>
      <c r="CL140" s="4"/>
      <c r="CM140" s="4"/>
      <c r="CN140" s="4"/>
      <c r="CO140" s="4"/>
      <c r="CP140" s="4"/>
      <c r="CQ140" s="4"/>
      <c r="CR140" s="4"/>
      <c r="CS140" s="4"/>
      <c r="CT140" s="4"/>
      <c r="CU140" s="4"/>
      <c r="CV140" s="4"/>
      <c r="CW140" s="4"/>
      <c r="CX140" s="4"/>
      <c r="CY140" s="4"/>
      <c r="CZ140" s="4"/>
      <c r="DA140" s="4"/>
      <c r="DB140" s="4"/>
      <c r="DC140" s="4"/>
      <c r="DD140" s="4"/>
      <c r="DE140" s="4"/>
      <c r="DF140" s="4"/>
      <c r="DG140" s="4"/>
      <c r="DH140" s="4"/>
      <c r="DI140" s="4"/>
      <c r="DJ140" s="4"/>
      <c r="DK140" s="4"/>
      <c r="DL140" s="4"/>
      <c r="DM140" s="4"/>
      <c r="DN140" s="4"/>
      <c r="DO140" s="4"/>
      <c r="DP140" s="4"/>
      <c r="DQ140" s="4"/>
      <c r="DR140" s="4"/>
      <c r="DS140" s="4"/>
      <c r="DT140" s="4"/>
      <c r="DU140" s="4"/>
      <c r="DV140" s="4"/>
      <c r="DW140" s="4"/>
      <c r="DX140" s="4"/>
      <c r="DY140" s="4"/>
      <c r="DZ140" s="4"/>
      <c r="EA140" s="4"/>
      <c r="EB140" s="4"/>
      <c r="EC140" s="4"/>
      <c r="ED140" s="4"/>
      <c r="EE140" s="4"/>
      <c r="EF140" s="4"/>
      <c r="EG140" s="4"/>
      <c r="EH140" s="4"/>
      <c r="EI140" s="4"/>
      <c r="EJ140" s="4"/>
      <c r="EK140" s="4"/>
      <c r="EL140" s="4"/>
      <c r="EM140" s="4"/>
      <c r="EN140" s="4"/>
      <c r="EO140" s="4"/>
      <c r="EP140" s="4"/>
      <c r="EQ140" s="4"/>
      <c r="ER140" s="4"/>
      <c r="ES140" s="4"/>
      <c r="ET140" s="4"/>
      <c r="EU140" s="4"/>
      <c r="EV140" s="4"/>
      <c r="EW140" s="4"/>
      <c r="EX140" s="4"/>
      <c r="EY140" s="4"/>
      <c r="EZ140" s="4"/>
      <c r="FA140" s="4"/>
      <c r="FB140" s="4"/>
      <c r="FC140" s="4"/>
      <c r="FD140" s="4"/>
      <c r="FE140" s="4"/>
      <c r="FF140" s="4"/>
      <c r="FG140" s="4"/>
      <c r="FH140" s="4"/>
      <c r="FI140" s="4"/>
      <c r="FJ140" s="4"/>
      <c r="FK140" s="4"/>
      <c r="FL140" s="4"/>
      <c r="FM140" s="4"/>
      <c r="FN140" s="4"/>
      <c r="FO140" s="4"/>
      <c r="FP140" s="4"/>
      <c r="FQ140" s="4"/>
      <c r="FR140" s="4"/>
      <c r="FS140" s="4"/>
      <c r="FT140" s="4"/>
      <c r="FU140" s="4"/>
      <c r="FV140" s="4"/>
      <c r="FW140" s="4"/>
      <c r="FX140" s="4"/>
      <c r="FY140" s="4"/>
      <c r="FZ140" s="4"/>
      <c r="GA140" s="4"/>
      <c r="GB140" s="4"/>
      <c r="GC140" s="4"/>
      <c r="GD140" s="4"/>
      <c r="GE140" s="4"/>
      <c r="GF140" s="4"/>
      <c r="GG140" s="4"/>
      <c r="GH140" s="4"/>
      <c r="GI140" s="4"/>
      <c r="GJ140" s="4"/>
      <c r="GK140" s="4"/>
    </row>
    <row r="141" spans="1:193" x14ac:dyDescent="0.2">
      <c r="A141" s="36"/>
      <c r="B141" s="37" t="s">
        <v>16</v>
      </c>
      <c r="C141" s="38">
        <f>SUM(D141+E141+F141+G141+H141+I141+J141)</f>
        <v>1.3693500000000001</v>
      </c>
      <c r="D141" s="40">
        <f t="shared" ref="D141:J141" si="67">ROUND(D140*5,5)</f>
        <v>2.4549999999999999E-2</v>
      </c>
      <c r="E141" s="40">
        <f t="shared" si="67"/>
        <v>0.1517</v>
      </c>
      <c r="F141" s="40">
        <f t="shared" si="67"/>
        <v>0.44950000000000001</v>
      </c>
      <c r="G141" s="40">
        <f t="shared" si="67"/>
        <v>0.46629999999999999</v>
      </c>
      <c r="H141" s="40">
        <f t="shared" si="67"/>
        <v>0.24265</v>
      </c>
      <c r="I141" s="40">
        <f t="shared" si="67"/>
        <v>3.465E-2</v>
      </c>
      <c r="J141" s="41">
        <f t="shared" si="67"/>
        <v>0</v>
      </c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  <c r="BK141" s="4"/>
      <c r="BL141" s="4"/>
      <c r="BM141" s="4"/>
      <c r="BN141" s="4"/>
      <c r="BO141" s="4"/>
      <c r="BP141" s="4"/>
      <c r="BQ141" s="4"/>
      <c r="BR141" s="4"/>
      <c r="BS141" s="4"/>
      <c r="BT141" s="4"/>
      <c r="BU141" s="4"/>
      <c r="BV141" s="4"/>
      <c r="BW141" s="4"/>
      <c r="BX141" s="4"/>
      <c r="BY141" s="4"/>
      <c r="BZ141" s="4"/>
      <c r="CA141" s="4"/>
      <c r="CB141" s="4"/>
      <c r="CC141" s="4"/>
      <c r="CD141" s="4"/>
      <c r="CE141" s="4"/>
      <c r="CF141" s="4"/>
      <c r="CG141" s="4"/>
      <c r="CH141" s="4"/>
      <c r="CI141" s="4"/>
      <c r="CJ141" s="4"/>
      <c r="CK141" s="4"/>
      <c r="CL141" s="4"/>
      <c r="CM141" s="4"/>
      <c r="CN141" s="4"/>
      <c r="CO141" s="4"/>
      <c r="CP141" s="4"/>
      <c r="CQ141" s="4"/>
      <c r="CR141" s="4"/>
      <c r="CS141" s="4"/>
      <c r="CT141" s="4"/>
      <c r="CU141" s="4"/>
      <c r="CV141" s="4"/>
      <c r="CW141" s="4"/>
      <c r="CX141" s="4"/>
      <c r="CY141" s="4"/>
      <c r="CZ141" s="4"/>
      <c r="DA141" s="4"/>
      <c r="DB141" s="4"/>
      <c r="DC141" s="4"/>
      <c r="DD141" s="4"/>
      <c r="DE141" s="4"/>
      <c r="DF141" s="4"/>
      <c r="DG141" s="4"/>
      <c r="DH141" s="4"/>
      <c r="DI141" s="4"/>
      <c r="DJ141" s="4"/>
      <c r="DK141" s="4"/>
      <c r="DL141" s="4"/>
      <c r="DM141" s="4"/>
      <c r="DN141" s="4"/>
      <c r="DO141" s="4"/>
      <c r="DP141" s="4"/>
      <c r="DQ141" s="4"/>
      <c r="DR141" s="4"/>
      <c r="DS141" s="4"/>
      <c r="DT141" s="4"/>
      <c r="DU141" s="4"/>
      <c r="DV141" s="4"/>
      <c r="DW141" s="4"/>
      <c r="DX141" s="4"/>
      <c r="DY141" s="4"/>
      <c r="DZ141" s="4"/>
      <c r="EA141" s="4"/>
      <c r="EB141" s="4"/>
      <c r="EC141" s="4"/>
      <c r="ED141" s="4"/>
      <c r="EE141" s="4"/>
      <c r="EF141" s="4"/>
      <c r="EG141" s="4"/>
      <c r="EH141" s="4"/>
      <c r="EI141" s="4"/>
      <c r="EJ141" s="4"/>
      <c r="EK141" s="4"/>
      <c r="EL141" s="4"/>
      <c r="EM141" s="4"/>
      <c r="EN141" s="4"/>
      <c r="EO141" s="4"/>
      <c r="EP141" s="4"/>
      <c r="EQ141" s="4"/>
      <c r="ER141" s="4"/>
      <c r="ES141" s="4"/>
      <c r="ET141" s="4"/>
      <c r="EU141" s="4"/>
      <c r="EV141" s="4"/>
      <c r="EW141" s="4"/>
      <c r="EX141" s="4"/>
      <c r="EY141" s="4"/>
      <c r="EZ141" s="4"/>
      <c r="FA141" s="4"/>
      <c r="FB141" s="4"/>
      <c r="FC141" s="4"/>
      <c r="FD141" s="4"/>
      <c r="FE141" s="4"/>
      <c r="FF141" s="4"/>
      <c r="FG141" s="4"/>
      <c r="FH141" s="4"/>
      <c r="FI141" s="4"/>
      <c r="FJ141" s="4"/>
      <c r="FK141" s="4"/>
      <c r="FL141" s="4"/>
      <c r="FM141" s="4"/>
      <c r="FN141" s="4"/>
      <c r="FO141" s="4"/>
      <c r="FP141" s="4"/>
      <c r="FQ141" s="4"/>
      <c r="FR141" s="4"/>
      <c r="FS141" s="4"/>
      <c r="FT141" s="4"/>
      <c r="FU141" s="4"/>
      <c r="FV141" s="4"/>
      <c r="FW141" s="4"/>
      <c r="FX141" s="4"/>
      <c r="FY141" s="4"/>
      <c r="FZ141" s="4"/>
      <c r="GA141" s="4"/>
      <c r="GB141" s="4"/>
      <c r="GC141" s="4"/>
      <c r="GD141" s="4"/>
      <c r="GE141" s="4"/>
      <c r="GF141" s="4"/>
      <c r="GG141" s="4"/>
      <c r="GH141" s="4"/>
      <c r="GI141" s="4"/>
      <c r="GJ141" s="4"/>
      <c r="GK141" s="4"/>
    </row>
    <row r="142" spans="1:193" x14ac:dyDescent="0.2">
      <c r="A142" s="11" t="s">
        <v>50</v>
      </c>
      <c r="B142" s="27" t="s">
        <v>14</v>
      </c>
      <c r="C142" s="13">
        <f>D142+E142+F142+G142+H142+I142+J142</f>
        <v>411</v>
      </c>
      <c r="D142" s="43">
        <v>3</v>
      </c>
      <c r="E142" s="43">
        <v>49</v>
      </c>
      <c r="F142" s="43">
        <v>121</v>
      </c>
      <c r="G142" s="43">
        <v>130</v>
      </c>
      <c r="H142" s="43">
        <v>89</v>
      </c>
      <c r="I142" s="43">
        <v>19</v>
      </c>
      <c r="J142" s="44">
        <v>0</v>
      </c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  <c r="BK142" s="4"/>
      <c r="BL142" s="4"/>
      <c r="BM142" s="4"/>
      <c r="BN142" s="4"/>
      <c r="BO142" s="4"/>
      <c r="BP142" s="4"/>
      <c r="BQ142" s="4"/>
      <c r="BR142" s="4"/>
      <c r="BS142" s="4"/>
      <c r="BT142" s="4"/>
      <c r="BU142" s="4"/>
      <c r="BV142" s="4"/>
      <c r="BW142" s="4"/>
      <c r="BX142" s="4"/>
      <c r="BY142" s="4"/>
      <c r="BZ142" s="4"/>
      <c r="CA142" s="4"/>
      <c r="CB142" s="4"/>
      <c r="CC142" s="4"/>
      <c r="CD142" s="4"/>
      <c r="CE142" s="4"/>
      <c r="CF142" s="4"/>
      <c r="CG142" s="4"/>
      <c r="CH142" s="4"/>
      <c r="CI142" s="4"/>
      <c r="CJ142" s="4"/>
      <c r="CK142" s="4"/>
      <c r="CL142" s="4"/>
      <c r="CM142" s="4"/>
      <c r="CN142" s="4"/>
      <c r="CO142" s="4"/>
      <c r="CP142" s="4"/>
      <c r="CQ142" s="4"/>
      <c r="CR142" s="4"/>
      <c r="CS142" s="4"/>
      <c r="CT142" s="4"/>
      <c r="CU142" s="4"/>
      <c r="CV142" s="4"/>
      <c r="CW142" s="4"/>
      <c r="CX142" s="4"/>
      <c r="CY142" s="4"/>
      <c r="CZ142" s="4"/>
      <c r="DA142" s="4"/>
      <c r="DB142" s="4"/>
      <c r="DC142" s="4"/>
      <c r="DD142" s="4"/>
      <c r="DE142" s="4"/>
      <c r="DF142" s="4"/>
      <c r="DG142" s="4"/>
      <c r="DH142" s="4"/>
      <c r="DI142" s="4"/>
      <c r="DJ142" s="4"/>
      <c r="DK142" s="4"/>
      <c r="DL142" s="4"/>
      <c r="DM142" s="4"/>
      <c r="DN142" s="4"/>
      <c r="DO142" s="4"/>
      <c r="DP142" s="4"/>
      <c r="DQ142" s="4"/>
      <c r="DR142" s="4"/>
      <c r="DS142" s="4"/>
      <c r="DT142" s="4"/>
      <c r="DU142" s="4"/>
      <c r="DV142" s="4"/>
      <c r="DW142" s="4"/>
      <c r="DX142" s="4"/>
      <c r="DY142" s="4"/>
      <c r="DZ142" s="4"/>
      <c r="EA142" s="4"/>
      <c r="EB142" s="4"/>
      <c r="EC142" s="4"/>
      <c r="ED142" s="4"/>
      <c r="EE142" s="4"/>
      <c r="EF142" s="4"/>
      <c r="EG142" s="4"/>
      <c r="EH142" s="4"/>
      <c r="EI142" s="4"/>
      <c r="EJ142" s="4"/>
      <c r="EK142" s="4"/>
      <c r="EL142" s="4"/>
      <c r="EM142" s="4"/>
      <c r="EN142" s="4"/>
      <c r="EO142" s="4"/>
      <c r="EP142" s="4"/>
      <c r="EQ142" s="4"/>
      <c r="ER142" s="4"/>
      <c r="ES142" s="4"/>
      <c r="ET142" s="4"/>
      <c r="EU142" s="4"/>
      <c r="EV142" s="4"/>
      <c r="EW142" s="4"/>
      <c r="EX142" s="4"/>
      <c r="EY142" s="4"/>
      <c r="EZ142" s="4"/>
      <c r="FA142" s="4"/>
      <c r="FB142" s="4"/>
      <c r="FC142" s="4"/>
      <c r="FD142" s="4"/>
      <c r="FE142" s="4"/>
      <c r="FF142" s="4"/>
      <c r="FG142" s="4"/>
      <c r="FH142" s="4"/>
      <c r="FI142" s="4"/>
      <c r="FJ142" s="4"/>
      <c r="FK142" s="4"/>
      <c r="FL142" s="4"/>
      <c r="FM142" s="4"/>
      <c r="FN142" s="4"/>
      <c r="FO142" s="4"/>
      <c r="FP142" s="4"/>
      <c r="FQ142" s="4"/>
      <c r="FR142" s="4"/>
      <c r="FS142" s="4"/>
      <c r="FT142" s="4"/>
      <c r="FU142" s="4"/>
      <c r="FV142" s="4"/>
      <c r="FW142" s="4"/>
      <c r="FX142" s="4"/>
      <c r="FY142" s="4"/>
      <c r="FZ142" s="4"/>
      <c r="GA142" s="4"/>
      <c r="GB142" s="4"/>
      <c r="GC142" s="4"/>
      <c r="GD142" s="4"/>
      <c r="GE142" s="4"/>
      <c r="GF142" s="4"/>
      <c r="GG142" s="4"/>
      <c r="GH142" s="4"/>
      <c r="GI142" s="4"/>
      <c r="GJ142" s="4"/>
      <c r="GK142" s="4"/>
    </row>
    <row r="143" spans="1:193" x14ac:dyDescent="0.25">
      <c r="A143" s="11"/>
      <c r="B143" s="12" t="s">
        <v>15</v>
      </c>
      <c r="C143" s="17">
        <f>SUM(D143:J143)</f>
        <v>13184</v>
      </c>
      <c r="D143" s="31">
        <v>1703</v>
      </c>
      <c r="E143" s="31">
        <v>1632</v>
      </c>
      <c r="F143" s="31">
        <v>1578</v>
      </c>
      <c r="G143" s="31">
        <v>1680</v>
      </c>
      <c r="H143" s="31">
        <v>1957</v>
      </c>
      <c r="I143" s="31">
        <v>2400</v>
      </c>
      <c r="J143" s="32">
        <v>2234</v>
      </c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</row>
    <row r="144" spans="1:193" x14ac:dyDescent="0.2">
      <c r="A144" s="11"/>
      <c r="B144" s="12"/>
      <c r="C144" s="33"/>
      <c r="D144" s="34">
        <f t="shared" ref="D144:J144" si="68">ROUND(D142/D143,5)</f>
        <v>1.7600000000000001E-3</v>
      </c>
      <c r="E144" s="34">
        <f t="shared" si="68"/>
        <v>3.0020000000000002E-2</v>
      </c>
      <c r="F144" s="34">
        <f t="shared" si="68"/>
        <v>7.6679999999999998E-2</v>
      </c>
      <c r="G144" s="34">
        <f t="shared" si="68"/>
        <v>7.7380000000000004E-2</v>
      </c>
      <c r="H144" s="34">
        <f t="shared" si="68"/>
        <v>4.548E-2</v>
      </c>
      <c r="I144" s="34">
        <f t="shared" si="68"/>
        <v>7.92E-3</v>
      </c>
      <c r="J144" s="35">
        <f t="shared" si="68"/>
        <v>0</v>
      </c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  <c r="BK144" s="4"/>
      <c r="BL144" s="4"/>
      <c r="BM144" s="4"/>
      <c r="BN144" s="4"/>
      <c r="BO144" s="4"/>
      <c r="BP144" s="4"/>
      <c r="BQ144" s="4"/>
      <c r="BR144" s="4"/>
      <c r="BS144" s="4"/>
      <c r="BT144" s="4"/>
      <c r="BU144" s="4"/>
      <c r="BV144" s="4"/>
      <c r="BW144" s="4"/>
      <c r="BX144" s="4"/>
      <c r="BY144" s="4"/>
      <c r="BZ144" s="4"/>
      <c r="CA144" s="4"/>
      <c r="CB144" s="4"/>
      <c r="CC144" s="4"/>
      <c r="CD144" s="4"/>
      <c r="CE144" s="4"/>
      <c r="CF144" s="4"/>
      <c r="CG144" s="4"/>
      <c r="CH144" s="4"/>
      <c r="CI144" s="4"/>
      <c r="CJ144" s="4"/>
      <c r="CK144" s="4"/>
      <c r="CL144" s="4"/>
      <c r="CM144" s="4"/>
      <c r="CN144" s="4"/>
      <c r="CO144" s="4"/>
      <c r="CP144" s="4"/>
      <c r="CQ144" s="4"/>
      <c r="CR144" s="4"/>
      <c r="CS144" s="4"/>
      <c r="CT144" s="4"/>
      <c r="CU144" s="4"/>
      <c r="CV144" s="4"/>
      <c r="CW144" s="4"/>
      <c r="CX144" s="4"/>
      <c r="CY144" s="4"/>
      <c r="CZ144" s="4"/>
      <c r="DA144" s="4"/>
      <c r="DB144" s="4"/>
      <c r="DC144" s="4"/>
      <c r="DD144" s="4"/>
      <c r="DE144" s="4"/>
      <c r="DF144" s="4"/>
      <c r="DG144" s="4"/>
      <c r="DH144" s="4"/>
      <c r="DI144" s="4"/>
      <c r="DJ144" s="4"/>
      <c r="DK144" s="4"/>
      <c r="DL144" s="4"/>
      <c r="DM144" s="4"/>
      <c r="DN144" s="4"/>
      <c r="DO144" s="4"/>
      <c r="DP144" s="4"/>
      <c r="DQ144" s="4"/>
      <c r="DR144" s="4"/>
      <c r="DS144" s="4"/>
      <c r="DT144" s="4"/>
      <c r="DU144" s="4"/>
      <c r="DV144" s="4"/>
      <c r="DW144" s="4"/>
      <c r="DX144" s="4"/>
      <c r="DY144" s="4"/>
      <c r="DZ144" s="4"/>
      <c r="EA144" s="4"/>
      <c r="EB144" s="4"/>
      <c r="EC144" s="4"/>
      <c r="ED144" s="4"/>
      <c r="EE144" s="4"/>
      <c r="EF144" s="4"/>
      <c r="EG144" s="4"/>
      <c r="EH144" s="4"/>
      <c r="EI144" s="4"/>
      <c r="EJ144" s="4"/>
      <c r="EK144" s="4"/>
      <c r="EL144" s="4"/>
      <c r="EM144" s="4"/>
      <c r="EN144" s="4"/>
      <c r="EO144" s="4"/>
      <c r="EP144" s="4"/>
      <c r="EQ144" s="4"/>
      <c r="ER144" s="4"/>
      <c r="ES144" s="4"/>
      <c r="ET144" s="4"/>
      <c r="EU144" s="4"/>
      <c r="EV144" s="4"/>
      <c r="EW144" s="4"/>
      <c r="EX144" s="4"/>
      <c r="EY144" s="4"/>
      <c r="EZ144" s="4"/>
      <c r="FA144" s="4"/>
      <c r="FB144" s="4"/>
      <c r="FC144" s="4"/>
      <c r="FD144" s="4"/>
      <c r="FE144" s="4"/>
      <c r="FF144" s="4"/>
      <c r="FG144" s="4"/>
      <c r="FH144" s="4"/>
      <c r="FI144" s="4"/>
      <c r="FJ144" s="4"/>
      <c r="FK144" s="4"/>
      <c r="FL144" s="4"/>
      <c r="FM144" s="4"/>
      <c r="FN144" s="4"/>
      <c r="FO144" s="4"/>
      <c r="FP144" s="4"/>
      <c r="FQ144" s="4"/>
      <c r="FR144" s="4"/>
      <c r="FS144" s="4"/>
      <c r="FT144" s="4"/>
      <c r="FU144" s="4"/>
      <c r="FV144" s="4"/>
      <c r="FW144" s="4"/>
      <c r="FX144" s="4"/>
      <c r="FY144" s="4"/>
      <c r="FZ144" s="4"/>
      <c r="GA144" s="4"/>
      <c r="GB144" s="4"/>
      <c r="GC144" s="4"/>
      <c r="GD144" s="4"/>
      <c r="GE144" s="4"/>
      <c r="GF144" s="4"/>
      <c r="GG144" s="4"/>
      <c r="GH144" s="4"/>
      <c r="GI144" s="4"/>
      <c r="GJ144" s="4"/>
      <c r="GK144" s="4"/>
    </row>
    <row r="145" spans="1:193" x14ac:dyDescent="0.2">
      <c r="A145" s="36"/>
      <c r="B145" s="37" t="s">
        <v>16</v>
      </c>
      <c r="C145" s="38">
        <f>SUM(D145+E145+F145+G145+H145+I145+J145)</f>
        <v>1.1962000000000002</v>
      </c>
      <c r="D145" s="40">
        <f t="shared" ref="D145:J145" si="69">ROUND(D144*5,5)</f>
        <v>8.8000000000000005E-3</v>
      </c>
      <c r="E145" s="40">
        <f t="shared" si="69"/>
        <v>0.15010000000000001</v>
      </c>
      <c r="F145" s="40">
        <f t="shared" si="69"/>
        <v>0.38340000000000002</v>
      </c>
      <c r="G145" s="40">
        <f t="shared" si="69"/>
        <v>0.38690000000000002</v>
      </c>
      <c r="H145" s="40">
        <f t="shared" si="69"/>
        <v>0.22739999999999999</v>
      </c>
      <c r="I145" s="40">
        <f t="shared" si="69"/>
        <v>3.9600000000000003E-2</v>
      </c>
      <c r="J145" s="41">
        <f t="shared" si="69"/>
        <v>0</v>
      </c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  <c r="BK145" s="4"/>
      <c r="BL145" s="4"/>
      <c r="BM145" s="4"/>
      <c r="BN145" s="4"/>
      <c r="BO145" s="4"/>
      <c r="BP145" s="4"/>
      <c r="BQ145" s="4"/>
      <c r="BR145" s="4"/>
      <c r="BS145" s="4"/>
      <c r="BT145" s="4"/>
      <c r="BU145" s="4"/>
      <c r="BV145" s="4"/>
      <c r="BW145" s="4"/>
      <c r="BX145" s="4"/>
      <c r="BY145" s="4"/>
      <c r="BZ145" s="4"/>
      <c r="CA145" s="4"/>
      <c r="CB145" s="4"/>
      <c r="CC145" s="4"/>
      <c r="CD145" s="4"/>
      <c r="CE145" s="4"/>
      <c r="CF145" s="4"/>
      <c r="CG145" s="4"/>
      <c r="CH145" s="4"/>
      <c r="CI145" s="4"/>
      <c r="CJ145" s="4"/>
      <c r="CK145" s="4"/>
      <c r="CL145" s="4"/>
      <c r="CM145" s="4"/>
      <c r="CN145" s="4"/>
      <c r="CO145" s="4"/>
      <c r="CP145" s="4"/>
      <c r="CQ145" s="4"/>
      <c r="CR145" s="4"/>
      <c r="CS145" s="4"/>
      <c r="CT145" s="4"/>
      <c r="CU145" s="4"/>
      <c r="CV145" s="4"/>
      <c r="CW145" s="4"/>
      <c r="CX145" s="4"/>
      <c r="CY145" s="4"/>
      <c r="CZ145" s="4"/>
      <c r="DA145" s="4"/>
      <c r="DB145" s="4"/>
      <c r="DC145" s="4"/>
      <c r="DD145" s="4"/>
      <c r="DE145" s="4"/>
      <c r="DF145" s="4"/>
      <c r="DG145" s="4"/>
      <c r="DH145" s="4"/>
      <c r="DI145" s="4"/>
      <c r="DJ145" s="4"/>
      <c r="DK145" s="4"/>
      <c r="DL145" s="4"/>
      <c r="DM145" s="4"/>
      <c r="DN145" s="4"/>
      <c r="DO145" s="4"/>
      <c r="DP145" s="4"/>
      <c r="DQ145" s="4"/>
      <c r="DR145" s="4"/>
      <c r="DS145" s="4"/>
      <c r="DT145" s="4"/>
      <c r="DU145" s="4"/>
      <c r="DV145" s="4"/>
      <c r="DW145" s="4"/>
      <c r="DX145" s="4"/>
      <c r="DY145" s="4"/>
      <c r="DZ145" s="4"/>
      <c r="EA145" s="4"/>
      <c r="EB145" s="4"/>
      <c r="EC145" s="4"/>
      <c r="ED145" s="4"/>
      <c r="EE145" s="4"/>
      <c r="EF145" s="4"/>
      <c r="EG145" s="4"/>
      <c r="EH145" s="4"/>
      <c r="EI145" s="4"/>
      <c r="EJ145" s="4"/>
      <c r="EK145" s="4"/>
      <c r="EL145" s="4"/>
      <c r="EM145" s="4"/>
      <c r="EN145" s="4"/>
      <c r="EO145" s="4"/>
      <c r="EP145" s="4"/>
      <c r="EQ145" s="4"/>
      <c r="ER145" s="4"/>
      <c r="ES145" s="4"/>
      <c r="ET145" s="4"/>
      <c r="EU145" s="4"/>
      <c r="EV145" s="4"/>
      <c r="EW145" s="4"/>
      <c r="EX145" s="4"/>
      <c r="EY145" s="4"/>
      <c r="EZ145" s="4"/>
      <c r="FA145" s="4"/>
      <c r="FB145" s="4"/>
      <c r="FC145" s="4"/>
      <c r="FD145" s="4"/>
      <c r="FE145" s="4"/>
      <c r="FF145" s="4"/>
      <c r="FG145" s="4"/>
      <c r="FH145" s="4"/>
      <c r="FI145" s="4"/>
      <c r="FJ145" s="4"/>
      <c r="FK145" s="4"/>
      <c r="FL145" s="4"/>
      <c r="FM145" s="4"/>
      <c r="FN145" s="4"/>
      <c r="FO145" s="4"/>
      <c r="FP145" s="4"/>
      <c r="FQ145" s="4"/>
      <c r="FR145" s="4"/>
      <c r="FS145" s="4"/>
      <c r="FT145" s="4"/>
      <c r="FU145" s="4"/>
      <c r="FV145" s="4"/>
      <c r="FW145" s="4"/>
      <c r="FX145" s="4"/>
      <c r="FY145" s="4"/>
      <c r="FZ145" s="4"/>
      <c r="GA145" s="4"/>
      <c r="GB145" s="4"/>
      <c r="GC145" s="4"/>
      <c r="GD145" s="4"/>
      <c r="GE145" s="4"/>
      <c r="GF145" s="4"/>
      <c r="GG145" s="4"/>
      <c r="GH145" s="4"/>
      <c r="GI145" s="4"/>
      <c r="GJ145" s="4"/>
      <c r="GK145" s="4"/>
    </row>
    <row r="146" spans="1:193" x14ac:dyDescent="0.2">
      <c r="A146" s="26" t="s">
        <v>51</v>
      </c>
      <c r="B146" s="27" t="s">
        <v>14</v>
      </c>
      <c r="C146" s="13">
        <f>D146+E146+F146+G146+H146+I146+J146</f>
        <v>304</v>
      </c>
      <c r="D146" s="65">
        <v>11</v>
      </c>
      <c r="E146" s="65">
        <v>42</v>
      </c>
      <c r="F146" s="65">
        <v>67</v>
      </c>
      <c r="G146" s="65">
        <v>102</v>
      </c>
      <c r="H146" s="65">
        <v>68</v>
      </c>
      <c r="I146" s="65">
        <v>14</v>
      </c>
      <c r="J146" s="66">
        <v>0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  <c r="BK146" s="4"/>
      <c r="BL146" s="4"/>
      <c r="BM146" s="4"/>
      <c r="BN146" s="4"/>
      <c r="BO146" s="4"/>
      <c r="BP146" s="4"/>
      <c r="BQ146" s="4"/>
      <c r="BR146" s="4"/>
      <c r="BS146" s="4"/>
      <c r="BT146" s="4"/>
      <c r="BU146" s="4"/>
      <c r="BV146" s="4"/>
      <c r="BW146" s="4"/>
      <c r="BX146" s="4"/>
      <c r="BY146" s="4"/>
      <c r="BZ146" s="4"/>
      <c r="CA146" s="4"/>
      <c r="CB146" s="4"/>
      <c r="CC146" s="4"/>
      <c r="CD146" s="4"/>
      <c r="CE146" s="4"/>
      <c r="CF146" s="4"/>
      <c r="CG146" s="4"/>
      <c r="CH146" s="4"/>
      <c r="CI146" s="4"/>
      <c r="CJ146" s="4"/>
      <c r="CK146" s="4"/>
      <c r="CL146" s="4"/>
      <c r="CM146" s="4"/>
      <c r="CN146" s="4"/>
      <c r="CO146" s="4"/>
      <c r="CP146" s="4"/>
      <c r="CQ146" s="4"/>
      <c r="CR146" s="4"/>
      <c r="CS146" s="4"/>
      <c r="CT146" s="4"/>
      <c r="CU146" s="4"/>
      <c r="CV146" s="4"/>
      <c r="CW146" s="4"/>
      <c r="CX146" s="4"/>
      <c r="CY146" s="4"/>
      <c r="CZ146" s="4"/>
      <c r="DA146" s="4"/>
      <c r="DB146" s="4"/>
      <c r="DC146" s="4"/>
      <c r="DD146" s="4"/>
      <c r="DE146" s="4"/>
      <c r="DF146" s="4"/>
      <c r="DG146" s="4"/>
      <c r="DH146" s="4"/>
      <c r="DI146" s="4"/>
      <c r="DJ146" s="4"/>
      <c r="DK146" s="4"/>
      <c r="DL146" s="4"/>
      <c r="DM146" s="4"/>
      <c r="DN146" s="4"/>
      <c r="DO146" s="4"/>
      <c r="DP146" s="4"/>
      <c r="DQ146" s="4"/>
      <c r="DR146" s="4"/>
      <c r="DS146" s="4"/>
      <c r="DT146" s="4"/>
      <c r="DU146" s="4"/>
      <c r="DV146" s="4"/>
      <c r="DW146" s="4"/>
      <c r="DX146" s="4"/>
      <c r="DY146" s="4"/>
      <c r="DZ146" s="4"/>
      <c r="EA146" s="4"/>
      <c r="EB146" s="4"/>
      <c r="EC146" s="4"/>
      <c r="ED146" s="4"/>
      <c r="EE146" s="4"/>
      <c r="EF146" s="4"/>
      <c r="EG146" s="4"/>
      <c r="EH146" s="4"/>
      <c r="EI146" s="4"/>
      <c r="EJ146" s="4"/>
      <c r="EK146" s="4"/>
      <c r="EL146" s="4"/>
      <c r="EM146" s="4"/>
      <c r="EN146" s="4"/>
      <c r="EO146" s="4"/>
      <c r="EP146" s="4"/>
      <c r="EQ146" s="4"/>
      <c r="ER146" s="4"/>
      <c r="ES146" s="4"/>
      <c r="ET146" s="4"/>
      <c r="EU146" s="4"/>
      <c r="EV146" s="4"/>
      <c r="EW146" s="4"/>
      <c r="EX146" s="4"/>
      <c r="EY146" s="4"/>
      <c r="EZ146" s="4"/>
      <c r="FA146" s="4"/>
      <c r="FB146" s="4"/>
      <c r="FC146" s="4"/>
      <c r="FD146" s="4"/>
      <c r="FE146" s="4"/>
      <c r="FF146" s="4"/>
      <c r="FG146" s="4"/>
      <c r="FH146" s="4"/>
      <c r="FI146" s="4"/>
      <c r="FJ146" s="4"/>
      <c r="FK146" s="4"/>
      <c r="FL146" s="4"/>
      <c r="FM146" s="4"/>
      <c r="FN146" s="4"/>
      <c r="FO146" s="4"/>
      <c r="FP146" s="4"/>
      <c r="FQ146" s="4"/>
      <c r="FR146" s="4"/>
      <c r="FS146" s="4"/>
      <c r="FT146" s="4"/>
      <c r="FU146" s="4"/>
      <c r="FV146" s="4"/>
      <c r="FW146" s="4"/>
      <c r="FX146" s="4"/>
      <c r="FY146" s="4"/>
      <c r="FZ146" s="4"/>
      <c r="GA146" s="4"/>
      <c r="GB146" s="4"/>
      <c r="GC146" s="4"/>
      <c r="GD146" s="4"/>
      <c r="GE146" s="4"/>
      <c r="GF146" s="4"/>
      <c r="GG146" s="4"/>
      <c r="GH146" s="4"/>
      <c r="GI146" s="4"/>
      <c r="GJ146" s="4"/>
      <c r="GK146" s="4"/>
    </row>
    <row r="147" spans="1:193" x14ac:dyDescent="0.25">
      <c r="A147" s="11"/>
      <c r="B147" s="12" t="s">
        <v>15</v>
      </c>
      <c r="C147" s="17">
        <f>SUM(D147:J147)</f>
        <v>9293</v>
      </c>
      <c r="D147" s="31">
        <v>1284</v>
      </c>
      <c r="E147" s="31">
        <v>1222</v>
      </c>
      <c r="F147" s="31">
        <v>1083</v>
      </c>
      <c r="G147" s="31">
        <v>1145</v>
      </c>
      <c r="H147" s="31">
        <v>1265</v>
      </c>
      <c r="I147" s="31">
        <v>1624</v>
      </c>
      <c r="J147" s="32">
        <v>1670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  <c r="BK147" s="4"/>
      <c r="BL147" s="4"/>
      <c r="BM147" s="4"/>
      <c r="BN147" s="4"/>
      <c r="BO147" s="4"/>
      <c r="BP147" s="4"/>
      <c r="BQ147" s="4"/>
      <c r="BR147" s="4"/>
      <c r="BS147" s="4"/>
      <c r="BT147" s="4"/>
      <c r="BU147" s="4"/>
      <c r="BV147" s="4"/>
      <c r="BW147" s="4"/>
      <c r="BX147" s="4"/>
      <c r="BY147" s="4"/>
      <c r="BZ147" s="4"/>
      <c r="CA147" s="4"/>
      <c r="CB147" s="4"/>
      <c r="CC147" s="4"/>
      <c r="CD147" s="4"/>
      <c r="CE147" s="4"/>
      <c r="CF147" s="4"/>
      <c r="CG147" s="4"/>
      <c r="CH147" s="4"/>
      <c r="CI147" s="4"/>
      <c r="CJ147" s="4"/>
      <c r="CK147" s="4"/>
      <c r="CL147" s="4"/>
      <c r="CM147" s="4"/>
      <c r="CN147" s="4"/>
      <c r="CO147" s="4"/>
      <c r="CP147" s="4"/>
      <c r="CQ147" s="4"/>
      <c r="CR147" s="4"/>
      <c r="CS147" s="4"/>
      <c r="CT147" s="4"/>
      <c r="CU147" s="4"/>
      <c r="CV147" s="4"/>
      <c r="CW147" s="4"/>
      <c r="CX147" s="4"/>
      <c r="CY147" s="4"/>
      <c r="CZ147" s="4"/>
      <c r="DA147" s="4"/>
      <c r="DB147" s="4"/>
      <c r="DC147" s="4"/>
      <c r="DD147" s="4"/>
      <c r="DE147" s="4"/>
      <c r="DF147" s="4"/>
      <c r="DG147" s="4"/>
      <c r="DH147" s="4"/>
      <c r="DI147" s="4"/>
      <c r="DJ147" s="4"/>
      <c r="DK147" s="4"/>
      <c r="DL147" s="4"/>
      <c r="DM147" s="4"/>
      <c r="DN147" s="4"/>
      <c r="DO147" s="4"/>
      <c r="DP147" s="4"/>
      <c r="DQ147" s="4"/>
      <c r="DR147" s="4"/>
      <c r="DS147" s="4"/>
      <c r="DT147" s="4"/>
      <c r="DU147" s="4"/>
      <c r="DV147" s="4"/>
      <c r="DW147" s="4"/>
      <c r="DX147" s="4"/>
      <c r="DY147" s="4"/>
      <c r="DZ147" s="4"/>
      <c r="EA147" s="4"/>
      <c r="EB147" s="4"/>
      <c r="EC147" s="4"/>
      <c r="ED147" s="4"/>
      <c r="EE147" s="4"/>
      <c r="EF147" s="4"/>
      <c r="EG147" s="4"/>
      <c r="EH147" s="4"/>
      <c r="EI147" s="4"/>
      <c r="EJ147" s="4"/>
      <c r="EK147" s="4"/>
      <c r="EL147" s="4"/>
      <c r="EM147" s="4"/>
      <c r="EN147" s="4"/>
      <c r="EO147" s="4"/>
      <c r="EP147" s="4"/>
      <c r="EQ147" s="4"/>
      <c r="ER147" s="4"/>
      <c r="ES147" s="4"/>
      <c r="ET147" s="4"/>
      <c r="EU147" s="4"/>
      <c r="EV147" s="4"/>
      <c r="EW147" s="4"/>
      <c r="EX147" s="4"/>
      <c r="EY147" s="4"/>
      <c r="EZ147" s="4"/>
      <c r="FA147" s="4"/>
      <c r="FB147" s="4"/>
      <c r="FC147" s="4"/>
      <c r="FD147" s="4"/>
      <c r="FE147" s="4"/>
      <c r="FF147" s="4"/>
      <c r="FG147" s="4"/>
      <c r="FH147" s="4"/>
      <c r="FI147" s="4"/>
      <c r="FJ147" s="4"/>
      <c r="FK147" s="4"/>
      <c r="FL147" s="4"/>
      <c r="FM147" s="4"/>
      <c r="FN147" s="4"/>
      <c r="FO147" s="4"/>
      <c r="FP147" s="4"/>
      <c r="FQ147" s="4"/>
      <c r="FR147" s="4"/>
      <c r="FS147" s="4"/>
      <c r="FT147" s="4"/>
      <c r="FU147" s="4"/>
      <c r="FV147" s="4"/>
      <c r="FW147" s="4"/>
      <c r="FX147" s="4"/>
      <c r="FY147" s="4"/>
      <c r="FZ147" s="4"/>
      <c r="GA147" s="4"/>
      <c r="GB147" s="4"/>
      <c r="GC147" s="4"/>
      <c r="GD147" s="4"/>
      <c r="GE147" s="4"/>
      <c r="GF147" s="4"/>
      <c r="GG147" s="4"/>
      <c r="GH147" s="4"/>
      <c r="GI147" s="4"/>
      <c r="GJ147" s="4"/>
      <c r="GK147" s="4"/>
    </row>
    <row r="148" spans="1:193" x14ac:dyDescent="0.2">
      <c r="A148" s="11"/>
      <c r="B148" s="12"/>
      <c r="C148" s="33"/>
      <c r="D148" s="34">
        <f t="shared" ref="D148:J148" si="70">ROUND(D146/D147,5)</f>
        <v>8.5699999999999995E-3</v>
      </c>
      <c r="E148" s="34">
        <f t="shared" si="70"/>
        <v>3.4369999999999998E-2</v>
      </c>
      <c r="F148" s="34">
        <f t="shared" si="70"/>
        <v>6.1870000000000001E-2</v>
      </c>
      <c r="G148" s="34">
        <f t="shared" si="70"/>
        <v>8.9080000000000006E-2</v>
      </c>
      <c r="H148" s="34">
        <f t="shared" si="70"/>
        <v>5.3749999999999999E-2</v>
      </c>
      <c r="I148" s="34">
        <f t="shared" si="70"/>
        <v>8.6199999999999992E-3</v>
      </c>
      <c r="J148" s="35">
        <f t="shared" si="70"/>
        <v>0</v>
      </c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  <c r="BK148" s="4"/>
      <c r="BL148" s="4"/>
      <c r="BM148" s="4"/>
      <c r="BN148" s="4"/>
      <c r="BO148" s="4"/>
      <c r="BP148" s="4"/>
      <c r="BQ148" s="4"/>
      <c r="BR148" s="4"/>
      <c r="BS148" s="4"/>
      <c r="BT148" s="4"/>
      <c r="BU148" s="4"/>
      <c r="BV148" s="4"/>
      <c r="BW148" s="4"/>
      <c r="BX148" s="4"/>
      <c r="BY148" s="4"/>
      <c r="BZ148" s="4"/>
      <c r="CA148" s="4"/>
      <c r="CB148" s="4"/>
      <c r="CC148" s="4"/>
      <c r="CD148" s="4"/>
      <c r="CE148" s="4"/>
      <c r="CF148" s="4"/>
      <c r="CG148" s="4"/>
      <c r="CH148" s="4"/>
      <c r="CI148" s="4"/>
      <c r="CJ148" s="4"/>
      <c r="CK148" s="4"/>
      <c r="CL148" s="4"/>
      <c r="CM148" s="4"/>
      <c r="CN148" s="4"/>
      <c r="CO148" s="4"/>
      <c r="CP148" s="4"/>
      <c r="CQ148" s="4"/>
      <c r="CR148" s="4"/>
      <c r="CS148" s="4"/>
      <c r="CT148" s="4"/>
      <c r="CU148" s="4"/>
      <c r="CV148" s="4"/>
      <c r="CW148" s="4"/>
      <c r="CX148" s="4"/>
      <c r="CY148" s="4"/>
      <c r="CZ148" s="4"/>
      <c r="DA148" s="4"/>
      <c r="DB148" s="4"/>
      <c r="DC148" s="4"/>
      <c r="DD148" s="4"/>
      <c r="DE148" s="4"/>
      <c r="DF148" s="4"/>
      <c r="DG148" s="4"/>
      <c r="DH148" s="4"/>
      <c r="DI148" s="4"/>
      <c r="DJ148" s="4"/>
      <c r="DK148" s="4"/>
      <c r="DL148" s="4"/>
      <c r="DM148" s="4"/>
      <c r="DN148" s="4"/>
      <c r="DO148" s="4"/>
      <c r="DP148" s="4"/>
      <c r="DQ148" s="4"/>
      <c r="DR148" s="4"/>
      <c r="DS148" s="4"/>
      <c r="DT148" s="4"/>
      <c r="DU148" s="4"/>
      <c r="DV148" s="4"/>
      <c r="DW148" s="4"/>
      <c r="DX148" s="4"/>
      <c r="DY148" s="4"/>
      <c r="DZ148" s="4"/>
      <c r="EA148" s="4"/>
      <c r="EB148" s="4"/>
      <c r="EC148" s="4"/>
      <c r="ED148" s="4"/>
      <c r="EE148" s="4"/>
      <c r="EF148" s="4"/>
      <c r="EG148" s="4"/>
      <c r="EH148" s="4"/>
      <c r="EI148" s="4"/>
      <c r="EJ148" s="4"/>
      <c r="EK148" s="4"/>
      <c r="EL148" s="4"/>
      <c r="EM148" s="4"/>
      <c r="EN148" s="4"/>
      <c r="EO148" s="4"/>
      <c r="EP148" s="4"/>
      <c r="EQ148" s="4"/>
      <c r="ER148" s="4"/>
      <c r="ES148" s="4"/>
      <c r="ET148" s="4"/>
      <c r="EU148" s="4"/>
      <c r="EV148" s="4"/>
      <c r="EW148" s="4"/>
      <c r="EX148" s="4"/>
      <c r="EY148" s="4"/>
      <c r="EZ148" s="4"/>
      <c r="FA148" s="4"/>
      <c r="FB148" s="4"/>
      <c r="FC148" s="4"/>
      <c r="FD148" s="4"/>
      <c r="FE148" s="4"/>
      <c r="FF148" s="4"/>
      <c r="FG148" s="4"/>
      <c r="FH148" s="4"/>
      <c r="FI148" s="4"/>
      <c r="FJ148" s="4"/>
      <c r="FK148" s="4"/>
      <c r="FL148" s="4"/>
      <c r="FM148" s="4"/>
      <c r="FN148" s="4"/>
      <c r="FO148" s="4"/>
      <c r="FP148" s="4"/>
      <c r="FQ148" s="4"/>
      <c r="FR148" s="4"/>
      <c r="FS148" s="4"/>
      <c r="FT148" s="4"/>
      <c r="FU148" s="4"/>
      <c r="FV148" s="4"/>
      <c r="FW148" s="4"/>
      <c r="FX148" s="4"/>
      <c r="FY148" s="4"/>
      <c r="FZ148" s="4"/>
      <c r="GA148" s="4"/>
      <c r="GB148" s="4"/>
      <c r="GC148" s="4"/>
      <c r="GD148" s="4"/>
      <c r="GE148" s="4"/>
      <c r="GF148" s="4"/>
      <c r="GG148" s="4"/>
      <c r="GH148" s="4"/>
      <c r="GI148" s="4"/>
      <c r="GJ148" s="4"/>
      <c r="GK148" s="4"/>
    </row>
    <row r="149" spans="1:193" x14ac:dyDescent="0.2">
      <c r="A149" s="63"/>
      <c r="B149" s="37" t="s">
        <v>16</v>
      </c>
      <c r="C149" s="38">
        <f>SUM(D149+E149+F149+G149+H149+I149+J149)</f>
        <v>1.2812999999999999</v>
      </c>
      <c r="D149" s="40">
        <f t="shared" ref="D149:J149" si="71">ROUND(D148*5,5)</f>
        <v>4.2849999999999999E-2</v>
      </c>
      <c r="E149" s="40">
        <f t="shared" si="71"/>
        <v>0.17185</v>
      </c>
      <c r="F149" s="40">
        <f t="shared" si="71"/>
        <v>0.30935000000000001</v>
      </c>
      <c r="G149" s="40">
        <f t="shared" si="71"/>
        <v>0.44540000000000002</v>
      </c>
      <c r="H149" s="40">
        <f t="shared" si="71"/>
        <v>0.26874999999999999</v>
      </c>
      <c r="I149" s="40">
        <f t="shared" si="71"/>
        <v>4.3099999999999999E-2</v>
      </c>
      <c r="J149" s="41">
        <f t="shared" si="71"/>
        <v>0</v>
      </c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  <c r="BK149" s="4"/>
      <c r="BL149" s="4"/>
      <c r="BM149" s="4"/>
      <c r="BN149" s="4"/>
      <c r="BO149" s="4"/>
      <c r="BP149" s="4"/>
      <c r="BQ149" s="4"/>
      <c r="BR149" s="4"/>
      <c r="BS149" s="4"/>
      <c r="BT149" s="4"/>
      <c r="BU149" s="4"/>
      <c r="BV149" s="4"/>
      <c r="BW149" s="4"/>
      <c r="BX149" s="4"/>
      <c r="BY149" s="4"/>
      <c r="BZ149" s="4"/>
      <c r="CA149" s="4"/>
      <c r="CB149" s="4"/>
      <c r="CC149" s="4"/>
      <c r="CD149" s="4"/>
      <c r="CE149" s="4"/>
      <c r="CF149" s="4"/>
      <c r="CG149" s="4"/>
      <c r="CH149" s="4"/>
      <c r="CI149" s="4"/>
      <c r="CJ149" s="4"/>
      <c r="CK149" s="4"/>
      <c r="CL149" s="4"/>
      <c r="CM149" s="4"/>
      <c r="CN149" s="4"/>
      <c r="CO149" s="4"/>
      <c r="CP149" s="4"/>
      <c r="CQ149" s="4"/>
      <c r="CR149" s="4"/>
      <c r="CS149" s="4"/>
      <c r="CT149" s="4"/>
      <c r="CU149" s="4"/>
      <c r="CV149" s="4"/>
      <c r="CW149" s="4"/>
      <c r="CX149" s="4"/>
      <c r="CY149" s="4"/>
      <c r="CZ149" s="4"/>
      <c r="DA149" s="4"/>
      <c r="DB149" s="4"/>
      <c r="DC149" s="4"/>
      <c r="DD149" s="4"/>
      <c r="DE149" s="4"/>
      <c r="DF149" s="4"/>
      <c r="DG149" s="4"/>
      <c r="DH149" s="4"/>
      <c r="DI149" s="4"/>
      <c r="DJ149" s="4"/>
      <c r="DK149" s="4"/>
      <c r="DL149" s="4"/>
      <c r="DM149" s="4"/>
      <c r="DN149" s="4"/>
      <c r="DO149" s="4"/>
      <c r="DP149" s="4"/>
      <c r="DQ149" s="4"/>
      <c r="DR149" s="4"/>
      <c r="DS149" s="4"/>
      <c r="DT149" s="4"/>
      <c r="DU149" s="4"/>
      <c r="DV149" s="4"/>
      <c r="DW149" s="4"/>
      <c r="DX149" s="4"/>
      <c r="DY149" s="4"/>
      <c r="DZ149" s="4"/>
      <c r="EA149" s="4"/>
      <c r="EB149" s="4"/>
      <c r="EC149" s="4"/>
      <c r="ED149" s="4"/>
      <c r="EE149" s="4"/>
      <c r="EF149" s="4"/>
      <c r="EG149" s="4"/>
      <c r="EH149" s="4"/>
      <c r="EI149" s="4"/>
      <c r="EJ149" s="4"/>
      <c r="EK149" s="4"/>
      <c r="EL149" s="4"/>
      <c r="EM149" s="4"/>
      <c r="EN149" s="4"/>
      <c r="EO149" s="4"/>
      <c r="EP149" s="4"/>
      <c r="EQ149" s="4"/>
      <c r="ER149" s="4"/>
      <c r="ES149" s="4"/>
      <c r="ET149" s="4"/>
      <c r="EU149" s="4"/>
      <c r="EV149" s="4"/>
      <c r="EW149" s="4"/>
      <c r="EX149" s="4"/>
      <c r="EY149" s="4"/>
      <c r="EZ149" s="4"/>
      <c r="FA149" s="4"/>
      <c r="FB149" s="4"/>
      <c r="FC149" s="4"/>
      <c r="FD149" s="4"/>
      <c r="FE149" s="4"/>
      <c r="FF149" s="4"/>
      <c r="FG149" s="4"/>
      <c r="FH149" s="4"/>
      <c r="FI149" s="4"/>
      <c r="FJ149" s="4"/>
      <c r="FK149" s="4"/>
      <c r="FL149" s="4"/>
      <c r="FM149" s="4"/>
      <c r="FN149" s="4"/>
      <c r="FO149" s="4"/>
      <c r="FP149" s="4"/>
      <c r="FQ149" s="4"/>
      <c r="FR149" s="4"/>
      <c r="FS149" s="4"/>
      <c r="FT149" s="4"/>
      <c r="FU149" s="4"/>
      <c r="FV149" s="4"/>
      <c r="FW149" s="4"/>
      <c r="FX149" s="4"/>
      <c r="FY149" s="4"/>
      <c r="FZ149" s="4"/>
      <c r="GA149" s="4"/>
      <c r="GB149" s="4"/>
      <c r="GC149" s="4"/>
      <c r="GD149" s="4"/>
      <c r="GE149" s="4"/>
      <c r="GF149" s="4"/>
      <c r="GG149" s="4"/>
      <c r="GH149" s="4"/>
      <c r="GI149" s="4"/>
      <c r="GJ149" s="4"/>
      <c r="GK149" s="4"/>
    </row>
    <row r="150" spans="1:193" x14ac:dyDescent="0.2">
      <c r="A150" s="26" t="s">
        <v>52</v>
      </c>
      <c r="B150" s="27" t="s">
        <v>14</v>
      </c>
      <c r="C150" s="13">
        <f>D150+E150+F150+G150+H150+I150+J150</f>
        <v>179</v>
      </c>
      <c r="D150" s="43">
        <v>4</v>
      </c>
      <c r="E150" s="43">
        <v>20</v>
      </c>
      <c r="F150" s="43">
        <v>50</v>
      </c>
      <c r="G150" s="43">
        <v>62</v>
      </c>
      <c r="H150" s="43">
        <v>35</v>
      </c>
      <c r="I150" s="43">
        <v>8</v>
      </c>
      <c r="J150" s="44">
        <v>0</v>
      </c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  <c r="BK150" s="4"/>
      <c r="BL150" s="4"/>
      <c r="BM150" s="4"/>
      <c r="BN150" s="4"/>
      <c r="BO150" s="4"/>
      <c r="BP150" s="4"/>
      <c r="BQ150" s="4"/>
      <c r="BR150" s="4"/>
      <c r="BS150" s="4"/>
      <c r="BT150" s="4"/>
      <c r="BU150" s="4"/>
      <c r="BV150" s="4"/>
      <c r="BW150" s="4"/>
      <c r="BX150" s="4"/>
      <c r="BY150" s="4"/>
      <c r="BZ150" s="4"/>
      <c r="CA150" s="4"/>
      <c r="CB150" s="4"/>
      <c r="CC150" s="4"/>
      <c r="CD150" s="4"/>
      <c r="CE150" s="4"/>
      <c r="CF150" s="4"/>
      <c r="CG150" s="4"/>
      <c r="CH150" s="4"/>
      <c r="CI150" s="4"/>
      <c r="CJ150" s="4"/>
      <c r="CK150" s="4"/>
      <c r="CL150" s="4"/>
      <c r="CM150" s="4"/>
      <c r="CN150" s="4"/>
      <c r="CO150" s="4"/>
      <c r="CP150" s="4"/>
      <c r="CQ150" s="4"/>
      <c r="CR150" s="4"/>
      <c r="CS150" s="4"/>
      <c r="CT150" s="4"/>
      <c r="CU150" s="4"/>
      <c r="CV150" s="4"/>
      <c r="CW150" s="4"/>
      <c r="CX150" s="4"/>
      <c r="CY150" s="4"/>
      <c r="CZ150" s="4"/>
      <c r="DA150" s="4"/>
      <c r="DB150" s="4"/>
      <c r="DC150" s="4"/>
      <c r="DD150" s="4"/>
      <c r="DE150" s="4"/>
      <c r="DF150" s="4"/>
      <c r="DG150" s="4"/>
      <c r="DH150" s="4"/>
      <c r="DI150" s="4"/>
      <c r="DJ150" s="4"/>
      <c r="DK150" s="4"/>
      <c r="DL150" s="4"/>
      <c r="DM150" s="4"/>
      <c r="DN150" s="4"/>
      <c r="DO150" s="4"/>
      <c r="DP150" s="4"/>
      <c r="DQ150" s="4"/>
      <c r="DR150" s="4"/>
      <c r="DS150" s="4"/>
      <c r="DT150" s="4"/>
      <c r="DU150" s="4"/>
      <c r="DV150" s="4"/>
      <c r="DW150" s="4"/>
      <c r="DX150" s="4"/>
      <c r="DY150" s="4"/>
      <c r="DZ150" s="4"/>
      <c r="EA150" s="4"/>
      <c r="EB150" s="4"/>
      <c r="EC150" s="4"/>
      <c r="ED150" s="4"/>
      <c r="EE150" s="4"/>
      <c r="EF150" s="4"/>
      <c r="EG150" s="4"/>
      <c r="EH150" s="4"/>
      <c r="EI150" s="4"/>
      <c r="EJ150" s="4"/>
      <c r="EK150" s="4"/>
      <c r="EL150" s="4"/>
      <c r="EM150" s="4"/>
      <c r="EN150" s="4"/>
      <c r="EO150" s="4"/>
      <c r="EP150" s="4"/>
      <c r="EQ150" s="4"/>
      <c r="ER150" s="4"/>
      <c r="ES150" s="4"/>
      <c r="ET150" s="4"/>
      <c r="EU150" s="4"/>
      <c r="EV150" s="4"/>
      <c r="EW150" s="4"/>
      <c r="EX150" s="4"/>
      <c r="EY150" s="4"/>
      <c r="EZ150" s="4"/>
      <c r="FA150" s="4"/>
      <c r="FB150" s="4"/>
      <c r="FC150" s="4"/>
      <c r="FD150" s="4"/>
      <c r="FE150" s="4"/>
      <c r="FF150" s="4"/>
      <c r="FG150" s="4"/>
      <c r="FH150" s="4"/>
      <c r="FI150" s="4"/>
      <c r="FJ150" s="4"/>
      <c r="FK150" s="4"/>
      <c r="FL150" s="4"/>
      <c r="FM150" s="4"/>
      <c r="FN150" s="4"/>
      <c r="FO150" s="4"/>
      <c r="FP150" s="4"/>
      <c r="FQ150" s="4"/>
      <c r="FR150" s="4"/>
      <c r="FS150" s="4"/>
      <c r="FT150" s="4"/>
      <c r="FU150" s="4"/>
      <c r="FV150" s="4"/>
      <c r="FW150" s="4"/>
      <c r="FX150" s="4"/>
      <c r="FY150" s="4"/>
      <c r="FZ150" s="4"/>
      <c r="GA150" s="4"/>
      <c r="GB150" s="4"/>
      <c r="GC150" s="4"/>
      <c r="GD150" s="4"/>
      <c r="GE150" s="4"/>
      <c r="GF150" s="4"/>
      <c r="GG150" s="4"/>
      <c r="GH150" s="4"/>
      <c r="GI150" s="4"/>
      <c r="GJ150" s="4"/>
      <c r="GK150" s="4"/>
    </row>
    <row r="151" spans="1:193" x14ac:dyDescent="0.25">
      <c r="A151" s="11"/>
      <c r="B151" s="12" t="s">
        <v>15</v>
      </c>
      <c r="C151" s="17">
        <f>SUM(D151:J151)</f>
        <v>6009</v>
      </c>
      <c r="D151" s="31">
        <v>778</v>
      </c>
      <c r="E151" s="31">
        <v>626</v>
      </c>
      <c r="F151" s="31">
        <v>650</v>
      </c>
      <c r="G151" s="31">
        <v>795</v>
      </c>
      <c r="H151" s="31">
        <v>941</v>
      </c>
      <c r="I151" s="31">
        <v>1116</v>
      </c>
      <c r="J151" s="32">
        <v>1103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  <c r="BK151" s="4"/>
      <c r="BL151" s="4"/>
      <c r="BM151" s="4"/>
      <c r="BN151" s="4"/>
      <c r="BO151" s="4"/>
      <c r="BP151" s="4"/>
      <c r="BQ151" s="4"/>
      <c r="BR151" s="4"/>
      <c r="BS151" s="4"/>
      <c r="BT151" s="4"/>
      <c r="BU151" s="4"/>
      <c r="BV151" s="4"/>
      <c r="BW151" s="4"/>
      <c r="BX151" s="4"/>
      <c r="BY151" s="4"/>
      <c r="BZ151" s="4"/>
      <c r="CA151" s="4"/>
      <c r="CB151" s="4"/>
      <c r="CC151" s="4"/>
      <c r="CD151" s="4"/>
      <c r="CE151" s="4"/>
      <c r="CF151" s="4"/>
      <c r="CG151" s="4"/>
      <c r="CH151" s="4"/>
      <c r="CI151" s="4"/>
      <c r="CJ151" s="4"/>
      <c r="CK151" s="4"/>
      <c r="CL151" s="4"/>
      <c r="CM151" s="4"/>
      <c r="CN151" s="4"/>
      <c r="CO151" s="4"/>
      <c r="CP151" s="4"/>
      <c r="CQ151" s="4"/>
      <c r="CR151" s="4"/>
      <c r="CS151" s="4"/>
      <c r="CT151" s="4"/>
      <c r="CU151" s="4"/>
      <c r="CV151" s="4"/>
      <c r="CW151" s="4"/>
      <c r="CX151" s="4"/>
      <c r="CY151" s="4"/>
      <c r="CZ151" s="4"/>
      <c r="DA151" s="4"/>
      <c r="DB151" s="4"/>
      <c r="DC151" s="4"/>
      <c r="DD151" s="4"/>
      <c r="DE151" s="4"/>
      <c r="DF151" s="4"/>
      <c r="DG151" s="4"/>
      <c r="DH151" s="4"/>
      <c r="DI151" s="4"/>
      <c r="DJ151" s="4"/>
      <c r="DK151" s="4"/>
      <c r="DL151" s="4"/>
      <c r="DM151" s="4"/>
      <c r="DN151" s="4"/>
      <c r="DO151" s="4"/>
      <c r="DP151" s="4"/>
      <c r="DQ151" s="4"/>
      <c r="DR151" s="4"/>
      <c r="DS151" s="4"/>
      <c r="DT151" s="4"/>
      <c r="DU151" s="4"/>
      <c r="DV151" s="4"/>
      <c r="DW151" s="4"/>
      <c r="DX151" s="4"/>
      <c r="DY151" s="4"/>
      <c r="DZ151" s="4"/>
      <c r="EA151" s="4"/>
      <c r="EB151" s="4"/>
      <c r="EC151" s="4"/>
      <c r="ED151" s="4"/>
      <c r="EE151" s="4"/>
      <c r="EF151" s="4"/>
      <c r="EG151" s="4"/>
      <c r="EH151" s="4"/>
      <c r="EI151" s="4"/>
      <c r="EJ151" s="4"/>
      <c r="EK151" s="4"/>
      <c r="EL151" s="4"/>
      <c r="EM151" s="4"/>
      <c r="EN151" s="4"/>
      <c r="EO151" s="4"/>
      <c r="EP151" s="4"/>
      <c r="EQ151" s="4"/>
      <c r="ER151" s="4"/>
      <c r="ES151" s="4"/>
      <c r="ET151" s="4"/>
      <c r="EU151" s="4"/>
      <c r="EV151" s="4"/>
      <c r="EW151" s="4"/>
      <c r="EX151" s="4"/>
      <c r="EY151" s="4"/>
      <c r="EZ151" s="4"/>
      <c r="FA151" s="4"/>
      <c r="FB151" s="4"/>
      <c r="FC151" s="4"/>
      <c r="FD151" s="4"/>
      <c r="FE151" s="4"/>
      <c r="FF151" s="4"/>
      <c r="FG151" s="4"/>
      <c r="FH151" s="4"/>
      <c r="FI151" s="4"/>
      <c r="FJ151" s="4"/>
      <c r="FK151" s="4"/>
      <c r="FL151" s="4"/>
      <c r="FM151" s="4"/>
      <c r="FN151" s="4"/>
      <c r="FO151" s="4"/>
      <c r="FP151" s="4"/>
      <c r="FQ151" s="4"/>
      <c r="FR151" s="4"/>
      <c r="FS151" s="4"/>
      <c r="FT151" s="4"/>
      <c r="FU151" s="4"/>
      <c r="FV151" s="4"/>
      <c r="FW151" s="4"/>
      <c r="FX151" s="4"/>
      <c r="FY151" s="4"/>
      <c r="FZ151" s="4"/>
      <c r="GA151" s="4"/>
      <c r="GB151" s="4"/>
      <c r="GC151" s="4"/>
      <c r="GD151" s="4"/>
      <c r="GE151" s="4"/>
      <c r="GF151" s="4"/>
      <c r="GG151" s="4"/>
      <c r="GH151" s="4"/>
      <c r="GI151" s="4"/>
      <c r="GJ151" s="4"/>
      <c r="GK151" s="4"/>
    </row>
    <row r="152" spans="1:193" x14ac:dyDescent="0.2">
      <c r="A152" s="11"/>
      <c r="B152" s="12"/>
      <c r="C152" s="33"/>
      <c r="D152" s="34">
        <f t="shared" ref="D152:J152" si="72">ROUND(D150/D151,5)</f>
        <v>5.1399999999999996E-3</v>
      </c>
      <c r="E152" s="34">
        <f t="shared" si="72"/>
        <v>3.1949999999999999E-2</v>
      </c>
      <c r="F152" s="34">
        <f t="shared" si="72"/>
        <v>7.6920000000000002E-2</v>
      </c>
      <c r="G152" s="34">
        <f t="shared" si="72"/>
        <v>7.7990000000000004E-2</v>
      </c>
      <c r="H152" s="34">
        <f t="shared" si="72"/>
        <v>3.7190000000000001E-2</v>
      </c>
      <c r="I152" s="34">
        <f t="shared" si="72"/>
        <v>7.1700000000000002E-3</v>
      </c>
      <c r="J152" s="35">
        <f t="shared" si="72"/>
        <v>0</v>
      </c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  <c r="BK152" s="4"/>
      <c r="BL152" s="4"/>
      <c r="BM152" s="4"/>
      <c r="BN152" s="4"/>
      <c r="BO152" s="4"/>
      <c r="BP152" s="4"/>
      <c r="BQ152" s="4"/>
      <c r="BR152" s="4"/>
      <c r="BS152" s="4"/>
      <c r="BT152" s="4"/>
      <c r="BU152" s="4"/>
      <c r="BV152" s="4"/>
      <c r="BW152" s="4"/>
      <c r="BX152" s="4"/>
      <c r="BY152" s="4"/>
      <c r="BZ152" s="4"/>
      <c r="CA152" s="4"/>
      <c r="CB152" s="4"/>
      <c r="CC152" s="4"/>
      <c r="CD152" s="4"/>
      <c r="CE152" s="4"/>
      <c r="CF152" s="4"/>
      <c r="CG152" s="4"/>
      <c r="CH152" s="4"/>
      <c r="CI152" s="4"/>
      <c r="CJ152" s="4"/>
      <c r="CK152" s="4"/>
      <c r="CL152" s="4"/>
      <c r="CM152" s="4"/>
      <c r="CN152" s="4"/>
      <c r="CO152" s="4"/>
      <c r="CP152" s="4"/>
      <c r="CQ152" s="4"/>
      <c r="CR152" s="4"/>
      <c r="CS152" s="4"/>
      <c r="CT152" s="4"/>
      <c r="CU152" s="4"/>
      <c r="CV152" s="4"/>
      <c r="CW152" s="4"/>
      <c r="CX152" s="4"/>
      <c r="CY152" s="4"/>
      <c r="CZ152" s="4"/>
      <c r="DA152" s="4"/>
      <c r="DB152" s="4"/>
      <c r="DC152" s="4"/>
      <c r="DD152" s="4"/>
      <c r="DE152" s="4"/>
      <c r="DF152" s="4"/>
      <c r="DG152" s="4"/>
      <c r="DH152" s="4"/>
      <c r="DI152" s="4"/>
      <c r="DJ152" s="4"/>
      <c r="DK152" s="4"/>
      <c r="DL152" s="4"/>
      <c r="DM152" s="4"/>
      <c r="DN152" s="4"/>
      <c r="DO152" s="4"/>
      <c r="DP152" s="4"/>
      <c r="DQ152" s="4"/>
      <c r="DR152" s="4"/>
      <c r="DS152" s="4"/>
      <c r="DT152" s="4"/>
      <c r="DU152" s="4"/>
      <c r="DV152" s="4"/>
      <c r="DW152" s="4"/>
      <c r="DX152" s="4"/>
      <c r="DY152" s="4"/>
      <c r="DZ152" s="4"/>
      <c r="EA152" s="4"/>
      <c r="EB152" s="4"/>
      <c r="EC152" s="4"/>
      <c r="ED152" s="4"/>
      <c r="EE152" s="4"/>
      <c r="EF152" s="4"/>
      <c r="EG152" s="4"/>
      <c r="EH152" s="4"/>
      <c r="EI152" s="4"/>
      <c r="EJ152" s="4"/>
      <c r="EK152" s="4"/>
      <c r="EL152" s="4"/>
      <c r="EM152" s="4"/>
      <c r="EN152" s="4"/>
      <c r="EO152" s="4"/>
      <c r="EP152" s="4"/>
      <c r="EQ152" s="4"/>
      <c r="ER152" s="4"/>
      <c r="ES152" s="4"/>
      <c r="ET152" s="4"/>
      <c r="EU152" s="4"/>
      <c r="EV152" s="4"/>
      <c r="EW152" s="4"/>
      <c r="EX152" s="4"/>
      <c r="EY152" s="4"/>
      <c r="EZ152" s="4"/>
      <c r="FA152" s="4"/>
      <c r="FB152" s="4"/>
      <c r="FC152" s="4"/>
      <c r="FD152" s="4"/>
      <c r="FE152" s="4"/>
      <c r="FF152" s="4"/>
      <c r="FG152" s="4"/>
      <c r="FH152" s="4"/>
      <c r="FI152" s="4"/>
      <c r="FJ152" s="4"/>
      <c r="FK152" s="4"/>
      <c r="FL152" s="4"/>
      <c r="FM152" s="4"/>
      <c r="FN152" s="4"/>
      <c r="FO152" s="4"/>
      <c r="FP152" s="4"/>
      <c r="FQ152" s="4"/>
      <c r="FR152" s="4"/>
      <c r="FS152" s="4"/>
      <c r="FT152" s="4"/>
      <c r="FU152" s="4"/>
      <c r="FV152" s="4"/>
      <c r="FW152" s="4"/>
      <c r="FX152" s="4"/>
      <c r="FY152" s="4"/>
      <c r="FZ152" s="4"/>
      <c r="GA152" s="4"/>
      <c r="GB152" s="4"/>
      <c r="GC152" s="4"/>
      <c r="GD152" s="4"/>
      <c r="GE152" s="4"/>
      <c r="GF152" s="4"/>
      <c r="GG152" s="4"/>
      <c r="GH152" s="4"/>
      <c r="GI152" s="4"/>
      <c r="GJ152" s="4"/>
      <c r="GK152" s="4"/>
    </row>
    <row r="153" spans="1:193" x14ac:dyDescent="0.2">
      <c r="A153" s="67"/>
      <c r="B153" s="37" t="s">
        <v>16</v>
      </c>
      <c r="C153" s="38">
        <f>SUM(D153+E153+F153+G153+H153+I153+J153)</f>
        <v>1.1818</v>
      </c>
      <c r="D153" s="40">
        <f t="shared" ref="D153:J153" si="73">ROUND(D152*5,5)</f>
        <v>2.5700000000000001E-2</v>
      </c>
      <c r="E153" s="40">
        <f t="shared" si="73"/>
        <v>0.15975</v>
      </c>
      <c r="F153" s="40">
        <f t="shared" si="73"/>
        <v>0.3846</v>
      </c>
      <c r="G153" s="40">
        <f t="shared" si="73"/>
        <v>0.38995000000000002</v>
      </c>
      <c r="H153" s="40">
        <f t="shared" si="73"/>
        <v>0.18595</v>
      </c>
      <c r="I153" s="40">
        <f t="shared" si="73"/>
        <v>3.585E-2</v>
      </c>
      <c r="J153" s="41">
        <f t="shared" si="73"/>
        <v>0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  <c r="BK153" s="4"/>
      <c r="BL153" s="4"/>
      <c r="BM153" s="4"/>
      <c r="BN153" s="4"/>
      <c r="BO153" s="4"/>
      <c r="BP153" s="4"/>
      <c r="BQ153" s="4"/>
      <c r="BR153" s="4"/>
      <c r="BS153" s="4"/>
      <c r="BT153" s="4"/>
      <c r="BU153" s="4"/>
      <c r="BV153" s="4"/>
      <c r="BW153" s="4"/>
      <c r="BX153" s="4"/>
      <c r="BY153" s="4"/>
      <c r="BZ153" s="4"/>
      <c r="CA153" s="4"/>
      <c r="CB153" s="4"/>
      <c r="CC153" s="4"/>
      <c r="CD153" s="4"/>
      <c r="CE153" s="4"/>
      <c r="CF153" s="4"/>
      <c r="CG153" s="4"/>
      <c r="CH153" s="4"/>
      <c r="CI153" s="4"/>
      <c r="CJ153" s="4"/>
      <c r="CK153" s="4"/>
      <c r="CL153" s="4"/>
      <c r="CM153" s="4"/>
      <c r="CN153" s="4"/>
      <c r="CO153" s="4"/>
      <c r="CP153" s="4"/>
      <c r="CQ153" s="4"/>
      <c r="CR153" s="4"/>
      <c r="CS153" s="4"/>
      <c r="CT153" s="4"/>
      <c r="CU153" s="4"/>
      <c r="CV153" s="4"/>
      <c r="CW153" s="4"/>
      <c r="CX153" s="4"/>
      <c r="CY153" s="4"/>
      <c r="CZ153" s="4"/>
      <c r="DA153" s="4"/>
      <c r="DB153" s="4"/>
      <c r="DC153" s="4"/>
      <c r="DD153" s="4"/>
      <c r="DE153" s="4"/>
      <c r="DF153" s="4"/>
      <c r="DG153" s="4"/>
      <c r="DH153" s="4"/>
      <c r="DI153" s="4"/>
      <c r="DJ153" s="4"/>
      <c r="DK153" s="4"/>
      <c r="DL153" s="4"/>
      <c r="DM153" s="4"/>
      <c r="DN153" s="4"/>
      <c r="DO153" s="4"/>
      <c r="DP153" s="4"/>
      <c r="DQ153" s="4"/>
      <c r="DR153" s="4"/>
      <c r="DS153" s="4"/>
      <c r="DT153" s="4"/>
      <c r="DU153" s="4"/>
      <c r="DV153" s="4"/>
      <c r="DW153" s="4"/>
      <c r="DX153" s="4"/>
      <c r="DY153" s="4"/>
      <c r="DZ153" s="4"/>
      <c r="EA153" s="4"/>
      <c r="EB153" s="4"/>
      <c r="EC153" s="4"/>
      <c r="ED153" s="4"/>
      <c r="EE153" s="4"/>
      <c r="EF153" s="4"/>
      <c r="EG153" s="4"/>
      <c r="EH153" s="4"/>
      <c r="EI153" s="4"/>
      <c r="EJ153" s="4"/>
      <c r="EK153" s="4"/>
      <c r="EL153" s="4"/>
      <c r="EM153" s="4"/>
      <c r="EN153" s="4"/>
      <c r="EO153" s="4"/>
      <c r="EP153" s="4"/>
      <c r="EQ153" s="4"/>
      <c r="ER153" s="4"/>
      <c r="ES153" s="4"/>
      <c r="ET153" s="4"/>
      <c r="EU153" s="4"/>
      <c r="EV153" s="4"/>
      <c r="EW153" s="4"/>
      <c r="EX153" s="4"/>
      <c r="EY153" s="4"/>
      <c r="EZ153" s="4"/>
      <c r="FA153" s="4"/>
      <c r="FB153" s="4"/>
      <c r="FC153" s="4"/>
      <c r="FD153" s="4"/>
      <c r="FE153" s="4"/>
      <c r="FF153" s="4"/>
      <c r="FG153" s="4"/>
      <c r="FH153" s="4"/>
      <c r="FI153" s="4"/>
      <c r="FJ153" s="4"/>
      <c r="FK153" s="4"/>
      <c r="FL153" s="4"/>
      <c r="FM153" s="4"/>
      <c r="FN153" s="4"/>
      <c r="FO153" s="4"/>
      <c r="FP153" s="4"/>
      <c r="FQ153" s="4"/>
      <c r="FR153" s="4"/>
      <c r="FS153" s="4"/>
      <c r="FT153" s="4"/>
      <c r="FU153" s="4"/>
      <c r="FV153" s="4"/>
      <c r="FW153" s="4"/>
      <c r="FX153" s="4"/>
      <c r="FY153" s="4"/>
      <c r="FZ153" s="4"/>
      <c r="GA153" s="4"/>
      <c r="GB153" s="4"/>
      <c r="GC153" s="4"/>
      <c r="GD153" s="4"/>
      <c r="GE153" s="4"/>
      <c r="GF153" s="4"/>
      <c r="GG153" s="4"/>
      <c r="GH153" s="4"/>
      <c r="GI153" s="4"/>
      <c r="GJ153" s="4"/>
      <c r="GK153" s="4"/>
    </row>
    <row r="154" spans="1:193" x14ac:dyDescent="0.2">
      <c r="A154" s="26" t="s">
        <v>53</v>
      </c>
      <c r="B154" s="27" t="s">
        <v>14</v>
      </c>
      <c r="C154" s="13">
        <f>D154+E154+F154+G154+H154+I154+J154</f>
        <v>301</v>
      </c>
      <c r="D154" s="65">
        <v>6</v>
      </c>
      <c r="E154" s="65">
        <v>37</v>
      </c>
      <c r="F154" s="65">
        <v>72</v>
      </c>
      <c r="G154" s="65">
        <v>111</v>
      </c>
      <c r="H154" s="65">
        <v>62</v>
      </c>
      <c r="I154" s="65">
        <v>13</v>
      </c>
      <c r="J154" s="66">
        <v>0</v>
      </c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  <c r="BK154" s="4"/>
      <c r="BL154" s="4"/>
      <c r="BM154" s="4"/>
      <c r="BN154" s="4"/>
      <c r="BO154" s="4"/>
      <c r="BP154" s="4"/>
      <c r="BQ154" s="4"/>
      <c r="BR154" s="4"/>
      <c r="BS154" s="4"/>
      <c r="BT154" s="4"/>
      <c r="BU154" s="4"/>
      <c r="BV154" s="4"/>
      <c r="BW154" s="4"/>
      <c r="BX154" s="4"/>
      <c r="BY154" s="4"/>
      <c r="BZ154" s="4"/>
      <c r="CA154" s="4"/>
      <c r="CB154" s="4"/>
      <c r="CC154" s="4"/>
      <c r="CD154" s="4"/>
      <c r="CE154" s="4"/>
      <c r="CF154" s="4"/>
      <c r="CG154" s="4"/>
      <c r="CH154" s="4"/>
      <c r="CI154" s="4"/>
      <c r="CJ154" s="4"/>
      <c r="CK154" s="4"/>
      <c r="CL154" s="4"/>
      <c r="CM154" s="4"/>
      <c r="CN154" s="4"/>
      <c r="CO154" s="4"/>
      <c r="CP154" s="4"/>
      <c r="CQ154" s="4"/>
      <c r="CR154" s="4"/>
      <c r="CS154" s="4"/>
      <c r="CT154" s="4"/>
      <c r="CU154" s="4"/>
      <c r="CV154" s="4"/>
      <c r="CW154" s="4"/>
      <c r="CX154" s="4"/>
      <c r="CY154" s="4"/>
      <c r="CZ154" s="4"/>
      <c r="DA154" s="4"/>
      <c r="DB154" s="4"/>
      <c r="DC154" s="4"/>
      <c r="DD154" s="4"/>
      <c r="DE154" s="4"/>
      <c r="DF154" s="4"/>
      <c r="DG154" s="4"/>
      <c r="DH154" s="4"/>
      <c r="DI154" s="4"/>
      <c r="DJ154" s="4"/>
      <c r="DK154" s="4"/>
      <c r="DL154" s="4"/>
      <c r="DM154" s="4"/>
      <c r="DN154" s="4"/>
      <c r="DO154" s="4"/>
      <c r="DP154" s="4"/>
      <c r="DQ154" s="4"/>
      <c r="DR154" s="4"/>
      <c r="DS154" s="4"/>
      <c r="DT154" s="4"/>
      <c r="DU154" s="4"/>
      <c r="DV154" s="4"/>
      <c r="DW154" s="4"/>
      <c r="DX154" s="4"/>
      <c r="DY154" s="4"/>
      <c r="DZ154" s="4"/>
      <c r="EA154" s="4"/>
      <c r="EB154" s="4"/>
      <c r="EC154" s="4"/>
      <c r="ED154" s="4"/>
      <c r="EE154" s="4"/>
      <c r="EF154" s="4"/>
      <c r="EG154" s="4"/>
      <c r="EH154" s="4"/>
      <c r="EI154" s="4"/>
      <c r="EJ154" s="4"/>
      <c r="EK154" s="4"/>
      <c r="EL154" s="4"/>
      <c r="EM154" s="4"/>
      <c r="EN154" s="4"/>
      <c r="EO154" s="4"/>
      <c r="EP154" s="4"/>
      <c r="EQ154" s="4"/>
      <c r="ER154" s="4"/>
      <c r="ES154" s="4"/>
      <c r="ET154" s="4"/>
      <c r="EU154" s="4"/>
      <c r="EV154" s="4"/>
      <c r="EW154" s="4"/>
      <c r="EX154" s="4"/>
      <c r="EY154" s="4"/>
      <c r="EZ154" s="4"/>
      <c r="FA154" s="4"/>
      <c r="FB154" s="4"/>
      <c r="FC154" s="4"/>
      <c r="FD154" s="4"/>
      <c r="FE154" s="4"/>
      <c r="FF154" s="4"/>
      <c r="FG154" s="4"/>
      <c r="FH154" s="4"/>
      <c r="FI154" s="4"/>
      <c r="FJ154" s="4"/>
      <c r="FK154" s="4"/>
      <c r="FL154" s="4"/>
      <c r="FM154" s="4"/>
      <c r="FN154" s="4"/>
      <c r="FO154" s="4"/>
      <c r="FP154" s="4"/>
      <c r="FQ154" s="4"/>
      <c r="FR154" s="4"/>
      <c r="FS154" s="4"/>
      <c r="FT154" s="4"/>
      <c r="FU154" s="4"/>
      <c r="FV154" s="4"/>
      <c r="FW154" s="4"/>
      <c r="FX154" s="4"/>
      <c r="FY154" s="4"/>
      <c r="FZ154" s="4"/>
      <c r="GA154" s="4"/>
      <c r="GB154" s="4"/>
      <c r="GC154" s="4"/>
      <c r="GD154" s="4"/>
      <c r="GE154" s="4"/>
      <c r="GF154" s="4"/>
      <c r="GG154" s="4"/>
      <c r="GH154" s="4"/>
      <c r="GI154" s="4"/>
      <c r="GJ154" s="4"/>
      <c r="GK154" s="4"/>
    </row>
    <row r="155" spans="1:193" x14ac:dyDescent="0.25">
      <c r="A155" s="11"/>
      <c r="B155" s="12" t="s">
        <v>15</v>
      </c>
      <c r="C155" s="17">
        <f>SUM(D155:J155)</f>
        <v>9131</v>
      </c>
      <c r="D155" s="31">
        <v>1179</v>
      </c>
      <c r="E155" s="31">
        <v>1094</v>
      </c>
      <c r="F155" s="31">
        <v>1044</v>
      </c>
      <c r="G155" s="31">
        <v>1219</v>
      </c>
      <c r="H155" s="31">
        <v>1378</v>
      </c>
      <c r="I155" s="31">
        <v>1614</v>
      </c>
      <c r="J155" s="32">
        <v>1603</v>
      </c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  <c r="BK155" s="4"/>
      <c r="BL155" s="4"/>
      <c r="BM155" s="4"/>
      <c r="BN155" s="4"/>
      <c r="BO155" s="4"/>
      <c r="BP155" s="4"/>
      <c r="BQ155" s="4"/>
      <c r="BR155" s="4"/>
      <c r="BS155" s="4"/>
      <c r="BT155" s="4"/>
      <c r="BU155" s="4"/>
      <c r="BV155" s="4"/>
      <c r="BW155" s="4"/>
      <c r="BX155" s="4"/>
      <c r="BY155" s="4"/>
      <c r="BZ155" s="4"/>
      <c r="CA155" s="4"/>
      <c r="CB155" s="4"/>
      <c r="CC155" s="4"/>
      <c r="CD155" s="4"/>
      <c r="CE155" s="4"/>
      <c r="CF155" s="4"/>
      <c r="CG155" s="4"/>
      <c r="CH155" s="4"/>
      <c r="CI155" s="4"/>
      <c r="CJ155" s="4"/>
      <c r="CK155" s="4"/>
      <c r="CL155" s="4"/>
      <c r="CM155" s="4"/>
      <c r="CN155" s="4"/>
      <c r="CO155" s="4"/>
      <c r="CP155" s="4"/>
      <c r="CQ155" s="4"/>
      <c r="CR155" s="4"/>
      <c r="CS155" s="4"/>
      <c r="CT155" s="4"/>
      <c r="CU155" s="4"/>
      <c r="CV155" s="4"/>
      <c r="CW155" s="4"/>
      <c r="CX155" s="4"/>
      <c r="CY155" s="4"/>
      <c r="CZ155" s="4"/>
      <c r="DA155" s="4"/>
      <c r="DB155" s="4"/>
      <c r="DC155" s="4"/>
      <c r="DD155" s="4"/>
      <c r="DE155" s="4"/>
      <c r="DF155" s="4"/>
      <c r="DG155" s="4"/>
      <c r="DH155" s="4"/>
      <c r="DI155" s="4"/>
      <c r="DJ155" s="4"/>
      <c r="DK155" s="4"/>
      <c r="DL155" s="4"/>
      <c r="DM155" s="4"/>
      <c r="DN155" s="4"/>
      <c r="DO155" s="4"/>
      <c r="DP155" s="4"/>
      <c r="DQ155" s="4"/>
      <c r="DR155" s="4"/>
      <c r="DS155" s="4"/>
      <c r="DT155" s="4"/>
      <c r="DU155" s="4"/>
      <c r="DV155" s="4"/>
      <c r="DW155" s="4"/>
      <c r="DX155" s="4"/>
      <c r="DY155" s="4"/>
      <c r="DZ155" s="4"/>
      <c r="EA155" s="4"/>
      <c r="EB155" s="4"/>
      <c r="EC155" s="4"/>
      <c r="ED155" s="4"/>
      <c r="EE155" s="4"/>
      <c r="EF155" s="4"/>
      <c r="EG155" s="4"/>
      <c r="EH155" s="4"/>
      <c r="EI155" s="4"/>
      <c r="EJ155" s="4"/>
      <c r="EK155" s="4"/>
      <c r="EL155" s="4"/>
      <c r="EM155" s="4"/>
      <c r="EN155" s="4"/>
      <c r="EO155" s="4"/>
      <c r="EP155" s="4"/>
      <c r="EQ155" s="4"/>
      <c r="ER155" s="4"/>
      <c r="ES155" s="4"/>
      <c r="ET155" s="4"/>
      <c r="EU155" s="4"/>
      <c r="EV155" s="4"/>
      <c r="EW155" s="4"/>
      <c r="EX155" s="4"/>
      <c r="EY155" s="4"/>
      <c r="EZ155" s="4"/>
      <c r="FA155" s="4"/>
      <c r="FB155" s="4"/>
      <c r="FC155" s="4"/>
      <c r="FD155" s="4"/>
      <c r="FE155" s="4"/>
      <c r="FF155" s="4"/>
      <c r="FG155" s="4"/>
      <c r="FH155" s="4"/>
      <c r="FI155" s="4"/>
      <c r="FJ155" s="4"/>
      <c r="FK155" s="4"/>
      <c r="FL155" s="4"/>
      <c r="FM155" s="4"/>
      <c r="FN155" s="4"/>
      <c r="FO155" s="4"/>
      <c r="FP155" s="4"/>
      <c r="FQ155" s="4"/>
      <c r="FR155" s="4"/>
      <c r="FS155" s="4"/>
      <c r="FT155" s="4"/>
      <c r="FU155" s="4"/>
      <c r="FV155" s="4"/>
      <c r="FW155" s="4"/>
      <c r="FX155" s="4"/>
      <c r="FY155" s="4"/>
      <c r="FZ155" s="4"/>
      <c r="GA155" s="4"/>
      <c r="GB155" s="4"/>
      <c r="GC155" s="4"/>
      <c r="GD155" s="4"/>
      <c r="GE155" s="4"/>
      <c r="GF155" s="4"/>
      <c r="GG155" s="4"/>
      <c r="GH155" s="4"/>
      <c r="GI155" s="4"/>
      <c r="GJ155" s="4"/>
      <c r="GK155" s="4"/>
    </row>
    <row r="156" spans="1:193" x14ac:dyDescent="0.2">
      <c r="A156" s="11"/>
      <c r="B156" s="12"/>
      <c r="C156" s="33"/>
      <c r="D156" s="34">
        <f t="shared" ref="D156:J156" si="74">ROUND(D154/D155,5)</f>
        <v>5.0899999999999999E-3</v>
      </c>
      <c r="E156" s="34">
        <f t="shared" si="74"/>
        <v>3.3820000000000003E-2</v>
      </c>
      <c r="F156" s="34">
        <f t="shared" si="74"/>
        <v>6.8970000000000004E-2</v>
      </c>
      <c r="G156" s="34">
        <f t="shared" si="74"/>
        <v>9.1060000000000002E-2</v>
      </c>
      <c r="H156" s="34">
        <f t="shared" si="74"/>
        <v>4.4990000000000002E-2</v>
      </c>
      <c r="I156" s="34">
        <f t="shared" si="74"/>
        <v>8.0499999999999999E-3</v>
      </c>
      <c r="J156" s="35">
        <f t="shared" si="74"/>
        <v>0</v>
      </c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  <c r="BK156" s="4"/>
      <c r="BL156" s="4"/>
      <c r="BM156" s="4"/>
      <c r="BN156" s="4"/>
      <c r="BO156" s="4"/>
      <c r="BP156" s="4"/>
      <c r="BQ156" s="4"/>
      <c r="BR156" s="4"/>
      <c r="BS156" s="4"/>
      <c r="BT156" s="4"/>
      <c r="BU156" s="4"/>
      <c r="BV156" s="4"/>
      <c r="BW156" s="4"/>
      <c r="BX156" s="4"/>
      <c r="BY156" s="4"/>
      <c r="BZ156" s="4"/>
      <c r="CA156" s="4"/>
      <c r="CB156" s="4"/>
      <c r="CC156" s="4"/>
      <c r="CD156" s="4"/>
      <c r="CE156" s="4"/>
      <c r="CF156" s="4"/>
      <c r="CG156" s="4"/>
      <c r="CH156" s="4"/>
      <c r="CI156" s="4"/>
      <c r="CJ156" s="4"/>
      <c r="CK156" s="4"/>
      <c r="CL156" s="4"/>
      <c r="CM156" s="4"/>
      <c r="CN156" s="4"/>
      <c r="CO156" s="4"/>
      <c r="CP156" s="4"/>
      <c r="CQ156" s="4"/>
      <c r="CR156" s="4"/>
      <c r="CS156" s="4"/>
      <c r="CT156" s="4"/>
      <c r="CU156" s="4"/>
      <c r="CV156" s="4"/>
      <c r="CW156" s="4"/>
      <c r="CX156" s="4"/>
      <c r="CY156" s="4"/>
      <c r="CZ156" s="4"/>
      <c r="DA156" s="4"/>
      <c r="DB156" s="4"/>
      <c r="DC156" s="4"/>
      <c r="DD156" s="4"/>
      <c r="DE156" s="4"/>
      <c r="DF156" s="4"/>
      <c r="DG156" s="4"/>
      <c r="DH156" s="4"/>
      <c r="DI156" s="4"/>
      <c r="DJ156" s="4"/>
      <c r="DK156" s="4"/>
      <c r="DL156" s="4"/>
      <c r="DM156" s="4"/>
      <c r="DN156" s="4"/>
      <c r="DO156" s="4"/>
      <c r="DP156" s="4"/>
      <c r="DQ156" s="4"/>
      <c r="DR156" s="4"/>
      <c r="DS156" s="4"/>
      <c r="DT156" s="4"/>
      <c r="DU156" s="4"/>
      <c r="DV156" s="4"/>
      <c r="DW156" s="4"/>
      <c r="DX156" s="4"/>
      <c r="DY156" s="4"/>
      <c r="DZ156" s="4"/>
      <c r="EA156" s="4"/>
      <c r="EB156" s="4"/>
      <c r="EC156" s="4"/>
      <c r="ED156" s="4"/>
      <c r="EE156" s="4"/>
      <c r="EF156" s="4"/>
      <c r="EG156" s="4"/>
      <c r="EH156" s="4"/>
      <c r="EI156" s="4"/>
      <c r="EJ156" s="4"/>
      <c r="EK156" s="4"/>
      <c r="EL156" s="4"/>
      <c r="EM156" s="4"/>
      <c r="EN156" s="4"/>
      <c r="EO156" s="4"/>
      <c r="EP156" s="4"/>
      <c r="EQ156" s="4"/>
      <c r="ER156" s="4"/>
      <c r="ES156" s="4"/>
      <c r="ET156" s="4"/>
      <c r="EU156" s="4"/>
      <c r="EV156" s="4"/>
      <c r="EW156" s="4"/>
      <c r="EX156" s="4"/>
      <c r="EY156" s="4"/>
      <c r="EZ156" s="4"/>
      <c r="FA156" s="4"/>
      <c r="FB156" s="4"/>
      <c r="FC156" s="4"/>
      <c r="FD156" s="4"/>
      <c r="FE156" s="4"/>
      <c r="FF156" s="4"/>
      <c r="FG156" s="4"/>
      <c r="FH156" s="4"/>
      <c r="FI156" s="4"/>
      <c r="FJ156" s="4"/>
      <c r="FK156" s="4"/>
      <c r="FL156" s="4"/>
      <c r="FM156" s="4"/>
      <c r="FN156" s="4"/>
      <c r="FO156" s="4"/>
      <c r="FP156" s="4"/>
      <c r="FQ156" s="4"/>
      <c r="FR156" s="4"/>
      <c r="FS156" s="4"/>
      <c r="FT156" s="4"/>
      <c r="FU156" s="4"/>
      <c r="FV156" s="4"/>
      <c r="FW156" s="4"/>
      <c r="FX156" s="4"/>
      <c r="FY156" s="4"/>
      <c r="FZ156" s="4"/>
      <c r="GA156" s="4"/>
      <c r="GB156" s="4"/>
      <c r="GC156" s="4"/>
      <c r="GD156" s="4"/>
      <c r="GE156" s="4"/>
      <c r="GF156" s="4"/>
      <c r="GG156" s="4"/>
      <c r="GH156" s="4"/>
      <c r="GI156" s="4"/>
      <c r="GJ156" s="4"/>
      <c r="GK156" s="4"/>
    </row>
    <row r="157" spans="1:193" x14ac:dyDescent="0.2">
      <c r="A157" s="63"/>
      <c r="B157" s="37" t="s">
        <v>16</v>
      </c>
      <c r="C157" s="38">
        <f>SUM(D157+E157+F157+G157+H157+I157+J157)</f>
        <v>1.2598999999999998</v>
      </c>
      <c r="D157" s="40">
        <f t="shared" ref="D157:J157" si="75">ROUND(D156*5,5)</f>
        <v>2.545E-2</v>
      </c>
      <c r="E157" s="40">
        <f t="shared" si="75"/>
        <v>0.1691</v>
      </c>
      <c r="F157" s="40">
        <f t="shared" si="75"/>
        <v>0.34484999999999999</v>
      </c>
      <c r="G157" s="40">
        <f t="shared" si="75"/>
        <v>0.45529999999999998</v>
      </c>
      <c r="H157" s="40">
        <f t="shared" si="75"/>
        <v>0.22495000000000001</v>
      </c>
      <c r="I157" s="40">
        <f t="shared" si="75"/>
        <v>4.0250000000000001E-2</v>
      </c>
      <c r="J157" s="41">
        <f t="shared" si="75"/>
        <v>0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  <c r="BK157" s="4"/>
      <c r="BL157" s="4"/>
      <c r="BM157" s="4"/>
      <c r="BN157" s="4"/>
      <c r="BO157" s="4"/>
      <c r="BP157" s="4"/>
      <c r="BQ157" s="4"/>
      <c r="BR157" s="4"/>
      <c r="BS157" s="4"/>
      <c r="BT157" s="4"/>
      <c r="BU157" s="4"/>
      <c r="BV157" s="4"/>
      <c r="BW157" s="4"/>
      <c r="BX157" s="4"/>
      <c r="BY157" s="4"/>
      <c r="BZ157" s="4"/>
      <c r="CA157" s="4"/>
      <c r="CB157" s="4"/>
      <c r="CC157" s="4"/>
      <c r="CD157" s="4"/>
      <c r="CE157" s="4"/>
      <c r="CF157" s="4"/>
      <c r="CG157" s="4"/>
      <c r="CH157" s="4"/>
      <c r="CI157" s="4"/>
      <c r="CJ157" s="4"/>
      <c r="CK157" s="4"/>
      <c r="CL157" s="4"/>
      <c r="CM157" s="4"/>
      <c r="CN157" s="4"/>
      <c r="CO157" s="4"/>
      <c r="CP157" s="4"/>
      <c r="CQ157" s="4"/>
      <c r="CR157" s="4"/>
      <c r="CS157" s="4"/>
      <c r="CT157" s="4"/>
      <c r="CU157" s="4"/>
      <c r="CV157" s="4"/>
      <c r="CW157" s="4"/>
      <c r="CX157" s="4"/>
      <c r="CY157" s="4"/>
      <c r="CZ157" s="4"/>
      <c r="DA157" s="4"/>
      <c r="DB157" s="4"/>
      <c r="DC157" s="4"/>
      <c r="DD157" s="4"/>
      <c r="DE157" s="4"/>
      <c r="DF157" s="4"/>
      <c r="DG157" s="4"/>
      <c r="DH157" s="4"/>
      <c r="DI157" s="4"/>
      <c r="DJ157" s="4"/>
      <c r="DK157" s="4"/>
      <c r="DL157" s="4"/>
      <c r="DM157" s="4"/>
      <c r="DN157" s="4"/>
      <c r="DO157" s="4"/>
      <c r="DP157" s="4"/>
      <c r="DQ157" s="4"/>
      <c r="DR157" s="4"/>
      <c r="DS157" s="4"/>
      <c r="DT157" s="4"/>
      <c r="DU157" s="4"/>
      <c r="DV157" s="4"/>
      <c r="DW157" s="4"/>
      <c r="DX157" s="4"/>
      <c r="DY157" s="4"/>
      <c r="DZ157" s="4"/>
      <c r="EA157" s="4"/>
      <c r="EB157" s="4"/>
      <c r="EC157" s="4"/>
      <c r="ED157" s="4"/>
      <c r="EE157" s="4"/>
      <c r="EF157" s="4"/>
      <c r="EG157" s="4"/>
      <c r="EH157" s="4"/>
      <c r="EI157" s="4"/>
      <c r="EJ157" s="4"/>
      <c r="EK157" s="4"/>
      <c r="EL157" s="4"/>
      <c r="EM157" s="4"/>
      <c r="EN157" s="4"/>
      <c r="EO157" s="4"/>
      <c r="EP157" s="4"/>
      <c r="EQ157" s="4"/>
      <c r="ER157" s="4"/>
      <c r="ES157" s="4"/>
      <c r="ET157" s="4"/>
      <c r="EU157" s="4"/>
      <c r="EV157" s="4"/>
      <c r="EW157" s="4"/>
      <c r="EX157" s="4"/>
      <c r="EY157" s="4"/>
      <c r="EZ157" s="4"/>
      <c r="FA157" s="4"/>
      <c r="FB157" s="4"/>
      <c r="FC157" s="4"/>
      <c r="FD157" s="4"/>
      <c r="FE157" s="4"/>
      <c r="FF157" s="4"/>
      <c r="FG157" s="4"/>
      <c r="FH157" s="4"/>
      <c r="FI157" s="4"/>
      <c r="FJ157" s="4"/>
      <c r="FK157" s="4"/>
      <c r="FL157" s="4"/>
      <c r="FM157" s="4"/>
      <c r="FN157" s="4"/>
      <c r="FO157" s="4"/>
      <c r="FP157" s="4"/>
      <c r="FQ157" s="4"/>
      <c r="FR157" s="4"/>
      <c r="FS157" s="4"/>
      <c r="FT157" s="4"/>
      <c r="FU157" s="4"/>
      <c r="FV157" s="4"/>
      <c r="FW157" s="4"/>
      <c r="FX157" s="4"/>
      <c r="FY157" s="4"/>
      <c r="FZ157" s="4"/>
      <c r="GA157" s="4"/>
      <c r="GB157" s="4"/>
      <c r="GC157" s="4"/>
      <c r="GD157" s="4"/>
      <c r="GE157" s="4"/>
      <c r="GF157" s="4"/>
      <c r="GG157" s="4"/>
      <c r="GH157" s="4"/>
      <c r="GI157" s="4"/>
      <c r="GJ157" s="4"/>
      <c r="GK157" s="4"/>
    </row>
    <row r="158" spans="1:193" x14ac:dyDescent="0.2">
      <c r="A158" s="26" t="s">
        <v>54</v>
      </c>
      <c r="B158" s="27" t="s">
        <v>14</v>
      </c>
      <c r="C158" s="13">
        <f>D158+E158+F158+G158+H158+I158+J158</f>
        <v>123</v>
      </c>
      <c r="D158" s="43">
        <v>2</v>
      </c>
      <c r="E158" s="43">
        <v>11</v>
      </c>
      <c r="F158" s="43">
        <v>35</v>
      </c>
      <c r="G158" s="43">
        <v>39</v>
      </c>
      <c r="H158" s="43">
        <v>27</v>
      </c>
      <c r="I158" s="43">
        <v>8</v>
      </c>
      <c r="J158" s="44">
        <v>1</v>
      </c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</row>
    <row r="159" spans="1:193" x14ac:dyDescent="0.25">
      <c r="A159" s="11"/>
      <c r="B159" s="12" t="s">
        <v>15</v>
      </c>
      <c r="C159" s="17">
        <f>SUM(D159:J159)</f>
        <v>4122</v>
      </c>
      <c r="D159" s="31">
        <v>435</v>
      </c>
      <c r="E159" s="31">
        <v>592</v>
      </c>
      <c r="F159" s="31">
        <v>459</v>
      </c>
      <c r="G159" s="31">
        <v>512</v>
      </c>
      <c r="H159" s="31">
        <v>663</v>
      </c>
      <c r="I159" s="31">
        <v>852</v>
      </c>
      <c r="J159" s="32">
        <v>609</v>
      </c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</row>
    <row r="160" spans="1:193" x14ac:dyDescent="0.2">
      <c r="A160" s="11"/>
      <c r="B160" s="12"/>
      <c r="C160" s="33" t="s">
        <v>4</v>
      </c>
      <c r="D160" s="34">
        <f t="shared" ref="D160:J160" si="76">ROUND(D158/D159,5)</f>
        <v>4.5999999999999999E-3</v>
      </c>
      <c r="E160" s="34">
        <f t="shared" si="76"/>
        <v>1.8579999999999999E-2</v>
      </c>
      <c r="F160" s="34">
        <f t="shared" si="76"/>
        <v>7.6249999999999998E-2</v>
      </c>
      <c r="G160" s="34">
        <f t="shared" si="76"/>
        <v>7.6170000000000002E-2</v>
      </c>
      <c r="H160" s="34">
        <f t="shared" si="76"/>
        <v>4.0719999999999999E-2</v>
      </c>
      <c r="I160" s="34">
        <f t="shared" si="76"/>
        <v>9.3900000000000008E-3</v>
      </c>
      <c r="J160" s="35">
        <f t="shared" si="76"/>
        <v>1.64E-3</v>
      </c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</row>
    <row r="161" spans="1:193" x14ac:dyDescent="0.2">
      <c r="A161" s="63"/>
      <c r="B161" s="37" t="s">
        <v>16</v>
      </c>
      <c r="C161" s="38">
        <f>SUM(D161+E161+F161+G161+H161+I161+J161)</f>
        <v>1.1367499999999999</v>
      </c>
      <c r="D161" s="40">
        <f t="shared" ref="D161:J161" si="77">ROUND(D160*5,5)</f>
        <v>2.3E-2</v>
      </c>
      <c r="E161" s="40">
        <f t="shared" si="77"/>
        <v>9.2899999999999996E-2</v>
      </c>
      <c r="F161" s="40">
        <f t="shared" si="77"/>
        <v>0.38124999999999998</v>
      </c>
      <c r="G161" s="40">
        <f t="shared" si="77"/>
        <v>0.38085000000000002</v>
      </c>
      <c r="H161" s="40">
        <f t="shared" si="77"/>
        <v>0.2036</v>
      </c>
      <c r="I161" s="40">
        <f t="shared" si="77"/>
        <v>4.6949999999999999E-2</v>
      </c>
      <c r="J161" s="41">
        <f t="shared" si="77"/>
        <v>8.2000000000000007E-3</v>
      </c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</row>
    <row r="162" spans="1:193" x14ac:dyDescent="0.2">
      <c r="A162" s="26" t="s">
        <v>55</v>
      </c>
      <c r="B162" s="27" t="s">
        <v>14</v>
      </c>
      <c r="C162" s="13">
        <f>D162+E162+F162+G162+H162+I162+J162</f>
        <v>92</v>
      </c>
      <c r="D162" s="43">
        <v>1</v>
      </c>
      <c r="E162" s="43">
        <v>13</v>
      </c>
      <c r="F162" s="43">
        <v>23</v>
      </c>
      <c r="G162" s="43">
        <v>39</v>
      </c>
      <c r="H162" s="43">
        <v>14</v>
      </c>
      <c r="I162" s="43">
        <v>2</v>
      </c>
      <c r="J162" s="44">
        <v>0</v>
      </c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</row>
    <row r="163" spans="1:193" x14ac:dyDescent="0.25">
      <c r="A163" s="11"/>
      <c r="B163" s="12" t="s">
        <v>15</v>
      </c>
      <c r="C163" s="17">
        <f>SUM(D163:J163)</f>
        <v>3644</v>
      </c>
      <c r="D163" s="31">
        <v>425</v>
      </c>
      <c r="E163" s="31">
        <v>474</v>
      </c>
      <c r="F163" s="31">
        <v>534</v>
      </c>
      <c r="G163" s="31">
        <v>577</v>
      </c>
      <c r="H163" s="31">
        <v>519</v>
      </c>
      <c r="I163" s="31">
        <v>584</v>
      </c>
      <c r="J163" s="32">
        <v>531</v>
      </c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</row>
    <row r="164" spans="1:193" x14ac:dyDescent="0.2">
      <c r="A164" s="11"/>
      <c r="B164" s="12"/>
      <c r="C164" s="33"/>
      <c r="D164" s="34">
        <f t="shared" ref="D164:J164" si="78">ROUND(D162/D163,5)</f>
        <v>2.3500000000000001E-3</v>
      </c>
      <c r="E164" s="34">
        <f t="shared" si="78"/>
        <v>2.743E-2</v>
      </c>
      <c r="F164" s="34">
        <f t="shared" si="78"/>
        <v>4.3069999999999997E-2</v>
      </c>
      <c r="G164" s="34">
        <f t="shared" si="78"/>
        <v>6.7589999999999997E-2</v>
      </c>
      <c r="H164" s="34">
        <f t="shared" si="78"/>
        <v>2.6970000000000001E-2</v>
      </c>
      <c r="I164" s="34">
        <f t="shared" si="78"/>
        <v>3.4199999999999999E-3</v>
      </c>
      <c r="J164" s="35">
        <f t="shared" si="78"/>
        <v>0</v>
      </c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</row>
    <row r="165" spans="1:193" x14ac:dyDescent="0.2">
      <c r="A165" s="11"/>
      <c r="B165" s="22" t="s">
        <v>16</v>
      </c>
      <c r="C165" s="23">
        <f>SUM(D165+E165+F165+G165+H165+I165+J165)</f>
        <v>0.85414999999999996</v>
      </c>
      <c r="D165" s="52">
        <f t="shared" ref="D165:J165" si="79">ROUND(D164*5,5)</f>
        <v>1.175E-2</v>
      </c>
      <c r="E165" s="52">
        <f t="shared" si="79"/>
        <v>0.13714999999999999</v>
      </c>
      <c r="F165" s="52">
        <f t="shared" si="79"/>
        <v>0.21535000000000001</v>
      </c>
      <c r="G165" s="52">
        <f t="shared" si="79"/>
        <v>0.33794999999999997</v>
      </c>
      <c r="H165" s="52">
        <f t="shared" si="79"/>
        <v>0.13485</v>
      </c>
      <c r="I165" s="52">
        <f t="shared" si="79"/>
        <v>1.7100000000000001E-2</v>
      </c>
      <c r="J165" s="53">
        <f t="shared" si="79"/>
        <v>0</v>
      </c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</row>
    <row r="166" spans="1:193" x14ac:dyDescent="0.2">
      <c r="A166" s="26" t="s">
        <v>56</v>
      </c>
      <c r="B166" s="27" t="s">
        <v>14</v>
      </c>
      <c r="C166" s="13">
        <f>D166+E166+F166+G166+H166+I166+J166</f>
        <v>26</v>
      </c>
      <c r="D166" s="68">
        <v>1</v>
      </c>
      <c r="E166" s="68">
        <v>3</v>
      </c>
      <c r="F166" s="68">
        <v>3</v>
      </c>
      <c r="G166" s="68">
        <v>9</v>
      </c>
      <c r="H166" s="68">
        <v>10</v>
      </c>
      <c r="I166" s="68">
        <v>0</v>
      </c>
      <c r="J166" s="69">
        <v>0</v>
      </c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</row>
    <row r="167" spans="1:193" x14ac:dyDescent="0.25">
      <c r="A167" s="11"/>
      <c r="B167" s="12" t="s">
        <v>15</v>
      </c>
      <c r="C167" s="17">
        <f>SUM(D167:J167)</f>
        <v>1078</v>
      </c>
      <c r="D167" s="31">
        <v>154</v>
      </c>
      <c r="E167" s="31">
        <v>123</v>
      </c>
      <c r="F167" s="31">
        <v>123</v>
      </c>
      <c r="G167" s="31">
        <v>129</v>
      </c>
      <c r="H167" s="31">
        <v>143</v>
      </c>
      <c r="I167" s="31">
        <v>202</v>
      </c>
      <c r="J167" s="32">
        <v>204</v>
      </c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</row>
    <row r="168" spans="1:193" x14ac:dyDescent="0.2">
      <c r="A168" s="11"/>
      <c r="B168" s="12"/>
      <c r="C168" s="33"/>
      <c r="D168" s="34">
        <f t="shared" ref="D168:J168" si="80">ROUND(D166/D167,5)</f>
        <v>6.4900000000000001E-3</v>
      </c>
      <c r="E168" s="34">
        <f t="shared" si="80"/>
        <v>2.4389999999999998E-2</v>
      </c>
      <c r="F168" s="34">
        <f t="shared" si="80"/>
        <v>2.4389999999999998E-2</v>
      </c>
      <c r="G168" s="34">
        <f t="shared" si="80"/>
        <v>6.9769999999999999E-2</v>
      </c>
      <c r="H168" s="34">
        <f t="shared" si="80"/>
        <v>6.9930000000000006E-2</v>
      </c>
      <c r="I168" s="34">
        <f t="shared" si="80"/>
        <v>0</v>
      </c>
      <c r="J168" s="35">
        <f t="shared" si="80"/>
        <v>0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</row>
    <row r="169" spans="1:193" ht="24.75" thickBot="1" x14ac:dyDescent="0.25">
      <c r="A169" s="56"/>
      <c r="B169" s="57" t="s">
        <v>16</v>
      </c>
      <c r="C169" s="58">
        <f>SUM(D169+E169+F169+G169+H169+I169+J169)</f>
        <v>0.97484999999999999</v>
      </c>
      <c r="D169" s="59">
        <f t="shared" ref="D169:J169" si="81">ROUND(D168*5,5)</f>
        <v>3.245E-2</v>
      </c>
      <c r="E169" s="59">
        <f t="shared" si="81"/>
        <v>0.12195</v>
      </c>
      <c r="F169" s="59">
        <f t="shared" si="81"/>
        <v>0.12195</v>
      </c>
      <c r="G169" s="59">
        <f t="shared" si="81"/>
        <v>0.34884999999999999</v>
      </c>
      <c r="H169" s="59">
        <f t="shared" si="81"/>
        <v>0.34965000000000002</v>
      </c>
      <c r="I169" s="59">
        <f t="shared" si="81"/>
        <v>0</v>
      </c>
      <c r="J169" s="60">
        <f t="shared" si="81"/>
        <v>0</v>
      </c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</row>
    <row r="170" spans="1:193" ht="24.75" thickBot="1" x14ac:dyDescent="0.3">
      <c r="A170" s="61" t="s">
        <v>57</v>
      </c>
      <c r="B170" s="2"/>
      <c r="J170" s="5" t="s">
        <v>58</v>
      </c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</row>
    <row r="171" spans="1:193" ht="36" customHeight="1" x14ac:dyDescent="0.2">
      <c r="A171" s="6" t="s">
        <v>3</v>
      </c>
      <c r="B171" s="7" t="s">
        <v>4</v>
      </c>
      <c r="C171" s="8" t="s">
        <v>5</v>
      </c>
      <c r="D171" s="9" t="s">
        <v>6</v>
      </c>
      <c r="E171" s="9" t="s">
        <v>7</v>
      </c>
      <c r="F171" s="9" t="s">
        <v>8</v>
      </c>
      <c r="G171" s="9" t="s">
        <v>9</v>
      </c>
      <c r="H171" s="9" t="s">
        <v>10</v>
      </c>
      <c r="I171" s="9" t="s">
        <v>11</v>
      </c>
      <c r="J171" s="10" t="s">
        <v>12</v>
      </c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</row>
    <row r="172" spans="1:193" x14ac:dyDescent="0.2">
      <c r="A172" s="26" t="s">
        <v>59</v>
      </c>
      <c r="B172" s="27" t="s">
        <v>14</v>
      </c>
      <c r="C172" s="13">
        <f>D172+E172+F172+G172+H172+I172+J172</f>
        <v>89</v>
      </c>
      <c r="D172" s="70">
        <v>4</v>
      </c>
      <c r="E172" s="71">
        <v>11</v>
      </c>
      <c r="F172" s="71">
        <v>24</v>
      </c>
      <c r="G172" s="71">
        <v>28</v>
      </c>
      <c r="H172" s="71">
        <v>19</v>
      </c>
      <c r="I172" s="71">
        <v>3</v>
      </c>
      <c r="J172" s="72">
        <v>0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</row>
    <row r="173" spans="1:193" x14ac:dyDescent="0.25">
      <c r="A173" s="11"/>
      <c r="B173" s="12" t="s">
        <v>15</v>
      </c>
      <c r="C173" s="17">
        <f>SUM(D173:J173)</f>
        <v>2314</v>
      </c>
      <c r="D173" s="31">
        <v>312</v>
      </c>
      <c r="E173" s="31">
        <v>314</v>
      </c>
      <c r="F173" s="31">
        <v>276</v>
      </c>
      <c r="G173" s="31">
        <v>293</v>
      </c>
      <c r="H173" s="31">
        <v>311</v>
      </c>
      <c r="I173" s="31">
        <v>412</v>
      </c>
      <c r="J173" s="32">
        <v>396</v>
      </c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</row>
    <row r="174" spans="1:193" x14ac:dyDescent="0.2">
      <c r="A174" s="11"/>
      <c r="B174" s="12"/>
      <c r="C174" s="33" t="s">
        <v>4</v>
      </c>
      <c r="D174" s="34">
        <f t="shared" ref="D174:J174" si="82">ROUND(D172/D173,5)</f>
        <v>1.282E-2</v>
      </c>
      <c r="E174" s="34">
        <f t="shared" si="82"/>
        <v>3.5029999999999999E-2</v>
      </c>
      <c r="F174" s="34">
        <f t="shared" si="82"/>
        <v>8.6959999999999996E-2</v>
      </c>
      <c r="G174" s="34">
        <f t="shared" si="82"/>
        <v>9.5560000000000006E-2</v>
      </c>
      <c r="H174" s="34">
        <f t="shared" si="82"/>
        <v>6.1089999999999998E-2</v>
      </c>
      <c r="I174" s="34">
        <f t="shared" si="82"/>
        <v>7.28E-3</v>
      </c>
      <c r="J174" s="35">
        <f t="shared" si="82"/>
        <v>0</v>
      </c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</row>
    <row r="175" spans="1:193" x14ac:dyDescent="0.2">
      <c r="A175" s="63"/>
      <c r="B175" s="37" t="s">
        <v>16</v>
      </c>
      <c r="C175" s="38">
        <f>SUM(D175+E175+F175+G175+H175+I175+J175)</f>
        <v>1.4937</v>
      </c>
      <c r="D175" s="40">
        <f t="shared" ref="D175:J175" si="83">ROUND(D174*5,5)</f>
        <v>6.4100000000000004E-2</v>
      </c>
      <c r="E175" s="40">
        <f t="shared" si="83"/>
        <v>0.17515</v>
      </c>
      <c r="F175" s="40">
        <f t="shared" si="83"/>
        <v>0.43480000000000002</v>
      </c>
      <c r="G175" s="40">
        <f t="shared" si="83"/>
        <v>0.4778</v>
      </c>
      <c r="H175" s="40">
        <f t="shared" si="83"/>
        <v>0.30545</v>
      </c>
      <c r="I175" s="40">
        <f t="shared" si="83"/>
        <v>3.6400000000000002E-2</v>
      </c>
      <c r="J175" s="41">
        <f t="shared" si="83"/>
        <v>0</v>
      </c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</row>
    <row r="176" spans="1:193" x14ac:dyDescent="0.2">
      <c r="A176" s="26" t="s">
        <v>60</v>
      </c>
      <c r="B176" s="27" t="s">
        <v>14</v>
      </c>
      <c r="C176" s="13">
        <f>D176+E176+F176+G176+H176+I176+J176</f>
        <v>66</v>
      </c>
      <c r="D176" s="65">
        <v>1</v>
      </c>
      <c r="E176" s="65">
        <v>7</v>
      </c>
      <c r="F176" s="65">
        <v>21</v>
      </c>
      <c r="G176" s="65">
        <v>20</v>
      </c>
      <c r="H176" s="65">
        <v>14</v>
      </c>
      <c r="I176" s="65">
        <v>3</v>
      </c>
      <c r="J176" s="66">
        <v>0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</row>
    <row r="177" spans="1:193" x14ac:dyDescent="0.25">
      <c r="A177" s="11"/>
      <c r="B177" s="12" t="s">
        <v>15</v>
      </c>
      <c r="C177" s="17">
        <f>SUM(D177:J177)</f>
        <v>2282</v>
      </c>
      <c r="D177" s="31">
        <v>333</v>
      </c>
      <c r="E177" s="31">
        <v>253</v>
      </c>
      <c r="F177" s="31">
        <v>245</v>
      </c>
      <c r="G177" s="31">
        <v>255</v>
      </c>
      <c r="H177" s="31">
        <v>339</v>
      </c>
      <c r="I177" s="31">
        <v>472</v>
      </c>
      <c r="J177" s="32">
        <v>385</v>
      </c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</row>
    <row r="178" spans="1:193" x14ac:dyDescent="0.2">
      <c r="A178" s="11"/>
      <c r="B178" s="12"/>
      <c r="C178" s="33" t="s">
        <v>4</v>
      </c>
      <c r="D178" s="34">
        <f t="shared" ref="D178:J178" si="84">ROUND(D176/D177,5)</f>
        <v>3.0000000000000001E-3</v>
      </c>
      <c r="E178" s="34">
        <f t="shared" si="84"/>
        <v>2.767E-2</v>
      </c>
      <c r="F178" s="34">
        <f t="shared" si="84"/>
        <v>8.5709999999999995E-2</v>
      </c>
      <c r="G178" s="34">
        <f t="shared" si="84"/>
        <v>7.843E-2</v>
      </c>
      <c r="H178" s="34">
        <f t="shared" si="84"/>
        <v>4.1300000000000003E-2</v>
      </c>
      <c r="I178" s="34">
        <f t="shared" si="84"/>
        <v>6.3600000000000002E-3</v>
      </c>
      <c r="J178" s="35">
        <f t="shared" si="84"/>
        <v>0</v>
      </c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</row>
    <row r="179" spans="1:193" x14ac:dyDescent="0.2">
      <c r="A179" s="63"/>
      <c r="B179" s="37" t="s">
        <v>16</v>
      </c>
      <c r="C179" s="38">
        <f>SUM(D179+E179+F179+G179+H179+I179+J179)</f>
        <v>1.21235</v>
      </c>
      <c r="D179" s="40">
        <f t="shared" ref="D179:J179" si="85">ROUND(D178*5,5)</f>
        <v>1.4999999999999999E-2</v>
      </c>
      <c r="E179" s="40">
        <f t="shared" si="85"/>
        <v>0.13835</v>
      </c>
      <c r="F179" s="40">
        <f t="shared" si="85"/>
        <v>0.42854999999999999</v>
      </c>
      <c r="G179" s="40">
        <f t="shared" si="85"/>
        <v>0.39215</v>
      </c>
      <c r="H179" s="40">
        <f t="shared" si="85"/>
        <v>0.20649999999999999</v>
      </c>
      <c r="I179" s="40">
        <f t="shared" si="85"/>
        <v>3.1800000000000002E-2</v>
      </c>
      <c r="J179" s="41">
        <f t="shared" si="85"/>
        <v>0</v>
      </c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</row>
    <row r="180" spans="1:193" x14ac:dyDescent="0.2">
      <c r="A180" s="26" t="s">
        <v>61</v>
      </c>
      <c r="B180" s="27" t="s">
        <v>14</v>
      </c>
      <c r="C180" s="13">
        <f>D180+E180+F180+G180+H180+I180+J180</f>
        <v>73</v>
      </c>
      <c r="D180" s="65">
        <v>4</v>
      </c>
      <c r="E180" s="65">
        <v>10</v>
      </c>
      <c r="F180" s="65">
        <v>13</v>
      </c>
      <c r="G180" s="65">
        <v>24</v>
      </c>
      <c r="H180" s="65">
        <v>17</v>
      </c>
      <c r="I180" s="65">
        <v>5</v>
      </c>
      <c r="J180" s="66">
        <v>0</v>
      </c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</row>
    <row r="181" spans="1:193" x14ac:dyDescent="0.25">
      <c r="A181" s="11"/>
      <c r="B181" s="12" t="s">
        <v>15</v>
      </c>
      <c r="C181" s="17">
        <f>SUM(D181:J181)</f>
        <v>2700</v>
      </c>
      <c r="D181" s="31">
        <v>358</v>
      </c>
      <c r="E181" s="31">
        <v>322</v>
      </c>
      <c r="F181" s="31">
        <v>294</v>
      </c>
      <c r="G181" s="31">
        <v>352</v>
      </c>
      <c r="H181" s="31">
        <v>393</v>
      </c>
      <c r="I181" s="31">
        <v>497</v>
      </c>
      <c r="J181" s="32">
        <v>484</v>
      </c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</row>
    <row r="182" spans="1:193" x14ac:dyDescent="0.2">
      <c r="A182" s="11"/>
      <c r="B182" s="12"/>
      <c r="C182" s="33" t="s">
        <v>4</v>
      </c>
      <c r="D182" s="34">
        <f t="shared" ref="D182:J182" si="86">ROUND(D180/D181,5)</f>
        <v>1.1169999999999999E-2</v>
      </c>
      <c r="E182" s="34">
        <f t="shared" si="86"/>
        <v>3.1060000000000001E-2</v>
      </c>
      <c r="F182" s="34">
        <f t="shared" si="86"/>
        <v>4.4220000000000002E-2</v>
      </c>
      <c r="G182" s="34">
        <f t="shared" si="86"/>
        <v>6.8180000000000004E-2</v>
      </c>
      <c r="H182" s="34">
        <f t="shared" si="86"/>
        <v>4.326E-2</v>
      </c>
      <c r="I182" s="34">
        <f t="shared" si="86"/>
        <v>1.0059999999999999E-2</v>
      </c>
      <c r="J182" s="35">
        <f t="shared" si="86"/>
        <v>0</v>
      </c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</row>
    <row r="183" spans="1:193" x14ac:dyDescent="0.2">
      <c r="A183" s="63"/>
      <c r="B183" s="37" t="s">
        <v>16</v>
      </c>
      <c r="C183" s="38">
        <f>SUM(D183+E183+F183+G183+H183+I183+J183)</f>
        <v>1.03975</v>
      </c>
      <c r="D183" s="40">
        <f t="shared" ref="D183:J183" si="87">ROUND(D182*5,5)</f>
        <v>5.5849999999999997E-2</v>
      </c>
      <c r="E183" s="40">
        <f t="shared" si="87"/>
        <v>0.15529999999999999</v>
      </c>
      <c r="F183" s="40">
        <f t="shared" si="87"/>
        <v>0.22109999999999999</v>
      </c>
      <c r="G183" s="40">
        <f t="shared" si="87"/>
        <v>0.34089999999999998</v>
      </c>
      <c r="H183" s="40">
        <f t="shared" si="87"/>
        <v>0.21629999999999999</v>
      </c>
      <c r="I183" s="40">
        <f t="shared" si="87"/>
        <v>5.0299999999999997E-2</v>
      </c>
      <c r="J183" s="41">
        <f t="shared" si="87"/>
        <v>0</v>
      </c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</row>
    <row r="184" spans="1:193" x14ac:dyDescent="0.2">
      <c r="A184" s="26" t="s">
        <v>62</v>
      </c>
      <c r="B184" s="27" t="s">
        <v>14</v>
      </c>
      <c r="C184" s="13">
        <f>D184+E184+F184+G184+H184+I184+J184</f>
        <v>31</v>
      </c>
      <c r="D184" s="65">
        <v>2</v>
      </c>
      <c r="E184" s="65">
        <v>3</v>
      </c>
      <c r="F184" s="65">
        <v>8</v>
      </c>
      <c r="G184" s="65">
        <v>9</v>
      </c>
      <c r="H184" s="65">
        <v>9</v>
      </c>
      <c r="I184" s="64">
        <v>0</v>
      </c>
      <c r="J184" s="66">
        <v>0</v>
      </c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</row>
    <row r="185" spans="1:193" x14ac:dyDescent="0.25">
      <c r="A185" s="11"/>
      <c r="B185" s="12" t="s">
        <v>15</v>
      </c>
      <c r="C185" s="17">
        <f>SUM(D185:J185)</f>
        <v>1225</v>
      </c>
      <c r="D185" s="31">
        <v>163</v>
      </c>
      <c r="E185" s="31">
        <v>172</v>
      </c>
      <c r="F185" s="31">
        <v>149</v>
      </c>
      <c r="G185" s="31">
        <v>137</v>
      </c>
      <c r="H185" s="31">
        <v>189</v>
      </c>
      <c r="I185" s="31">
        <v>219</v>
      </c>
      <c r="J185" s="32">
        <v>196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</row>
    <row r="186" spans="1:193" x14ac:dyDescent="0.25">
      <c r="A186" s="73"/>
      <c r="B186" s="12"/>
      <c r="C186" s="33"/>
      <c r="D186" s="34">
        <f t="shared" ref="D186:J186" si="88">ROUND(D184/D185,5)</f>
        <v>1.227E-2</v>
      </c>
      <c r="E186" s="34">
        <f t="shared" si="88"/>
        <v>1.7440000000000001E-2</v>
      </c>
      <c r="F186" s="34">
        <f t="shared" si="88"/>
        <v>5.3690000000000002E-2</v>
      </c>
      <c r="G186" s="34">
        <f t="shared" si="88"/>
        <v>6.5689999999999998E-2</v>
      </c>
      <c r="H186" s="34">
        <f t="shared" si="88"/>
        <v>4.7620000000000003E-2</v>
      </c>
      <c r="I186" s="34">
        <f t="shared" si="88"/>
        <v>0</v>
      </c>
      <c r="J186" s="35">
        <f t="shared" si="88"/>
        <v>0</v>
      </c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</row>
    <row r="187" spans="1:193" x14ac:dyDescent="0.25">
      <c r="A187" s="73"/>
      <c r="B187" s="22" t="s">
        <v>16</v>
      </c>
      <c r="C187" s="23">
        <f>SUM(D187+E187+F187+G187+H187+I187+J187)</f>
        <v>0.98355000000000004</v>
      </c>
      <c r="D187" s="74">
        <f t="shared" ref="D187:J187" si="89">ROUND(D186*5,5)</f>
        <v>6.1350000000000002E-2</v>
      </c>
      <c r="E187" s="40">
        <f t="shared" si="89"/>
        <v>8.72E-2</v>
      </c>
      <c r="F187" s="40">
        <f t="shared" si="89"/>
        <v>0.26845000000000002</v>
      </c>
      <c r="G187" s="40">
        <f t="shared" si="89"/>
        <v>0.32845000000000002</v>
      </c>
      <c r="H187" s="40">
        <f t="shared" si="89"/>
        <v>0.23810000000000001</v>
      </c>
      <c r="I187" s="40">
        <f t="shared" si="89"/>
        <v>0</v>
      </c>
      <c r="J187" s="41">
        <f t="shared" si="89"/>
        <v>0</v>
      </c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</row>
    <row r="188" spans="1:193" x14ac:dyDescent="0.2">
      <c r="A188" s="26" t="s">
        <v>63</v>
      </c>
      <c r="B188" s="27" t="s">
        <v>14</v>
      </c>
      <c r="C188" s="13">
        <f>D188+E188+F188+G188+H188+I188+J188</f>
        <v>140</v>
      </c>
      <c r="D188" s="65">
        <v>3</v>
      </c>
      <c r="E188" s="65">
        <v>24</v>
      </c>
      <c r="F188" s="65">
        <v>31</v>
      </c>
      <c r="G188" s="65">
        <v>46</v>
      </c>
      <c r="H188" s="65">
        <v>29</v>
      </c>
      <c r="I188" s="65">
        <v>7</v>
      </c>
      <c r="J188" s="66">
        <v>0</v>
      </c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</row>
    <row r="189" spans="1:193" x14ac:dyDescent="0.25">
      <c r="A189" s="11"/>
      <c r="B189" s="12" t="s">
        <v>15</v>
      </c>
      <c r="C189" s="17">
        <f>SUM(D189:J189)</f>
        <v>4194</v>
      </c>
      <c r="D189" s="31">
        <v>552</v>
      </c>
      <c r="E189" s="31">
        <v>493</v>
      </c>
      <c r="F189" s="31">
        <v>474</v>
      </c>
      <c r="G189" s="31">
        <v>590</v>
      </c>
      <c r="H189" s="31">
        <v>596</v>
      </c>
      <c r="I189" s="31">
        <v>781</v>
      </c>
      <c r="J189" s="32">
        <v>708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</row>
    <row r="190" spans="1:193" x14ac:dyDescent="0.2">
      <c r="A190" s="11"/>
      <c r="B190" s="12"/>
      <c r="C190" s="33"/>
      <c r="D190" s="34">
        <f t="shared" ref="D190:J190" si="90">ROUND(D188/D189,5)</f>
        <v>5.4299999999999999E-3</v>
      </c>
      <c r="E190" s="34">
        <f t="shared" si="90"/>
        <v>4.8680000000000001E-2</v>
      </c>
      <c r="F190" s="34">
        <f t="shared" si="90"/>
        <v>6.54E-2</v>
      </c>
      <c r="G190" s="34">
        <f t="shared" si="90"/>
        <v>7.7969999999999998E-2</v>
      </c>
      <c r="H190" s="34">
        <f t="shared" si="90"/>
        <v>4.8660000000000002E-2</v>
      </c>
      <c r="I190" s="34">
        <f t="shared" si="90"/>
        <v>8.9599999999999992E-3</v>
      </c>
      <c r="J190" s="35">
        <f t="shared" si="90"/>
        <v>0</v>
      </c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</row>
    <row r="191" spans="1:193" x14ac:dyDescent="0.2">
      <c r="A191" s="63"/>
      <c r="B191" s="37" t="s">
        <v>16</v>
      </c>
      <c r="C191" s="38">
        <f>SUM(D191+E191+F191+G191+H191+I191+J191)</f>
        <v>1.2755000000000001</v>
      </c>
      <c r="D191" s="40">
        <f t="shared" ref="D191:J191" si="91">ROUND(D190*5,5)</f>
        <v>2.7150000000000001E-2</v>
      </c>
      <c r="E191" s="40">
        <f t="shared" si="91"/>
        <v>0.24340000000000001</v>
      </c>
      <c r="F191" s="40">
        <f t="shared" si="91"/>
        <v>0.32700000000000001</v>
      </c>
      <c r="G191" s="40">
        <f t="shared" si="91"/>
        <v>0.38984999999999997</v>
      </c>
      <c r="H191" s="40">
        <f t="shared" si="91"/>
        <v>0.24329999999999999</v>
      </c>
      <c r="I191" s="40">
        <f t="shared" si="91"/>
        <v>4.48E-2</v>
      </c>
      <c r="J191" s="41">
        <f t="shared" si="91"/>
        <v>0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</row>
    <row r="192" spans="1:193" x14ac:dyDescent="0.2">
      <c r="A192" s="26" t="s">
        <v>64</v>
      </c>
      <c r="B192" s="27" t="s">
        <v>14</v>
      </c>
      <c r="C192" s="13">
        <f>D192+E192+F192+G192+H192+I192+J192</f>
        <v>95</v>
      </c>
      <c r="D192" s="68">
        <v>1</v>
      </c>
      <c r="E192" s="68">
        <v>9</v>
      </c>
      <c r="F192" s="68">
        <v>21</v>
      </c>
      <c r="G192" s="68">
        <v>33</v>
      </c>
      <c r="H192" s="68">
        <v>25</v>
      </c>
      <c r="I192" s="75">
        <v>6</v>
      </c>
      <c r="J192" s="69">
        <v>0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</row>
    <row r="193" spans="1:193" x14ac:dyDescent="0.25">
      <c r="A193" s="11"/>
      <c r="B193" s="12" t="s">
        <v>15</v>
      </c>
      <c r="C193" s="17">
        <f>SUM(D193:J193)</f>
        <v>2198</v>
      </c>
      <c r="D193" s="31">
        <v>237</v>
      </c>
      <c r="E193" s="31">
        <v>221</v>
      </c>
      <c r="F193" s="31">
        <v>217</v>
      </c>
      <c r="G193" s="31">
        <v>304</v>
      </c>
      <c r="H193" s="31">
        <v>405</v>
      </c>
      <c r="I193" s="31">
        <v>452</v>
      </c>
      <c r="J193" s="32">
        <v>362</v>
      </c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</row>
    <row r="194" spans="1:193" x14ac:dyDescent="0.2">
      <c r="A194" s="11"/>
      <c r="B194" s="12"/>
      <c r="C194" s="33"/>
      <c r="D194" s="34">
        <f t="shared" ref="D194:J194" si="92">ROUND(D192/D193,5)</f>
        <v>4.2199999999999998E-3</v>
      </c>
      <c r="E194" s="34">
        <f t="shared" si="92"/>
        <v>4.0719999999999999E-2</v>
      </c>
      <c r="F194" s="34">
        <f t="shared" si="92"/>
        <v>9.6769999999999995E-2</v>
      </c>
      <c r="G194" s="34">
        <f t="shared" si="92"/>
        <v>0.10854999999999999</v>
      </c>
      <c r="H194" s="34">
        <f t="shared" si="92"/>
        <v>6.173E-2</v>
      </c>
      <c r="I194" s="34">
        <f t="shared" si="92"/>
        <v>1.3270000000000001E-2</v>
      </c>
      <c r="J194" s="35">
        <f t="shared" si="92"/>
        <v>0</v>
      </c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</row>
    <row r="195" spans="1:193" x14ac:dyDescent="0.2">
      <c r="A195" s="63"/>
      <c r="B195" s="37" t="s">
        <v>16</v>
      </c>
      <c r="C195" s="38">
        <f>SUM(D195+E195+F195+G195+H195+I195+J195)</f>
        <v>1.6263000000000001</v>
      </c>
      <c r="D195" s="40">
        <f t="shared" ref="D195:J195" si="93">ROUND(D194*5,5)</f>
        <v>2.1100000000000001E-2</v>
      </c>
      <c r="E195" s="40">
        <f t="shared" si="93"/>
        <v>0.2036</v>
      </c>
      <c r="F195" s="40">
        <f t="shared" si="93"/>
        <v>0.48385</v>
      </c>
      <c r="G195" s="40">
        <f t="shared" si="93"/>
        <v>0.54274999999999995</v>
      </c>
      <c r="H195" s="40">
        <f t="shared" si="93"/>
        <v>0.30864999999999998</v>
      </c>
      <c r="I195" s="40">
        <f t="shared" si="93"/>
        <v>6.6350000000000006E-2</v>
      </c>
      <c r="J195" s="41">
        <f t="shared" si="93"/>
        <v>0</v>
      </c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</row>
    <row r="196" spans="1:193" x14ac:dyDescent="0.2">
      <c r="A196" s="26" t="s">
        <v>65</v>
      </c>
      <c r="B196" s="27" t="s">
        <v>14</v>
      </c>
      <c r="C196" s="13">
        <f>D196+E196+F196+G196+H196+I196+J196</f>
        <v>37</v>
      </c>
      <c r="D196" s="65">
        <v>0</v>
      </c>
      <c r="E196" s="65">
        <v>7</v>
      </c>
      <c r="F196" s="65">
        <v>9</v>
      </c>
      <c r="G196" s="65">
        <v>15</v>
      </c>
      <c r="H196" s="65">
        <v>6</v>
      </c>
      <c r="I196" s="65">
        <v>0</v>
      </c>
      <c r="J196" s="66">
        <v>0</v>
      </c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</row>
    <row r="197" spans="1:193" x14ac:dyDescent="0.25">
      <c r="A197" s="11"/>
      <c r="B197" s="12" t="s">
        <v>15</v>
      </c>
      <c r="C197" s="17">
        <f>SUM(D197:J197)</f>
        <v>1183</v>
      </c>
      <c r="D197" s="31">
        <v>166</v>
      </c>
      <c r="E197" s="31">
        <v>136</v>
      </c>
      <c r="F197" s="31">
        <v>144</v>
      </c>
      <c r="G197" s="31">
        <v>170</v>
      </c>
      <c r="H197" s="31">
        <v>177</v>
      </c>
      <c r="I197" s="31">
        <v>193</v>
      </c>
      <c r="J197" s="32">
        <v>197</v>
      </c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</row>
    <row r="198" spans="1:193" x14ac:dyDescent="0.2">
      <c r="A198" s="11"/>
      <c r="B198" s="12"/>
      <c r="C198" s="33" t="s">
        <v>4</v>
      </c>
      <c r="D198" s="34">
        <f t="shared" ref="D198:J198" si="94">ROUND(D196/D197,5)</f>
        <v>0</v>
      </c>
      <c r="E198" s="34">
        <f t="shared" si="94"/>
        <v>5.1470000000000002E-2</v>
      </c>
      <c r="F198" s="34">
        <f t="shared" si="94"/>
        <v>6.25E-2</v>
      </c>
      <c r="G198" s="34">
        <f t="shared" si="94"/>
        <v>8.8239999999999999E-2</v>
      </c>
      <c r="H198" s="34">
        <f t="shared" si="94"/>
        <v>3.39E-2</v>
      </c>
      <c r="I198" s="34">
        <f t="shared" si="94"/>
        <v>0</v>
      </c>
      <c r="J198" s="35">
        <f t="shared" si="94"/>
        <v>0</v>
      </c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</row>
    <row r="199" spans="1:193" x14ac:dyDescent="0.2">
      <c r="A199" s="11"/>
      <c r="B199" s="22" t="s">
        <v>16</v>
      </c>
      <c r="C199" s="23">
        <f>SUM(D199+E199+F199+G199+H199+I199+J199)</f>
        <v>1.18055</v>
      </c>
      <c r="D199" s="52">
        <f t="shared" ref="D199:J199" si="95">ROUND(D198*5,5)</f>
        <v>0</v>
      </c>
      <c r="E199" s="52">
        <f t="shared" si="95"/>
        <v>0.25735000000000002</v>
      </c>
      <c r="F199" s="52">
        <f t="shared" si="95"/>
        <v>0.3125</v>
      </c>
      <c r="G199" s="52">
        <f t="shared" si="95"/>
        <v>0.44119999999999998</v>
      </c>
      <c r="H199" s="52">
        <f t="shared" si="95"/>
        <v>0.16950000000000001</v>
      </c>
      <c r="I199" s="52">
        <f t="shared" si="95"/>
        <v>0</v>
      </c>
      <c r="J199" s="53">
        <f t="shared" si="95"/>
        <v>0</v>
      </c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</row>
    <row r="200" spans="1:193" x14ac:dyDescent="0.2">
      <c r="A200" s="26" t="s">
        <v>66</v>
      </c>
      <c r="B200" s="27" t="s">
        <v>14</v>
      </c>
      <c r="C200" s="13">
        <f>D200+E200+F200+G200+H200+I200+J200</f>
        <v>72</v>
      </c>
      <c r="D200" s="68">
        <v>1</v>
      </c>
      <c r="E200" s="68">
        <v>11</v>
      </c>
      <c r="F200" s="68">
        <v>14</v>
      </c>
      <c r="G200" s="68">
        <v>26</v>
      </c>
      <c r="H200" s="68">
        <v>13</v>
      </c>
      <c r="I200" s="68">
        <v>6</v>
      </c>
      <c r="J200" s="69">
        <v>1</v>
      </c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</row>
    <row r="201" spans="1:193" x14ac:dyDescent="0.25">
      <c r="A201" s="11"/>
      <c r="B201" s="12" t="s">
        <v>15</v>
      </c>
      <c r="C201" s="17">
        <f>SUM(D201:J201)</f>
        <v>2605</v>
      </c>
      <c r="D201" s="31">
        <v>331</v>
      </c>
      <c r="E201" s="31">
        <v>318</v>
      </c>
      <c r="F201" s="31">
        <v>258</v>
      </c>
      <c r="G201" s="31">
        <v>341</v>
      </c>
      <c r="H201" s="31">
        <v>389</v>
      </c>
      <c r="I201" s="31">
        <v>501</v>
      </c>
      <c r="J201" s="32">
        <v>467</v>
      </c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</row>
    <row r="202" spans="1:193" x14ac:dyDescent="0.2">
      <c r="A202" s="11"/>
      <c r="B202" s="12"/>
      <c r="C202" s="33"/>
      <c r="D202" s="34">
        <f t="shared" ref="D202:J202" si="96">ROUND(D200/D201,5)</f>
        <v>3.0200000000000001E-3</v>
      </c>
      <c r="E202" s="34">
        <f t="shared" si="96"/>
        <v>3.4590000000000003E-2</v>
      </c>
      <c r="F202" s="34">
        <f t="shared" si="96"/>
        <v>5.4260000000000003E-2</v>
      </c>
      <c r="G202" s="34">
        <f t="shared" si="96"/>
        <v>7.6249999999999998E-2</v>
      </c>
      <c r="H202" s="34">
        <f t="shared" si="96"/>
        <v>3.3419999999999998E-2</v>
      </c>
      <c r="I202" s="34">
        <f t="shared" si="96"/>
        <v>1.1979999999999999E-2</v>
      </c>
      <c r="J202" s="35">
        <f t="shared" si="96"/>
        <v>2.14E-3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</row>
    <row r="203" spans="1:193" x14ac:dyDescent="0.2">
      <c r="A203" s="11"/>
      <c r="B203" s="22" t="s">
        <v>16</v>
      </c>
      <c r="C203" s="23">
        <f>SUM(D203+E203+F203+G203+H203+I203+J203)</f>
        <v>1.0783</v>
      </c>
      <c r="D203" s="52">
        <f t="shared" ref="D203:J203" si="97">ROUND(D202*5,5)</f>
        <v>1.5100000000000001E-2</v>
      </c>
      <c r="E203" s="52">
        <f t="shared" si="97"/>
        <v>0.17294999999999999</v>
      </c>
      <c r="F203" s="52">
        <f t="shared" si="97"/>
        <v>0.27129999999999999</v>
      </c>
      <c r="G203" s="52">
        <f t="shared" si="97"/>
        <v>0.38124999999999998</v>
      </c>
      <c r="H203" s="52">
        <f t="shared" si="97"/>
        <v>0.1671</v>
      </c>
      <c r="I203" s="52">
        <f t="shared" si="97"/>
        <v>5.9900000000000002E-2</v>
      </c>
      <c r="J203" s="53">
        <f t="shared" si="97"/>
        <v>1.0699999999999999E-2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</row>
    <row r="204" spans="1:193" x14ac:dyDescent="0.2">
      <c r="A204" s="26" t="s">
        <v>67</v>
      </c>
      <c r="B204" s="27" t="s">
        <v>14</v>
      </c>
      <c r="C204" s="13">
        <f>D204+E204+F204+G204+H204+I204+J204</f>
        <v>45</v>
      </c>
      <c r="D204" s="68">
        <v>0</v>
      </c>
      <c r="E204" s="68">
        <v>5</v>
      </c>
      <c r="F204" s="68">
        <v>14</v>
      </c>
      <c r="G204" s="68">
        <v>13</v>
      </c>
      <c r="H204" s="68">
        <v>7</v>
      </c>
      <c r="I204" s="68">
        <v>6</v>
      </c>
      <c r="J204" s="69">
        <v>0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</row>
    <row r="205" spans="1:193" x14ac:dyDescent="0.25">
      <c r="A205" s="11"/>
      <c r="B205" s="12" t="s">
        <v>15</v>
      </c>
      <c r="C205" s="17">
        <f>SUM(D205:J205)</f>
        <v>1813</v>
      </c>
      <c r="D205" s="31">
        <v>208</v>
      </c>
      <c r="E205" s="31">
        <v>194</v>
      </c>
      <c r="F205" s="31">
        <v>218</v>
      </c>
      <c r="G205" s="31">
        <v>254</v>
      </c>
      <c r="H205" s="31">
        <v>273</v>
      </c>
      <c r="I205" s="31">
        <v>334</v>
      </c>
      <c r="J205" s="32">
        <v>332</v>
      </c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</row>
    <row r="206" spans="1:193" x14ac:dyDescent="0.2">
      <c r="A206" s="11"/>
      <c r="B206" s="12"/>
      <c r="C206" s="33" t="s">
        <v>4</v>
      </c>
      <c r="D206" s="34">
        <f t="shared" ref="D206:J206" si="98">ROUND(D204/D205,5)</f>
        <v>0</v>
      </c>
      <c r="E206" s="34">
        <f t="shared" si="98"/>
        <v>2.5770000000000001E-2</v>
      </c>
      <c r="F206" s="34">
        <f t="shared" si="98"/>
        <v>6.4219999999999999E-2</v>
      </c>
      <c r="G206" s="34">
        <f t="shared" si="98"/>
        <v>5.1180000000000003E-2</v>
      </c>
      <c r="H206" s="34">
        <f t="shared" si="98"/>
        <v>2.564E-2</v>
      </c>
      <c r="I206" s="34">
        <f t="shared" si="98"/>
        <v>1.796E-2</v>
      </c>
      <c r="J206" s="35">
        <f t="shared" si="98"/>
        <v>0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</row>
    <row r="207" spans="1:193" x14ac:dyDescent="0.2">
      <c r="A207" s="63"/>
      <c r="B207" s="37" t="s">
        <v>16</v>
      </c>
      <c r="C207" s="38">
        <f>SUM(D207+E207+F207+G207+H207+I207+J207)</f>
        <v>0.92384999999999995</v>
      </c>
      <c r="D207" s="40">
        <f t="shared" ref="D207:J207" si="99">ROUND(D206*5,5)</f>
        <v>0</v>
      </c>
      <c r="E207" s="40">
        <f t="shared" si="99"/>
        <v>0.12884999999999999</v>
      </c>
      <c r="F207" s="40">
        <f t="shared" si="99"/>
        <v>0.3211</v>
      </c>
      <c r="G207" s="40">
        <f t="shared" si="99"/>
        <v>0.25590000000000002</v>
      </c>
      <c r="H207" s="40">
        <f t="shared" si="99"/>
        <v>0.12820000000000001</v>
      </c>
      <c r="I207" s="40">
        <f t="shared" si="99"/>
        <v>8.9800000000000005E-2</v>
      </c>
      <c r="J207" s="41">
        <f t="shared" si="99"/>
        <v>0</v>
      </c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</row>
    <row r="208" spans="1:193" x14ac:dyDescent="0.2">
      <c r="A208" s="26" t="s">
        <v>68</v>
      </c>
      <c r="B208" s="27" t="s">
        <v>14</v>
      </c>
      <c r="C208" s="13">
        <f>D208+E208+F208+G208+H208+I208+J208</f>
        <v>28</v>
      </c>
      <c r="D208" s="65">
        <v>0</v>
      </c>
      <c r="E208" s="65">
        <v>2</v>
      </c>
      <c r="F208" s="65">
        <v>7</v>
      </c>
      <c r="G208" s="65">
        <v>11</v>
      </c>
      <c r="H208" s="65">
        <v>6</v>
      </c>
      <c r="I208" s="65">
        <v>2</v>
      </c>
      <c r="J208" s="66">
        <v>0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</row>
    <row r="209" spans="1:193" x14ac:dyDescent="0.25">
      <c r="A209" s="11"/>
      <c r="B209" s="12" t="s">
        <v>15</v>
      </c>
      <c r="C209" s="17">
        <f>SUM(D209:J209)</f>
        <v>1109</v>
      </c>
      <c r="D209" s="31">
        <v>157</v>
      </c>
      <c r="E209" s="31">
        <v>150</v>
      </c>
      <c r="F209" s="31">
        <v>118</v>
      </c>
      <c r="G209" s="31">
        <v>128</v>
      </c>
      <c r="H209" s="31">
        <v>157</v>
      </c>
      <c r="I209" s="31">
        <v>197</v>
      </c>
      <c r="J209" s="32">
        <v>202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</row>
    <row r="210" spans="1:193" x14ac:dyDescent="0.2">
      <c r="A210" s="11"/>
      <c r="B210" s="12"/>
      <c r="C210" s="33"/>
      <c r="D210" s="34">
        <f t="shared" ref="D210:J210" si="100">ROUND(D208/D209,5)</f>
        <v>0</v>
      </c>
      <c r="E210" s="34">
        <f t="shared" si="100"/>
        <v>1.333E-2</v>
      </c>
      <c r="F210" s="34">
        <f t="shared" si="100"/>
        <v>5.9319999999999998E-2</v>
      </c>
      <c r="G210" s="34">
        <f t="shared" si="100"/>
        <v>8.5940000000000003E-2</v>
      </c>
      <c r="H210" s="34">
        <f t="shared" si="100"/>
        <v>3.8219999999999997E-2</v>
      </c>
      <c r="I210" s="34">
        <f t="shared" si="100"/>
        <v>1.0149999999999999E-2</v>
      </c>
      <c r="J210" s="35">
        <f t="shared" si="100"/>
        <v>0</v>
      </c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</row>
    <row r="211" spans="1:193" x14ac:dyDescent="0.2">
      <c r="A211" s="63"/>
      <c r="B211" s="37" t="s">
        <v>16</v>
      </c>
      <c r="C211" s="38">
        <f>SUM(D211+E211+F211+G211+H211+I211+J211)</f>
        <v>1.0348000000000002</v>
      </c>
      <c r="D211" s="40">
        <f t="shared" ref="D211:J211" si="101">ROUND(D210*5,5)</f>
        <v>0</v>
      </c>
      <c r="E211" s="40">
        <f t="shared" si="101"/>
        <v>6.6650000000000001E-2</v>
      </c>
      <c r="F211" s="40">
        <f t="shared" si="101"/>
        <v>0.29659999999999997</v>
      </c>
      <c r="G211" s="40">
        <f t="shared" si="101"/>
        <v>0.42970000000000003</v>
      </c>
      <c r="H211" s="40">
        <f t="shared" si="101"/>
        <v>0.19109999999999999</v>
      </c>
      <c r="I211" s="40">
        <f t="shared" si="101"/>
        <v>5.0750000000000003E-2</v>
      </c>
      <c r="J211" s="41">
        <f t="shared" si="101"/>
        <v>0</v>
      </c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</row>
    <row r="212" spans="1:193" x14ac:dyDescent="0.2">
      <c r="A212" s="26" t="s">
        <v>69</v>
      </c>
      <c r="B212" s="27" t="s">
        <v>14</v>
      </c>
      <c r="C212" s="13">
        <f>D212+E212+F212+G212+H212+I212+J212</f>
        <v>36</v>
      </c>
      <c r="D212" s="65">
        <v>0</v>
      </c>
      <c r="E212" s="65">
        <v>2</v>
      </c>
      <c r="F212" s="65">
        <v>14</v>
      </c>
      <c r="G212" s="65">
        <v>9</v>
      </c>
      <c r="H212" s="65">
        <v>8</v>
      </c>
      <c r="I212" s="64">
        <v>3</v>
      </c>
      <c r="J212" s="66">
        <v>0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</row>
    <row r="213" spans="1:193" x14ac:dyDescent="0.25">
      <c r="A213" s="11"/>
      <c r="B213" s="12" t="s">
        <v>15</v>
      </c>
      <c r="C213" s="17">
        <f>SUM(D213:J213)</f>
        <v>1246</v>
      </c>
      <c r="D213" s="31">
        <v>165</v>
      </c>
      <c r="E213" s="31">
        <v>162</v>
      </c>
      <c r="F213" s="31">
        <v>170</v>
      </c>
      <c r="G213" s="31">
        <v>168</v>
      </c>
      <c r="H213" s="31">
        <v>156</v>
      </c>
      <c r="I213" s="31">
        <v>211</v>
      </c>
      <c r="J213" s="32">
        <v>214</v>
      </c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</row>
    <row r="214" spans="1:193" x14ac:dyDescent="0.2">
      <c r="A214" s="11"/>
      <c r="B214" s="12"/>
      <c r="C214" s="33" t="s">
        <v>4</v>
      </c>
      <c r="D214" s="34">
        <f t="shared" ref="D214:J214" si="102">ROUND(D212/D213,5)</f>
        <v>0</v>
      </c>
      <c r="E214" s="34">
        <f t="shared" si="102"/>
        <v>1.235E-2</v>
      </c>
      <c r="F214" s="34">
        <f t="shared" si="102"/>
        <v>8.2350000000000007E-2</v>
      </c>
      <c r="G214" s="34">
        <f t="shared" si="102"/>
        <v>5.357E-2</v>
      </c>
      <c r="H214" s="34">
        <f t="shared" si="102"/>
        <v>5.1279999999999999E-2</v>
      </c>
      <c r="I214" s="34">
        <f t="shared" si="102"/>
        <v>1.422E-2</v>
      </c>
      <c r="J214" s="35">
        <f t="shared" si="102"/>
        <v>0</v>
      </c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</row>
    <row r="215" spans="1:193" x14ac:dyDescent="0.2">
      <c r="A215" s="63"/>
      <c r="B215" s="37" t="s">
        <v>16</v>
      </c>
      <c r="C215" s="38">
        <f>SUM(D215+E215+F215+G215+H215+I215+J215)</f>
        <v>1.0688499999999999</v>
      </c>
      <c r="D215" s="40">
        <f t="shared" ref="D215:J215" si="103">ROUND(D214*5,5)</f>
        <v>0</v>
      </c>
      <c r="E215" s="40">
        <f t="shared" si="103"/>
        <v>6.1749999999999999E-2</v>
      </c>
      <c r="F215" s="40">
        <f t="shared" si="103"/>
        <v>0.41175</v>
      </c>
      <c r="G215" s="40">
        <f t="shared" si="103"/>
        <v>0.26784999999999998</v>
      </c>
      <c r="H215" s="40">
        <f t="shared" si="103"/>
        <v>0.25640000000000002</v>
      </c>
      <c r="I215" s="40">
        <f t="shared" si="103"/>
        <v>7.1099999999999997E-2</v>
      </c>
      <c r="J215" s="41">
        <f t="shared" si="103"/>
        <v>0</v>
      </c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</row>
    <row r="216" spans="1:193" x14ac:dyDescent="0.2">
      <c r="A216" s="26" t="s">
        <v>70</v>
      </c>
      <c r="B216" s="27" t="s">
        <v>14</v>
      </c>
      <c r="C216" s="13">
        <f>D216+E216+F216+G216+H216+I216+J216</f>
        <v>59</v>
      </c>
      <c r="D216" s="64">
        <v>3</v>
      </c>
      <c r="E216" s="65">
        <v>12</v>
      </c>
      <c r="F216" s="65">
        <v>12</v>
      </c>
      <c r="G216" s="65">
        <v>16</v>
      </c>
      <c r="H216" s="65">
        <v>12</v>
      </c>
      <c r="I216" s="65">
        <v>4</v>
      </c>
      <c r="J216" s="66">
        <v>0</v>
      </c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</row>
    <row r="217" spans="1:193" x14ac:dyDescent="0.25">
      <c r="A217" s="11"/>
      <c r="B217" s="12" t="s">
        <v>15</v>
      </c>
      <c r="C217" s="17">
        <f>SUM(D217:J217)</f>
        <v>1447</v>
      </c>
      <c r="D217" s="31">
        <v>223</v>
      </c>
      <c r="E217" s="31">
        <v>190</v>
      </c>
      <c r="F217" s="31">
        <v>144</v>
      </c>
      <c r="G217" s="31">
        <v>193</v>
      </c>
      <c r="H217" s="31">
        <v>225</v>
      </c>
      <c r="I217" s="31">
        <v>222</v>
      </c>
      <c r="J217" s="32">
        <v>250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</row>
    <row r="218" spans="1:193" x14ac:dyDescent="0.2">
      <c r="A218" s="11"/>
      <c r="B218" s="12"/>
      <c r="C218" s="33"/>
      <c r="D218" s="34">
        <f t="shared" ref="D218:J218" si="104">ROUND(D216/D217,5)</f>
        <v>1.345E-2</v>
      </c>
      <c r="E218" s="34">
        <f t="shared" si="104"/>
        <v>6.3159999999999994E-2</v>
      </c>
      <c r="F218" s="34">
        <f t="shared" si="104"/>
        <v>8.3330000000000001E-2</v>
      </c>
      <c r="G218" s="34">
        <f t="shared" si="104"/>
        <v>8.2900000000000001E-2</v>
      </c>
      <c r="H218" s="34">
        <f t="shared" si="104"/>
        <v>5.3330000000000002E-2</v>
      </c>
      <c r="I218" s="34">
        <f t="shared" si="104"/>
        <v>1.8020000000000001E-2</v>
      </c>
      <c r="J218" s="35">
        <f t="shared" si="104"/>
        <v>0</v>
      </c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</row>
    <row r="219" spans="1:193" x14ac:dyDescent="0.2">
      <c r="A219" s="63"/>
      <c r="B219" s="37" t="s">
        <v>16</v>
      </c>
      <c r="C219" s="38">
        <f>SUM(D219+E219+F219+G219+H219+I219+J219)</f>
        <v>1.5709500000000001</v>
      </c>
      <c r="D219" s="40">
        <f t="shared" ref="D219:J219" si="105">ROUND(D218*5,5)</f>
        <v>6.7250000000000004E-2</v>
      </c>
      <c r="E219" s="40">
        <f t="shared" si="105"/>
        <v>0.31580000000000003</v>
      </c>
      <c r="F219" s="40">
        <f t="shared" si="105"/>
        <v>0.41665000000000002</v>
      </c>
      <c r="G219" s="40">
        <f t="shared" si="105"/>
        <v>0.41449999999999998</v>
      </c>
      <c r="H219" s="40">
        <f t="shared" si="105"/>
        <v>0.26665</v>
      </c>
      <c r="I219" s="40">
        <f t="shared" si="105"/>
        <v>9.01E-2</v>
      </c>
      <c r="J219" s="41">
        <f t="shared" si="105"/>
        <v>0</v>
      </c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</row>
    <row r="220" spans="1:193" x14ac:dyDescent="0.2">
      <c r="A220" s="26" t="s">
        <v>71</v>
      </c>
      <c r="B220" s="27" t="s">
        <v>14</v>
      </c>
      <c r="C220" s="13">
        <f>D220+E220+F220+G220+H220+I220+J220</f>
        <v>31</v>
      </c>
      <c r="D220" s="65">
        <v>0</v>
      </c>
      <c r="E220" s="65">
        <v>3</v>
      </c>
      <c r="F220" s="65">
        <v>3</v>
      </c>
      <c r="G220" s="65">
        <v>13</v>
      </c>
      <c r="H220" s="65">
        <v>11</v>
      </c>
      <c r="I220" s="64">
        <v>1</v>
      </c>
      <c r="J220" s="66">
        <v>0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</row>
    <row r="221" spans="1:193" x14ac:dyDescent="0.25">
      <c r="A221" s="11"/>
      <c r="B221" s="12" t="s">
        <v>15</v>
      </c>
      <c r="C221" s="17">
        <f>SUM(D221:J221)</f>
        <v>1014</v>
      </c>
      <c r="D221" s="31">
        <v>129</v>
      </c>
      <c r="E221" s="31">
        <v>105</v>
      </c>
      <c r="F221" s="31">
        <v>104</v>
      </c>
      <c r="G221" s="31">
        <v>114</v>
      </c>
      <c r="H221" s="31">
        <v>160</v>
      </c>
      <c r="I221" s="31">
        <v>184</v>
      </c>
      <c r="J221" s="32">
        <v>218</v>
      </c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</row>
    <row r="222" spans="1:193" x14ac:dyDescent="0.2">
      <c r="A222" s="11"/>
      <c r="B222" s="12"/>
      <c r="C222" s="33"/>
      <c r="D222" s="34">
        <f t="shared" ref="D222:J222" si="106">ROUND(D220/D221,5)</f>
        <v>0</v>
      </c>
      <c r="E222" s="34">
        <f t="shared" si="106"/>
        <v>2.8570000000000002E-2</v>
      </c>
      <c r="F222" s="34">
        <f t="shared" si="106"/>
        <v>2.8850000000000001E-2</v>
      </c>
      <c r="G222" s="34">
        <f t="shared" si="106"/>
        <v>0.11404</v>
      </c>
      <c r="H222" s="34">
        <f t="shared" si="106"/>
        <v>6.8750000000000006E-2</v>
      </c>
      <c r="I222" s="34">
        <f t="shared" si="106"/>
        <v>5.4299999999999999E-3</v>
      </c>
      <c r="J222" s="35">
        <f t="shared" si="106"/>
        <v>0</v>
      </c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</row>
    <row r="223" spans="1:193" x14ac:dyDescent="0.2">
      <c r="A223" s="67"/>
      <c r="B223" s="37" t="s">
        <v>16</v>
      </c>
      <c r="C223" s="38">
        <f>SUM(D223+E223+F223+G223+H223+I223+J223)</f>
        <v>1.2282</v>
      </c>
      <c r="D223" s="40">
        <f t="shared" ref="D223:J223" si="107">ROUND(D222*5,5)</f>
        <v>0</v>
      </c>
      <c r="E223" s="40">
        <f t="shared" si="107"/>
        <v>0.14285</v>
      </c>
      <c r="F223" s="40">
        <f t="shared" si="107"/>
        <v>0.14424999999999999</v>
      </c>
      <c r="G223" s="40">
        <f t="shared" si="107"/>
        <v>0.57020000000000004</v>
      </c>
      <c r="H223" s="40">
        <f t="shared" si="107"/>
        <v>0.34375</v>
      </c>
      <c r="I223" s="40">
        <f t="shared" si="107"/>
        <v>2.7150000000000001E-2</v>
      </c>
      <c r="J223" s="41">
        <f t="shared" si="107"/>
        <v>0</v>
      </c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</row>
    <row r="224" spans="1:193" x14ac:dyDescent="0.2">
      <c r="A224" s="11" t="s">
        <v>72</v>
      </c>
      <c r="B224" s="27" t="s">
        <v>14</v>
      </c>
      <c r="C224" s="13">
        <f>D224+E224+F224+G224+H224+I224+J224</f>
        <v>27</v>
      </c>
      <c r="D224" s="65">
        <v>0</v>
      </c>
      <c r="E224" s="65">
        <v>2</v>
      </c>
      <c r="F224" s="65">
        <v>5</v>
      </c>
      <c r="G224" s="65">
        <v>9</v>
      </c>
      <c r="H224" s="65">
        <v>11</v>
      </c>
      <c r="I224" s="65">
        <v>0</v>
      </c>
      <c r="J224" s="66">
        <v>0</v>
      </c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</row>
    <row r="225" spans="1:193" x14ac:dyDescent="0.25">
      <c r="A225" s="11"/>
      <c r="B225" s="12" t="s">
        <v>15</v>
      </c>
      <c r="C225" s="17">
        <f>SUM(D225:J225)</f>
        <v>1145</v>
      </c>
      <c r="D225" s="31">
        <v>184</v>
      </c>
      <c r="E225" s="31">
        <v>159</v>
      </c>
      <c r="F225" s="31">
        <v>101</v>
      </c>
      <c r="G225" s="31">
        <v>131</v>
      </c>
      <c r="H225" s="31">
        <v>176</v>
      </c>
      <c r="I225" s="31">
        <v>200</v>
      </c>
      <c r="J225" s="32">
        <v>194</v>
      </c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</row>
    <row r="226" spans="1:193" x14ac:dyDescent="0.2">
      <c r="A226" s="11"/>
      <c r="B226" s="12"/>
      <c r="C226" s="33" t="s">
        <v>4</v>
      </c>
      <c r="D226" s="34">
        <f t="shared" ref="D226:J226" si="108">ROUND(D224/D225,5)</f>
        <v>0</v>
      </c>
      <c r="E226" s="34">
        <f t="shared" si="108"/>
        <v>1.2579999999999999E-2</v>
      </c>
      <c r="F226" s="34">
        <f t="shared" si="108"/>
        <v>4.9500000000000002E-2</v>
      </c>
      <c r="G226" s="34">
        <f t="shared" si="108"/>
        <v>6.8699999999999997E-2</v>
      </c>
      <c r="H226" s="34">
        <f t="shared" si="108"/>
        <v>6.25E-2</v>
      </c>
      <c r="I226" s="34">
        <f t="shared" si="108"/>
        <v>0</v>
      </c>
      <c r="J226" s="35">
        <f t="shared" si="108"/>
        <v>0</v>
      </c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</row>
    <row r="227" spans="1:193" ht="24.75" thickBot="1" x14ac:dyDescent="0.25">
      <c r="A227" s="56"/>
      <c r="B227" s="57" t="s">
        <v>16</v>
      </c>
      <c r="C227" s="58">
        <f>SUM(D227+E227+F227+G227+H227+I227+J227)</f>
        <v>0.96640000000000004</v>
      </c>
      <c r="D227" s="59">
        <f t="shared" ref="D227:J227" si="109">ROUND(D226*5,5)</f>
        <v>0</v>
      </c>
      <c r="E227" s="59">
        <f t="shared" si="109"/>
        <v>6.2899999999999998E-2</v>
      </c>
      <c r="F227" s="59">
        <f t="shared" si="109"/>
        <v>0.2475</v>
      </c>
      <c r="G227" s="59">
        <f t="shared" si="109"/>
        <v>0.34350000000000003</v>
      </c>
      <c r="H227" s="59">
        <f t="shared" si="109"/>
        <v>0.3125</v>
      </c>
      <c r="I227" s="59">
        <f t="shared" si="109"/>
        <v>0</v>
      </c>
      <c r="J227" s="60">
        <f t="shared" si="109"/>
        <v>0</v>
      </c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</row>
    <row r="228" spans="1:193" ht="57.75" customHeight="1" x14ac:dyDescent="0.2">
      <c r="A228" s="89" t="s">
        <v>73</v>
      </c>
      <c r="B228" s="89"/>
      <c r="C228" s="89"/>
      <c r="D228" s="89"/>
      <c r="E228" s="89"/>
      <c r="F228" s="89"/>
      <c r="G228" s="89"/>
      <c r="H228" s="89"/>
      <c r="I228" s="89"/>
      <c r="J228" s="89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</row>
    <row r="229" spans="1:193" ht="26.25" customHeight="1" x14ac:dyDescent="0.2">
      <c r="A229" s="90" t="s">
        <v>74</v>
      </c>
      <c r="B229" s="90"/>
      <c r="C229" s="90"/>
      <c r="D229" s="90"/>
      <c r="E229" s="90"/>
      <c r="F229" s="90"/>
      <c r="G229" s="90"/>
      <c r="H229" s="90"/>
      <c r="I229" s="90"/>
      <c r="J229" s="90"/>
    </row>
    <row r="230" spans="1:193" ht="24.75" thickBot="1" x14ac:dyDescent="0.3">
      <c r="A230" s="61" t="s">
        <v>57</v>
      </c>
      <c r="B230" s="2"/>
      <c r="J230" s="5" t="s">
        <v>75</v>
      </c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</row>
    <row r="231" spans="1:193" ht="36" customHeight="1" x14ac:dyDescent="0.2">
      <c r="A231" s="6" t="s">
        <v>76</v>
      </c>
      <c r="B231" s="7" t="s">
        <v>4</v>
      </c>
      <c r="C231" s="8" t="s">
        <v>5</v>
      </c>
      <c r="D231" s="9" t="s">
        <v>6</v>
      </c>
      <c r="E231" s="9" t="s">
        <v>7</v>
      </c>
      <c r="F231" s="9" t="s">
        <v>8</v>
      </c>
      <c r="G231" s="9" t="s">
        <v>9</v>
      </c>
      <c r="H231" s="9" t="s">
        <v>10</v>
      </c>
      <c r="I231" s="9" t="s">
        <v>11</v>
      </c>
      <c r="J231" s="10" t="s">
        <v>12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</row>
    <row r="232" spans="1:193" ht="25.5" customHeight="1" x14ac:dyDescent="0.2">
      <c r="A232" s="76" t="s">
        <v>77</v>
      </c>
      <c r="B232" s="27" t="s">
        <v>14</v>
      </c>
      <c r="C232" s="13">
        <f>D232+E232+F232+G232+H232+I232+J232</f>
        <v>5640</v>
      </c>
      <c r="D232" s="77">
        <f t="shared" ref="D232:J233" si="110">SUM(D16,D106)</f>
        <v>34</v>
      </c>
      <c r="E232" s="77">
        <f t="shared" si="110"/>
        <v>312</v>
      </c>
      <c r="F232" s="77">
        <f t="shared" si="110"/>
        <v>1352</v>
      </c>
      <c r="G232" s="77">
        <f t="shared" si="110"/>
        <v>2135</v>
      </c>
      <c r="H232" s="77">
        <f t="shared" si="110"/>
        <v>1433</v>
      </c>
      <c r="I232" s="77">
        <f t="shared" si="110"/>
        <v>364</v>
      </c>
      <c r="J232" s="78">
        <f t="shared" si="110"/>
        <v>10</v>
      </c>
    </row>
    <row r="233" spans="1:193" ht="25.5" customHeight="1" x14ac:dyDescent="0.2">
      <c r="A233" s="79"/>
      <c r="B233" s="12" t="s">
        <v>15</v>
      </c>
      <c r="C233" s="17">
        <f>SUM(D233:J233)</f>
        <v>149100</v>
      </c>
      <c r="D233" s="16">
        <f>SUM(D17,D107)</f>
        <v>14269</v>
      </c>
      <c r="E233" s="16">
        <f t="shared" si="110"/>
        <v>17677</v>
      </c>
      <c r="F233" s="16">
        <f t="shared" si="110"/>
        <v>20452</v>
      </c>
      <c r="G233" s="16">
        <f t="shared" si="110"/>
        <v>21690</v>
      </c>
      <c r="H233" s="16">
        <f t="shared" si="110"/>
        <v>22789</v>
      </c>
      <c r="I233" s="16">
        <f t="shared" si="110"/>
        <v>27692</v>
      </c>
      <c r="J233" s="18">
        <f t="shared" si="110"/>
        <v>24531</v>
      </c>
    </row>
    <row r="234" spans="1:193" ht="25.5" customHeight="1" x14ac:dyDescent="0.2">
      <c r="A234" s="79"/>
      <c r="B234" s="12"/>
      <c r="C234" s="33"/>
      <c r="D234" s="20">
        <f t="shared" ref="D234:J234" si="111">ROUND(D232/D233,5)</f>
        <v>2.3800000000000002E-3</v>
      </c>
      <c r="E234" s="20">
        <f t="shared" si="111"/>
        <v>1.7649999999999999E-2</v>
      </c>
      <c r="F234" s="20">
        <f t="shared" si="111"/>
        <v>6.6110000000000002E-2</v>
      </c>
      <c r="G234" s="20">
        <f t="shared" si="111"/>
        <v>9.8430000000000004E-2</v>
      </c>
      <c r="H234" s="20">
        <f t="shared" si="111"/>
        <v>6.2880000000000005E-2</v>
      </c>
      <c r="I234" s="20">
        <f t="shared" si="111"/>
        <v>1.3140000000000001E-2</v>
      </c>
      <c r="J234" s="21">
        <f t="shared" si="111"/>
        <v>4.0999999999999999E-4</v>
      </c>
    </row>
    <row r="235" spans="1:193" ht="25.5" customHeight="1" x14ac:dyDescent="0.2">
      <c r="A235" s="80"/>
      <c r="B235" s="37" t="s">
        <v>16</v>
      </c>
      <c r="C235" s="38">
        <f>SUM(D235+E235+F235+G235+H235+I235+J235)</f>
        <v>1.3050000000000002</v>
      </c>
      <c r="D235" s="39">
        <f t="shared" ref="D235:J235" si="112">ROUND(D234*5,5)</f>
        <v>1.1900000000000001E-2</v>
      </c>
      <c r="E235" s="39">
        <f t="shared" si="112"/>
        <v>8.8249999999999995E-2</v>
      </c>
      <c r="F235" s="39">
        <f t="shared" si="112"/>
        <v>0.33055000000000001</v>
      </c>
      <c r="G235" s="39">
        <f t="shared" si="112"/>
        <v>0.49214999999999998</v>
      </c>
      <c r="H235" s="39">
        <f t="shared" si="112"/>
        <v>0.31440000000000001</v>
      </c>
      <c r="I235" s="39">
        <f t="shared" si="112"/>
        <v>6.5699999999999995E-2</v>
      </c>
      <c r="J235" s="50">
        <f t="shared" si="112"/>
        <v>2.0500000000000002E-3</v>
      </c>
    </row>
    <row r="236" spans="1:193" ht="25.5" customHeight="1" x14ac:dyDescent="0.2">
      <c r="A236" s="76" t="s">
        <v>78</v>
      </c>
      <c r="B236" s="27" t="s">
        <v>14</v>
      </c>
      <c r="C236" s="13">
        <f>D236+E236+F236+G236+H236+I236+J236</f>
        <v>6474</v>
      </c>
      <c r="D236" s="77">
        <f>SUM(D32,D76,D84)</f>
        <v>58</v>
      </c>
      <c r="E236" s="77">
        <f t="shared" ref="D236:J237" si="113">SUM(E32,E76,E84)</f>
        <v>359</v>
      </c>
      <c r="F236" s="77">
        <f t="shared" si="113"/>
        <v>1618</v>
      </c>
      <c r="G236" s="77">
        <f t="shared" si="113"/>
        <v>2412</v>
      </c>
      <c r="H236" s="77">
        <f t="shared" si="113"/>
        <v>1647</v>
      </c>
      <c r="I236" s="77">
        <f t="shared" si="113"/>
        <v>374</v>
      </c>
      <c r="J236" s="78">
        <f t="shared" si="113"/>
        <v>6</v>
      </c>
    </row>
    <row r="237" spans="1:193" ht="25.5" customHeight="1" x14ac:dyDescent="0.2">
      <c r="A237" s="79"/>
      <c r="B237" s="12" t="s">
        <v>15</v>
      </c>
      <c r="C237" s="17">
        <f>SUM(D237:J237)</f>
        <v>166458</v>
      </c>
      <c r="D237" s="16">
        <f t="shared" si="113"/>
        <v>17487</v>
      </c>
      <c r="E237" s="16">
        <f t="shared" si="113"/>
        <v>18143</v>
      </c>
      <c r="F237" s="16">
        <f t="shared" si="113"/>
        <v>19893</v>
      </c>
      <c r="G237" s="16">
        <f t="shared" si="113"/>
        <v>23416</v>
      </c>
      <c r="H237" s="16">
        <f t="shared" si="113"/>
        <v>26556</v>
      </c>
      <c r="I237" s="16">
        <f t="shared" si="113"/>
        <v>32241</v>
      </c>
      <c r="J237" s="18">
        <f t="shared" si="113"/>
        <v>28722</v>
      </c>
    </row>
    <row r="238" spans="1:193" ht="25.5" customHeight="1" x14ac:dyDescent="0.2">
      <c r="A238" s="79"/>
      <c r="B238" s="12"/>
      <c r="C238" s="33"/>
      <c r="D238" s="20">
        <f t="shared" ref="D238:J238" si="114">ROUND(D236/D237,5)</f>
        <v>3.32E-3</v>
      </c>
      <c r="E238" s="20">
        <f t="shared" si="114"/>
        <v>1.9789999999999999E-2</v>
      </c>
      <c r="F238" s="20">
        <f t="shared" si="114"/>
        <v>8.1339999999999996E-2</v>
      </c>
      <c r="G238" s="20">
        <f t="shared" si="114"/>
        <v>0.10301</v>
      </c>
      <c r="H238" s="20">
        <f t="shared" si="114"/>
        <v>6.2019999999999999E-2</v>
      </c>
      <c r="I238" s="20">
        <f t="shared" si="114"/>
        <v>1.1599999999999999E-2</v>
      </c>
      <c r="J238" s="21">
        <f t="shared" si="114"/>
        <v>2.1000000000000001E-4</v>
      </c>
    </row>
    <row r="239" spans="1:193" ht="25.5" customHeight="1" x14ac:dyDescent="0.2">
      <c r="A239" s="80"/>
      <c r="B239" s="37" t="s">
        <v>16</v>
      </c>
      <c r="C239" s="38">
        <f>SUM(D239+E239+F239+G239+H239+I239+J239)</f>
        <v>1.4064500000000002</v>
      </c>
      <c r="D239" s="39">
        <f t="shared" ref="D239:J239" si="115">ROUND(D238*5,5)</f>
        <v>1.66E-2</v>
      </c>
      <c r="E239" s="39">
        <f t="shared" si="115"/>
        <v>9.8949999999999996E-2</v>
      </c>
      <c r="F239" s="39">
        <f t="shared" si="115"/>
        <v>0.40670000000000001</v>
      </c>
      <c r="G239" s="39">
        <f t="shared" si="115"/>
        <v>0.51505000000000001</v>
      </c>
      <c r="H239" s="39">
        <f t="shared" si="115"/>
        <v>0.31009999999999999</v>
      </c>
      <c r="I239" s="39">
        <f t="shared" si="115"/>
        <v>5.8000000000000003E-2</v>
      </c>
      <c r="J239" s="50">
        <f t="shared" si="115"/>
        <v>1.0499999999999999E-3</v>
      </c>
    </row>
    <row r="240" spans="1:193" ht="25.5" customHeight="1" x14ac:dyDescent="0.2">
      <c r="A240" s="76" t="s">
        <v>79</v>
      </c>
      <c r="B240" s="27" t="s">
        <v>14</v>
      </c>
      <c r="C240" s="13">
        <f>D240+E240+F240+G240+H240+I240+J240</f>
        <v>975</v>
      </c>
      <c r="D240" s="81">
        <f>D36</f>
        <v>15</v>
      </c>
      <c r="E240" s="77">
        <f t="shared" ref="E240:J241" si="116">E36</f>
        <v>122</v>
      </c>
      <c r="F240" s="77">
        <f t="shared" si="116"/>
        <v>231</v>
      </c>
      <c r="G240" s="77">
        <f t="shared" si="116"/>
        <v>316</v>
      </c>
      <c r="H240" s="77">
        <f t="shared" si="116"/>
        <v>239</v>
      </c>
      <c r="I240" s="77">
        <f t="shared" si="116"/>
        <v>52</v>
      </c>
      <c r="J240" s="78">
        <f t="shared" si="116"/>
        <v>0</v>
      </c>
    </row>
    <row r="241" spans="1:10" ht="25.5" customHeight="1" x14ac:dyDescent="0.2">
      <c r="A241" s="79"/>
      <c r="B241" s="12" t="s">
        <v>15</v>
      </c>
      <c r="C241" s="17">
        <f>SUM(D241:J241)</f>
        <v>29164</v>
      </c>
      <c r="D241" s="16">
        <f>D37</f>
        <v>3463</v>
      </c>
      <c r="E241" s="16">
        <f t="shared" si="116"/>
        <v>3438</v>
      </c>
      <c r="F241" s="16">
        <f t="shared" si="116"/>
        <v>3359</v>
      </c>
      <c r="G241" s="16">
        <f t="shared" si="116"/>
        <v>3872</v>
      </c>
      <c r="H241" s="16">
        <f t="shared" si="116"/>
        <v>4726</v>
      </c>
      <c r="I241" s="16">
        <f t="shared" si="116"/>
        <v>5643</v>
      </c>
      <c r="J241" s="18">
        <f t="shared" si="116"/>
        <v>4663</v>
      </c>
    </row>
    <row r="242" spans="1:10" ht="25.5" customHeight="1" x14ac:dyDescent="0.2">
      <c r="A242" s="79"/>
      <c r="B242" s="12"/>
      <c r="C242" s="33"/>
      <c r="D242" s="20">
        <f t="shared" ref="D242:J242" si="117">ROUND(D240/D241,5)</f>
        <v>4.3299999999999996E-3</v>
      </c>
      <c r="E242" s="20">
        <f t="shared" si="117"/>
        <v>3.5490000000000001E-2</v>
      </c>
      <c r="F242" s="20">
        <f t="shared" si="117"/>
        <v>6.8769999999999998E-2</v>
      </c>
      <c r="G242" s="20">
        <f t="shared" si="117"/>
        <v>8.1610000000000002E-2</v>
      </c>
      <c r="H242" s="20">
        <f t="shared" si="117"/>
        <v>5.0569999999999997E-2</v>
      </c>
      <c r="I242" s="20">
        <f t="shared" si="117"/>
        <v>9.2099999999999994E-3</v>
      </c>
      <c r="J242" s="21">
        <f t="shared" si="117"/>
        <v>0</v>
      </c>
    </row>
    <row r="243" spans="1:10" ht="25.5" customHeight="1" x14ac:dyDescent="0.2">
      <c r="A243" s="80"/>
      <c r="B243" s="37" t="s">
        <v>16</v>
      </c>
      <c r="C243" s="38">
        <f>SUM(D243+E243+F243+G243+H243+I243+J243)</f>
        <v>1.2499</v>
      </c>
      <c r="D243" s="39">
        <f t="shared" ref="D243:J243" si="118">ROUND(D242*5,5)</f>
        <v>2.1649999999999999E-2</v>
      </c>
      <c r="E243" s="39">
        <f t="shared" si="118"/>
        <v>0.17745</v>
      </c>
      <c r="F243" s="39">
        <f t="shared" si="118"/>
        <v>0.34384999999999999</v>
      </c>
      <c r="G243" s="39">
        <f t="shared" si="118"/>
        <v>0.40805000000000002</v>
      </c>
      <c r="H243" s="39">
        <f t="shared" si="118"/>
        <v>0.25285000000000002</v>
      </c>
      <c r="I243" s="39">
        <f t="shared" si="118"/>
        <v>4.6050000000000001E-2</v>
      </c>
      <c r="J243" s="50">
        <f t="shared" si="118"/>
        <v>0</v>
      </c>
    </row>
    <row r="244" spans="1:10" ht="25.5" customHeight="1" x14ac:dyDescent="0.2">
      <c r="A244" s="76" t="s">
        <v>80</v>
      </c>
      <c r="B244" s="27" t="s">
        <v>14</v>
      </c>
      <c r="C244" s="13">
        <f>D244+E244+F244+G244+H244+I244+J244</f>
        <v>5141</v>
      </c>
      <c r="D244" s="81">
        <f>SUM(D44,D48,D110,D118,D122,D126,D130,D158,D162)</f>
        <v>65</v>
      </c>
      <c r="E244" s="77">
        <f t="shared" ref="E244:J245" si="119">SUM(E44,E48,E110,E118,E122,E126,E130,E158,E162)</f>
        <v>453</v>
      </c>
      <c r="F244" s="77">
        <f t="shared" si="119"/>
        <v>1348</v>
      </c>
      <c r="G244" s="77">
        <f t="shared" si="119"/>
        <v>1878</v>
      </c>
      <c r="H244" s="77">
        <f t="shared" si="119"/>
        <v>1126</v>
      </c>
      <c r="I244" s="77">
        <f t="shared" si="119"/>
        <v>261</v>
      </c>
      <c r="J244" s="78">
        <f t="shared" si="119"/>
        <v>10</v>
      </c>
    </row>
    <row r="245" spans="1:10" ht="25.5" customHeight="1" x14ac:dyDescent="0.2">
      <c r="A245" s="79"/>
      <c r="B245" s="12" t="s">
        <v>15</v>
      </c>
      <c r="C245" s="17">
        <f>SUM(D245:J245)</f>
        <v>144256</v>
      </c>
      <c r="D245" s="16">
        <f>SUM(D45,D49,D111,D119,D123,D127,D131,D159,D163)</f>
        <v>16374</v>
      </c>
      <c r="E245" s="16">
        <f t="shared" si="119"/>
        <v>17508</v>
      </c>
      <c r="F245" s="16">
        <f t="shared" si="119"/>
        <v>17602</v>
      </c>
      <c r="G245" s="16">
        <f t="shared" si="119"/>
        <v>20164</v>
      </c>
      <c r="H245" s="16">
        <f t="shared" si="119"/>
        <v>22569</v>
      </c>
      <c r="I245" s="16">
        <f t="shared" si="119"/>
        <v>27067</v>
      </c>
      <c r="J245" s="18">
        <f t="shared" si="119"/>
        <v>22972</v>
      </c>
    </row>
    <row r="246" spans="1:10" ht="25.5" customHeight="1" x14ac:dyDescent="0.2">
      <c r="A246" s="79"/>
      <c r="B246" s="12"/>
      <c r="C246" s="33"/>
      <c r="D246" s="20">
        <f t="shared" ref="D246:J246" si="120">ROUND(D244/D245,5)</f>
        <v>3.9699999999999996E-3</v>
      </c>
      <c r="E246" s="20">
        <f t="shared" si="120"/>
        <v>2.5870000000000001E-2</v>
      </c>
      <c r="F246" s="20">
        <f t="shared" si="120"/>
        <v>7.6579999999999995E-2</v>
      </c>
      <c r="G246" s="20">
        <f t="shared" si="120"/>
        <v>9.3140000000000001E-2</v>
      </c>
      <c r="H246" s="20">
        <f t="shared" si="120"/>
        <v>4.9889999999999997E-2</v>
      </c>
      <c r="I246" s="20">
        <f t="shared" si="120"/>
        <v>9.6399999999999993E-3</v>
      </c>
      <c r="J246" s="21">
        <f t="shared" si="120"/>
        <v>4.4000000000000002E-4</v>
      </c>
    </row>
    <row r="247" spans="1:10" ht="25.5" customHeight="1" x14ac:dyDescent="0.2">
      <c r="A247" s="80"/>
      <c r="B247" s="37" t="s">
        <v>16</v>
      </c>
      <c r="C247" s="38">
        <f>SUM(D247+E247+F247+G247+H247+I247+J247)</f>
        <v>1.29765</v>
      </c>
      <c r="D247" s="39">
        <f t="shared" ref="D247:J247" si="121">ROUND(D246*5,5)</f>
        <v>1.985E-2</v>
      </c>
      <c r="E247" s="39">
        <f t="shared" si="121"/>
        <v>0.12934999999999999</v>
      </c>
      <c r="F247" s="39">
        <f t="shared" si="121"/>
        <v>0.38290000000000002</v>
      </c>
      <c r="G247" s="39">
        <f t="shared" si="121"/>
        <v>0.4657</v>
      </c>
      <c r="H247" s="39">
        <f t="shared" si="121"/>
        <v>0.24945000000000001</v>
      </c>
      <c r="I247" s="39">
        <f t="shared" si="121"/>
        <v>4.82E-2</v>
      </c>
      <c r="J247" s="50">
        <f t="shared" si="121"/>
        <v>2.2000000000000001E-3</v>
      </c>
    </row>
    <row r="248" spans="1:10" ht="25.5" customHeight="1" x14ac:dyDescent="0.2">
      <c r="A248" s="76" t="s">
        <v>81</v>
      </c>
      <c r="B248" s="27" t="s">
        <v>14</v>
      </c>
      <c r="C248" s="13">
        <f>D248+E248+F248+G248+H248+I248+J248</f>
        <v>897</v>
      </c>
      <c r="D248" s="77">
        <f t="shared" ref="D248:J249" si="122">SUM(D40,D192,D196,D200,D204,D208,D212)</f>
        <v>6</v>
      </c>
      <c r="E248" s="77">
        <f t="shared" si="122"/>
        <v>89</v>
      </c>
      <c r="F248" s="77">
        <f t="shared" si="122"/>
        <v>256</v>
      </c>
      <c r="G248" s="77">
        <f t="shared" si="122"/>
        <v>301</v>
      </c>
      <c r="H248" s="77">
        <f t="shared" si="122"/>
        <v>200</v>
      </c>
      <c r="I248" s="77">
        <f t="shared" si="122"/>
        <v>44</v>
      </c>
      <c r="J248" s="78">
        <f t="shared" si="122"/>
        <v>1</v>
      </c>
    </row>
    <row r="249" spans="1:10" ht="25.5" customHeight="1" x14ac:dyDescent="0.2">
      <c r="A249" s="79"/>
      <c r="B249" s="12" t="s">
        <v>15</v>
      </c>
      <c r="C249" s="17">
        <f>SUM(D249:J249)</f>
        <v>26792</v>
      </c>
      <c r="D249" s="16">
        <f t="shared" si="122"/>
        <v>3231</v>
      </c>
      <c r="E249" s="16">
        <f t="shared" si="122"/>
        <v>3177</v>
      </c>
      <c r="F249" s="16">
        <f t="shared" si="122"/>
        <v>3077</v>
      </c>
      <c r="G249" s="16">
        <f t="shared" si="122"/>
        <v>3537</v>
      </c>
      <c r="H249" s="16">
        <f t="shared" si="122"/>
        <v>4030</v>
      </c>
      <c r="I249" s="16">
        <f t="shared" si="122"/>
        <v>5081</v>
      </c>
      <c r="J249" s="18">
        <f t="shared" si="122"/>
        <v>4659</v>
      </c>
    </row>
    <row r="250" spans="1:10" ht="25.5" customHeight="1" x14ac:dyDescent="0.2">
      <c r="A250" s="79"/>
      <c r="B250" s="12"/>
      <c r="C250" s="33"/>
      <c r="D250" s="20">
        <f t="shared" ref="D250:J250" si="123">ROUND(D248/D249,5)</f>
        <v>1.8600000000000001E-3</v>
      </c>
      <c r="E250" s="20">
        <f t="shared" si="123"/>
        <v>2.801E-2</v>
      </c>
      <c r="F250" s="20">
        <f t="shared" si="123"/>
        <v>8.3199999999999996E-2</v>
      </c>
      <c r="G250" s="20">
        <f t="shared" si="123"/>
        <v>8.5099999999999995E-2</v>
      </c>
      <c r="H250" s="20">
        <f t="shared" si="123"/>
        <v>4.9630000000000001E-2</v>
      </c>
      <c r="I250" s="20">
        <f t="shared" si="123"/>
        <v>8.6599999999999993E-3</v>
      </c>
      <c r="J250" s="21">
        <f t="shared" si="123"/>
        <v>2.1000000000000001E-4</v>
      </c>
    </row>
    <row r="251" spans="1:10" ht="25.5" customHeight="1" x14ac:dyDescent="0.2">
      <c r="A251" s="80"/>
      <c r="B251" s="37" t="s">
        <v>16</v>
      </c>
      <c r="C251" s="38">
        <f>SUM(D251+E251+F251+G251+H251+I251+J251)</f>
        <v>1.28335</v>
      </c>
      <c r="D251" s="39">
        <f t="shared" ref="D251:J251" si="124">ROUND(D250*5,5)</f>
        <v>9.2999999999999992E-3</v>
      </c>
      <c r="E251" s="39">
        <f t="shared" si="124"/>
        <v>0.14005000000000001</v>
      </c>
      <c r="F251" s="39">
        <f t="shared" si="124"/>
        <v>0.41599999999999998</v>
      </c>
      <c r="G251" s="39">
        <f t="shared" si="124"/>
        <v>0.42549999999999999</v>
      </c>
      <c r="H251" s="39">
        <f t="shared" si="124"/>
        <v>0.24815000000000001</v>
      </c>
      <c r="I251" s="39">
        <f t="shared" si="124"/>
        <v>4.3299999999999998E-2</v>
      </c>
      <c r="J251" s="50">
        <f t="shared" si="124"/>
        <v>1.0499999999999999E-3</v>
      </c>
    </row>
    <row r="252" spans="1:10" ht="25.5" customHeight="1" x14ac:dyDescent="0.2">
      <c r="A252" s="76" t="s">
        <v>82</v>
      </c>
      <c r="B252" s="27" t="s">
        <v>14</v>
      </c>
      <c r="C252" s="13">
        <f>D252+E252+F252+G252+H252+I252+J252</f>
        <v>333</v>
      </c>
      <c r="D252" s="77">
        <f t="shared" ref="D252:J253" si="125">SUM(D68,D150,D216,D220)</f>
        <v>7</v>
      </c>
      <c r="E252" s="77">
        <f t="shared" si="125"/>
        <v>40</v>
      </c>
      <c r="F252" s="77">
        <f t="shared" si="125"/>
        <v>80</v>
      </c>
      <c r="G252" s="77">
        <f t="shared" si="125"/>
        <v>119</v>
      </c>
      <c r="H252" s="77">
        <f t="shared" si="125"/>
        <v>70</v>
      </c>
      <c r="I252" s="77">
        <f t="shared" si="125"/>
        <v>17</v>
      </c>
      <c r="J252" s="78">
        <f t="shared" si="125"/>
        <v>0</v>
      </c>
    </row>
    <row r="253" spans="1:10" ht="25.5" customHeight="1" x14ac:dyDescent="0.2">
      <c r="A253" s="79"/>
      <c r="B253" s="12" t="s">
        <v>15</v>
      </c>
      <c r="C253" s="17">
        <f>SUM(D253:J253)</f>
        <v>11109</v>
      </c>
      <c r="D253" s="16">
        <f t="shared" si="125"/>
        <v>1515</v>
      </c>
      <c r="E253" s="16">
        <f t="shared" si="125"/>
        <v>1308</v>
      </c>
      <c r="F253" s="16">
        <f t="shared" si="125"/>
        <v>1156</v>
      </c>
      <c r="G253" s="16">
        <f t="shared" si="125"/>
        <v>1421</v>
      </c>
      <c r="H253" s="16">
        <f t="shared" si="125"/>
        <v>1689</v>
      </c>
      <c r="I253" s="16">
        <f t="shared" si="125"/>
        <v>1959</v>
      </c>
      <c r="J253" s="18">
        <f t="shared" si="125"/>
        <v>2061</v>
      </c>
    </row>
    <row r="254" spans="1:10" ht="25.5" customHeight="1" x14ac:dyDescent="0.2">
      <c r="A254" s="79"/>
      <c r="B254" s="12"/>
      <c r="C254" s="33"/>
      <c r="D254" s="20">
        <f t="shared" ref="D254:J254" si="126">ROUND(D252/D253,5)</f>
        <v>4.62E-3</v>
      </c>
      <c r="E254" s="20">
        <f t="shared" si="126"/>
        <v>3.058E-2</v>
      </c>
      <c r="F254" s="20">
        <f t="shared" si="126"/>
        <v>6.9199999999999998E-2</v>
      </c>
      <c r="G254" s="20">
        <f t="shared" si="126"/>
        <v>8.3739999999999995E-2</v>
      </c>
      <c r="H254" s="20">
        <f t="shared" si="126"/>
        <v>4.1439999999999998E-2</v>
      </c>
      <c r="I254" s="20">
        <f t="shared" si="126"/>
        <v>8.6800000000000002E-3</v>
      </c>
      <c r="J254" s="21">
        <f t="shared" si="126"/>
        <v>0</v>
      </c>
    </row>
    <row r="255" spans="1:10" ht="25.5" customHeight="1" x14ac:dyDescent="0.2">
      <c r="A255" s="80"/>
      <c r="B255" s="37" t="s">
        <v>16</v>
      </c>
      <c r="C255" s="38">
        <f>SUM(D255+E255+F255+G255+H255+I255+J255)</f>
        <v>1.1913000000000002</v>
      </c>
      <c r="D255" s="39">
        <f t="shared" ref="D255:J255" si="127">ROUND(D254*5,5)</f>
        <v>2.3099999999999999E-2</v>
      </c>
      <c r="E255" s="39">
        <f t="shared" si="127"/>
        <v>0.15290000000000001</v>
      </c>
      <c r="F255" s="39">
        <f t="shared" si="127"/>
        <v>0.34599999999999997</v>
      </c>
      <c r="G255" s="39">
        <f t="shared" si="127"/>
        <v>0.41870000000000002</v>
      </c>
      <c r="H255" s="39">
        <f t="shared" si="127"/>
        <v>0.2072</v>
      </c>
      <c r="I255" s="39">
        <f t="shared" si="127"/>
        <v>4.3400000000000001E-2</v>
      </c>
      <c r="J255" s="50">
        <f t="shared" si="127"/>
        <v>0</v>
      </c>
    </row>
    <row r="256" spans="1:10" ht="25.5" customHeight="1" x14ac:dyDescent="0.2">
      <c r="A256" s="76" t="s">
        <v>83</v>
      </c>
      <c r="B256" s="27" t="s">
        <v>14</v>
      </c>
      <c r="C256" s="13">
        <f>D256+E256+F256+G256+H256+I256+J256</f>
        <v>1890</v>
      </c>
      <c r="D256" s="81">
        <f>D72</f>
        <v>51</v>
      </c>
      <c r="E256" s="77">
        <f t="shared" ref="E256:J257" si="128">E72</f>
        <v>232</v>
      </c>
      <c r="F256" s="77">
        <f t="shared" si="128"/>
        <v>545</v>
      </c>
      <c r="G256" s="77">
        <f t="shared" si="128"/>
        <v>652</v>
      </c>
      <c r="H256" s="77">
        <f t="shared" si="128"/>
        <v>329</v>
      </c>
      <c r="I256" s="77">
        <f t="shared" si="128"/>
        <v>79</v>
      </c>
      <c r="J256" s="78">
        <f t="shared" si="128"/>
        <v>2</v>
      </c>
    </row>
    <row r="257" spans="1:10" ht="25.5" customHeight="1" x14ac:dyDescent="0.2">
      <c r="A257" s="79"/>
      <c r="B257" s="12" t="s">
        <v>15</v>
      </c>
      <c r="C257" s="17">
        <f>SUM(D257:J257)</f>
        <v>52545</v>
      </c>
      <c r="D257" s="16">
        <f>D73</f>
        <v>6339</v>
      </c>
      <c r="E257" s="16">
        <f t="shared" si="128"/>
        <v>6333</v>
      </c>
      <c r="F257" s="16">
        <f t="shared" si="128"/>
        <v>6467</v>
      </c>
      <c r="G257" s="16">
        <f t="shared" si="128"/>
        <v>7204</v>
      </c>
      <c r="H257" s="16">
        <f t="shared" si="128"/>
        <v>7854</v>
      </c>
      <c r="I257" s="16">
        <f t="shared" si="128"/>
        <v>9811</v>
      </c>
      <c r="J257" s="18">
        <f t="shared" si="128"/>
        <v>8537</v>
      </c>
    </row>
    <row r="258" spans="1:10" ht="25.5" customHeight="1" x14ac:dyDescent="0.2">
      <c r="A258" s="79"/>
      <c r="B258" s="12"/>
      <c r="C258" s="33"/>
      <c r="D258" s="20">
        <f t="shared" ref="D258:J258" si="129">ROUND(D256/D257,5)</f>
        <v>8.0499999999999999E-3</v>
      </c>
      <c r="E258" s="20">
        <f t="shared" si="129"/>
        <v>3.6630000000000003E-2</v>
      </c>
      <c r="F258" s="20">
        <f t="shared" si="129"/>
        <v>8.4269999999999998E-2</v>
      </c>
      <c r="G258" s="20">
        <f t="shared" si="129"/>
        <v>9.0509999999999993E-2</v>
      </c>
      <c r="H258" s="20">
        <f t="shared" si="129"/>
        <v>4.1889999999999997E-2</v>
      </c>
      <c r="I258" s="20">
        <f t="shared" si="129"/>
        <v>8.0499999999999999E-3</v>
      </c>
      <c r="J258" s="21">
        <f t="shared" si="129"/>
        <v>2.3000000000000001E-4</v>
      </c>
    </row>
    <row r="259" spans="1:10" ht="25.5" customHeight="1" x14ac:dyDescent="0.2">
      <c r="A259" s="80"/>
      <c r="B259" s="37" t="s">
        <v>16</v>
      </c>
      <c r="C259" s="38">
        <f>SUM(D259+E259+F259+G259+H259+I259+J259)</f>
        <v>1.34815</v>
      </c>
      <c r="D259" s="39">
        <f t="shared" ref="D259:J259" si="130">ROUND(D258*5,5)</f>
        <v>4.0250000000000001E-2</v>
      </c>
      <c r="E259" s="39">
        <f t="shared" si="130"/>
        <v>0.18315000000000001</v>
      </c>
      <c r="F259" s="39">
        <f t="shared" si="130"/>
        <v>0.42135</v>
      </c>
      <c r="G259" s="39">
        <f t="shared" si="130"/>
        <v>0.45255000000000001</v>
      </c>
      <c r="H259" s="39">
        <f t="shared" si="130"/>
        <v>0.20945</v>
      </c>
      <c r="I259" s="39">
        <f t="shared" si="130"/>
        <v>4.0250000000000001E-2</v>
      </c>
      <c r="J259" s="50">
        <f t="shared" si="130"/>
        <v>1.15E-3</v>
      </c>
    </row>
    <row r="260" spans="1:10" ht="25.5" customHeight="1" x14ac:dyDescent="0.2">
      <c r="A260" s="76" t="s">
        <v>84</v>
      </c>
      <c r="B260" s="27" t="s">
        <v>14</v>
      </c>
      <c r="C260" s="13">
        <f>D260+E260+F260+G260+H260+I260+J260</f>
        <v>2406</v>
      </c>
      <c r="D260" s="77">
        <f>SUM(D28,D98,D102,D114)</f>
        <v>44</v>
      </c>
      <c r="E260" s="77">
        <f t="shared" ref="D260:J261" si="131">SUM(E28,E98,E102,E114)</f>
        <v>264</v>
      </c>
      <c r="F260" s="77">
        <f t="shared" si="131"/>
        <v>685</v>
      </c>
      <c r="G260" s="77">
        <f t="shared" si="131"/>
        <v>843</v>
      </c>
      <c r="H260" s="77">
        <f t="shared" si="131"/>
        <v>457</v>
      </c>
      <c r="I260" s="77">
        <f t="shared" si="131"/>
        <v>113</v>
      </c>
      <c r="J260" s="78">
        <f t="shared" si="131"/>
        <v>0</v>
      </c>
    </row>
    <row r="261" spans="1:10" ht="25.5" customHeight="1" x14ac:dyDescent="0.2">
      <c r="A261" s="79"/>
      <c r="B261" s="12" t="s">
        <v>15</v>
      </c>
      <c r="C261" s="17">
        <f>SUM(D261:J261)</f>
        <v>61694</v>
      </c>
      <c r="D261" s="16">
        <f t="shared" si="131"/>
        <v>7431</v>
      </c>
      <c r="E261" s="16">
        <f t="shared" si="131"/>
        <v>7072</v>
      </c>
      <c r="F261" s="16">
        <f t="shared" si="131"/>
        <v>7517</v>
      </c>
      <c r="G261" s="16">
        <f t="shared" si="131"/>
        <v>8589</v>
      </c>
      <c r="H261" s="16">
        <f t="shared" si="131"/>
        <v>9473</v>
      </c>
      <c r="I261" s="16">
        <f t="shared" si="131"/>
        <v>11525</v>
      </c>
      <c r="J261" s="18">
        <f t="shared" si="131"/>
        <v>10087</v>
      </c>
    </row>
    <row r="262" spans="1:10" ht="25.5" customHeight="1" x14ac:dyDescent="0.2">
      <c r="A262" s="79"/>
      <c r="B262" s="12"/>
      <c r="C262" s="33"/>
      <c r="D262" s="20">
        <f t="shared" ref="D262:J262" si="132">ROUND(D260/D261,5)</f>
        <v>5.9199999999999999E-3</v>
      </c>
      <c r="E262" s="20">
        <f t="shared" si="132"/>
        <v>3.7330000000000002E-2</v>
      </c>
      <c r="F262" s="20">
        <f t="shared" si="132"/>
        <v>9.1130000000000003E-2</v>
      </c>
      <c r="G262" s="20">
        <f t="shared" si="132"/>
        <v>9.8150000000000001E-2</v>
      </c>
      <c r="H262" s="20">
        <f t="shared" si="132"/>
        <v>4.8239999999999998E-2</v>
      </c>
      <c r="I262" s="20">
        <f t="shared" si="132"/>
        <v>9.7999999999999997E-3</v>
      </c>
      <c r="J262" s="21">
        <f t="shared" si="132"/>
        <v>0</v>
      </c>
    </row>
    <row r="263" spans="1:10" ht="25.5" customHeight="1" x14ac:dyDescent="0.2">
      <c r="A263" s="80"/>
      <c r="B263" s="37" t="s">
        <v>16</v>
      </c>
      <c r="C263" s="38">
        <f>SUM(D263+E263+F263+G263+H263+I263+J263)</f>
        <v>1.45285</v>
      </c>
      <c r="D263" s="39">
        <f t="shared" ref="D263:J263" si="133">ROUND(D262*5,5)</f>
        <v>2.9600000000000001E-2</v>
      </c>
      <c r="E263" s="39">
        <f t="shared" si="133"/>
        <v>0.18665000000000001</v>
      </c>
      <c r="F263" s="39">
        <f t="shared" si="133"/>
        <v>0.45565</v>
      </c>
      <c r="G263" s="39">
        <f t="shared" si="133"/>
        <v>0.49075000000000002</v>
      </c>
      <c r="H263" s="39">
        <f t="shared" si="133"/>
        <v>0.2412</v>
      </c>
      <c r="I263" s="39">
        <f t="shared" si="133"/>
        <v>4.9000000000000002E-2</v>
      </c>
      <c r="J263" s="50">
        <f t="shared" si="133"/>
        <v>0</v>
      </c>
    </row>
    <row r="264" spans="1:10" ht="25.5" customHeight="1" x14ac:dyDescent="0.2">
      <c r="A264" s="76" t="s">
        <v>85</v>
      </c>
      <c r="B264" s="27" t="s">
        <v>14</v>
      </c>
      <c r="C264" s="13">
        <f>D264+E264+F264+G264+H264+I264+J264</f>
        <v>3839</v>
      </c>
      <c r="D264" s="77">
        <f>SUM(D60,D80,D94)</f>
        <v>35</v>
      </c>
      <c r="E264" s="77">
        <f t="shared" ref="D264:J265" si="134">SUM(E60,E80,E94)</f>
        <v>250</v>
      </c>
      <c r="F264" s="77">
        <f t="shared" si="134"/>
        <v>945</v>
      </c>
      <c r="G264" s="77">
        <f t="shared" si="134"/>
        <v>1452</v>
      </c>
      <c r="H264" s="77">
        <f t="shared" si="134"/>
        <v>937</v>
      </c>
      <c r="I264" s="77">
        <f t="shared" si="134"/>
        <v>218</v>
      </c>
      <c r="J264" s="78">
        <f t="shared" si="134"/>
        <v>2</v>
      </c>
    </row>
    <row r="265" spans="1:10" ht="25.5" customHeight="1" x14ac:dyDescent="0.2">
      <c r="A265" s="79"/>
      <c r="B265" s="12" t="s">
        <v>15</v>
      </c>
      <c r="C265" s="17">
        <f>SUM(D265:J265)</f>
        <v>101274</v>
      </c>
      <c r="D265" s="16">
        <f t="shared" si="134"/>
        <v>10996</v>
      </c>
      <c r="E265" s="16">
        <f t="shared" si="134"/>
        <v>11028</v>
      </c>
      <c r="F265" s="16">
        <f t="shared" si="134"/>
        <v>12002</v>
      </c>
      <c r="G265" s="16">
        <f t="shared" si="134"/>
        <v>13770</v>
      </c>
      <c r="H265" s="16">
        <f t="shared" si="134"/>
        <v>16118</v>
      </c>
      <c r="I265" s="16">
        <f t="shared" si="134"/>
        <v>19833</v>
      </c>
      <c r="J265" s="18">
        <f t="shared" si="134"/>
        <v>17527</v>
      </c>
    </row>
    <row r="266" spans="1:10" ht="25.5" customHeight="1" x14ac:dyDescent="0.2">
      <c r="A266" s="79"/>
      <c r="B266" s="12"/>
      <c r="C266" s="33"/>
      <c r="D266" s="20">
        <f t="shared" ref="D266:J266" si="135">ROUND(D264/D265,5)</f>
        <v>3.1800000000000001E-3</v>
      </c>
      <c r="E266" s="20">
        <f t="shared" si="135"/>
        <v>2.2669999999999999E-2</v>
      </c>
      <c r="F266" s="20">
        <f t="shared" si="135"/>
        <v>7.8740000000000004E-2</v>
      </c>
      <c r="G266" s="20">
        <f t="shared" si="135"/>
        <v>0.10545</v>
      </c>
      <c r="H266" s="20">
        <f t="shared" si="135"/>
        <v>5.8130000000000001E-2</v>
      </c>
      <c r="I266" s="20">
        <f t="shared" si="135"/>
        <v>1.099E-2</v>
      </c>
      <c r="J266" s="21">
        <f t="shared" si="135"/>
        <v>1.1E-4</v>
      </c>
    </row>
    <row r="267" spans="1:10" ht="25.5" customHeight="1" x14ac:dyDescent="0.2">
      <c r="A267" s="80"/>
      <c r="B267" s="37" t="s">
        <v>16</v>
      </c>
      <c r="C267" s="38">
        <f>SUM(D267+E267+F267+G267+H267+I267+J267)</f>
        <v>1.3963500000000002</v>
      </c>
      <c r="D267" s="39">
        <f t="shared" ref="D267:J267" si="136">ROUND(D266*5,5)</f>
        <v>1.5900000000000001E-2</v>
      </c>
      <c r="E267" s="39">
        <f t="shared" si="136"/>
        <v>0.11335000000000001</v>
      </c>
      <c r="F267" s="39">
        <f t="shared" si="136"/>
        <v>0.39369999999999999</v>
      </c>
      <c r="G267" s="39">
        <f t="shared" si="136"/>
        <v>0.52725</v>
      </c>
      <c r="H267" s="39">
        <f t="shared" si="136"/>
        <v>0.29065000000000002</v>
      </c>
      <c r="I267" s="39">
        <f t="shared" si="136"/>
        <v>5.4949999999999999E-2</v>
      </c>
      <c r="J267" s="50">
        <f t="shared" si="136"/>
        <v>5.5000000000000003E-4</v>
      </c>
    </row>
    <row r="268" spans="1:10" ht="25.5" customHeight="1" x14ac:dyDescent="0.2">
      <c r="A268" s="76" t="s">
        <v>86</v>
      </c>
      <c r="B268" s="27" t="s">
        <v>14</v>
      </c>
      <c r="C268" s="13">
        <f>D268+E268+F268+G268+H268+I268+J268</f>
        <v>592</v>
      </c>
      <c r="D268" s="77">
        <f t="shared" ref="D268:J269" si="137">SUM(D142,D166,D172,D176)</f>
        <v>9</v>
      </c>
      <c r="E268" s="77">
        <f t="shared" si="137"/>
        <v>70</v>
      </c>
      <c r="F268" s="77">
        <f t="shared" si="137"/>
        <v>169</v>
      </c>
      <c r="G268" s="77">
        <f t="shared" si="137"/>
        <v>187</v>
      </c>
      <c r="H268" s="77">
        <f t="shared" si="137"/>
        <v>132</v>
      </c>
      <c r="I268" s="77">
        <f t="shared" si="137"/>
        <v>25</v>
      </c>
      <c r="J268" s="78">
        <f t="shared" si="137"/>
        <v>0</v>
      </c>
    </row>
    <row r="269" spans="1:10" ht="25.5" customHeight="1" x14ac:dyDescent="0.2">
      <c r="A269" s="79"/>
      <c r="B269" s="12" t="s">
        <v>15</v>
      </c>
      <c r="C269" s="17">
        <f>SUM(D269:J269)</f>
        <v>18858</v>
      </c>
      <c r="D269" s="16">
        <f t="shared" si="137"/>
        <v>2502</v>
      </c>
      <c r="E269" s="16">
        <f t="shared" si="137"/>
        <v>2322</v>
      </c>
      <c r="F269" s="16">
        <f t="shared" si="137"/>
        <v>2222</v>
      </c>
      <c r="G269" s="16">
        <f t="shared" si="137"/>
        <v>2357</v>
      </c>
      <c r="H269" s="16">
        <f t="shared" si="137"/>
        <v>2750</v>
      </c>
      <c r="I269" s="16">
        <f t="shared" si="137"/>
        <v>3486</v>
      </c>
      <c r="J269" s="18">
        <f t="shared" si="137"/>
        <v>3219</v>
      </c>
    </row>
    <row r="270" spans="1:10" ht="25.5" customHeight="1" x14ac:dyDescent="0.2">
      <c r="A270" s="79"/>
      <c r="B270" s="12"/>
      <c r="C270" s="33"/>
      <c r="D270" s="20">
        <f t="shared" ref="D270:J270" si="138">ROUND(D268/D269,5)</f>
        <v>3.5999999999999999E-3</v>
      </c>
      <c r="E270" s="20">
        <f t="shared" si="138"/>
        <v>3.015E-2</v>
      </c>
      <c r="F270" s="20">
        <f t="shared" si="138"/>
        <v>7.6060000000000003E-2</v>
      </c>
      <c r="G270" s="20">
        <f t="shared" si="138"/>
        <v>7.9339999999999994E-2</v>
      </c>
      <c r="H270" s="20">
        <f t="shared" si="138"/>
        <v>4.8000000000000001E-2</v>
      </c>
      <c r="I270" s="20">
        <f t="shared" si="138"/>
        <v>7.1700000000000002E-3</v>
      </c>
      <c r="J270" s="21">
        <f t="shared" si="138"/>
        <v>0</v>
      </c>
    </row>
    <row r="271" spans="1:10" ht="25.5" customHeight="1" x14ac:dyDescent="0.2">
      <c r="A271" s="80"/>
      <c r="B271" s="37" t="s">
        <v>16</v>
      </c>
      <c r="C271" s="38">
        <f>SUM(D271+E271+F271+G271+H271+I271+J271)</f>
        <v>1.2216</v>
      </c>
      <c r="D271" s="39">
        <f t="shared" ref="D271:J271" si="139">ROUND(D270*5,5)</f>
        <v>1.7999999999999999E-2</v>
      </c>
      <c r="E271" s="39">
        <f t="shared" si="139"/>
        <v>0.15075</v>
      </c>
      <c r="F271" s="39">
        <f t="shared" si="139"/>
        <v>0.38030000000000003</v>
      </c>
      <c r="G271" s="39">
        <f t="shared" si="139"/>
        <v>0.3967</v>
      </c>
      <c r="H271" s="39">
        <f t="shared" si="139"/>
        <v>0.24</v>
      </c>
      <c r="I271" s="39">
        <f t="shared" si="139"/>
        <v>3.585E-2</v>
      </c>
      <c r="J271" s="50">
        <f t="shared" si="139"/>
        <v>0</v>
      </c>
    </row>
    <row r="272" spans="1:10" ht="25.5" customHeight="1" x14ac:dyDescent="0.2">
      <c r="A272" s="76" t="s">
        <v>87</v>
      </c>
      <c r="B272" s="27" t="s">
        <v>14</v>
      </c>
      <c r="C272" s="13">
        <f>D272+E272+F272+G272+H272+I272+J272</f>
        <v>1006</v>
      </c>
      <c r="D272" s="77">
        <f>SUM(,D138,D56,D12)</f>
        <v>18</v>
      </c>
      <c r="E272" s="77">
        <f t="shared" ref="D272:J273" si="140">SUM(,E138,E56,E12)</f>
        <v>146</v>
      </c>
      <c r="F272" s="77">
        <f t="shared" si="140"/>
        <v>290</v>
      </c>
      <c r="G272" s="77">
        <f t="shared" si="140"/>
        <v>332</v>
      </c>
      <c r="H272" s="77">
        <f t="shared" si="140"/>
        <v>188</v>
      </c>
      <c r="I272" s="77">
        <f t="shared" si="140"/>
        <v>32</v>
      </c>
      <c r="J272" s="78">
        <f t="shared" si="140"/>
        <v>0</v>
      </c>
    </row>
    <row r="273" spans="1:10" ht="25.5" customHeight="1" x14ac:dyDescent="0.2">
      <c r="A273" s="79"/>
      <c r="B273" s="12" t="s">
        <v>15</v>
      </c>
      <c r="C273" s="17">
        <f>SUM(D273:J273)</f>
        <v>28902</v>
      </c>
      <c r="D273" s="16">
        <f t="shared" si="140"/>
        <v>3703</v>
      </c>
      <c r="E273" s="16">
        <f t="shared" si="140"/>
        <v>3605</v>
      </c>
      <c r="F273" s="16">
        <f t="shared" si="140"/>
        <v>3430</v>
      </c>
      <c r="G273" s="16">
        <f t="shared" si="140"/>
        <v>3866</v>
      </c>
      <c r="H273" s="16">
        <f t="shared" si="140"/>
        <v>4255</v>
      </c>
      <c r="I273" s="16">
        <f t="shared" si="140"/>
        <v>5150</v>
      </c>
      <c r="J273" s="18">
        <f t="shared" si="140"/>
        <v>4893</v>
      </c>
    </row>
    <row r="274" spans="1:10" ht="25.5" customHeight="1" x14ac:dyDescent="0.2">
      <c r="A274" s="79"/>
      <c r="B274" s="12"/>
      <c r="C274" s="33"/>
      <c r="D274" s="20">
        <f t="shared" ref="D274:J274" si="141">ROUND(D272/D273,5)</f>
        <v>4.8599999999999997E-3</v>
      </c>
      <c r="E274" s="20">
        <f t="shared" si="141"/>
        <v>4.0500000000000001E-2</v>
      </c>
      <c r="F274" s="20">
        <f t="shared" si="141"/>
        <v>8.455E-2</v>
      </c>
      <c r="G274" s="20">
        <f t="shared" si="141"/>
        <v>8.5879999999999998E-2</v>
      </c>
      <c r="H274" s="20">
        <f t="shared" si="141"/>
        <v>4.4179999999999997E-2</v>
      </c>
      <c r="I274" s="20">
        <f t="shared" si="141"/>
        <v>6.2100000000000002E-3</v>
      </c>
      <c r="J274" s="21">
        <f t="shared" si="141"/>
        <v>0</v>
      </c>
    </row>
    <row r="275" spans="1:10" ht="25.5" customHeight="1" x14ac:dyDescent="0.2">
      <c r="A275" s="80"/>
      <c r="B275" s="37" t="s">
        <v>16</v>
      </c>
      <c r="C275" s="38">
        <f>SUM(D275+E275+F275+G275+H275+I275+J275)</f>
        <v>1.3309000000000002</v>
      </c>
      <c r="D275" s="39">
        <f t="shared" ref="D275:J275" si="142">ROUND(D274*5,5)</f>
        <v>2.4299999999999999E-2</v>
      </c>
      <c r="E275" s="39">
        <f t="shared" si="142"/>
        <v>0.20250000000000001</v>
      </c>
      <c r="F275" s="39">
        <f t="shared" si="142"/>
        <v>0.42275000000000001</v>
      </c>
      <c r="G275" s="39">
        <f t="shared" si="142"/>
        <v>0.4294</v>
      </c>
      <c r="H275" s="39">
        <f t="shared" si="142"/>
        <v>0.22090000000000001</v>
      </c>
      <c r="I275" s="39">
        <f t="shared" si="142"/>
        <v>3.1050000000000001E-2</v>
      </c>
      <c r="J275" s="50">
        <f t="shared" si="142"/>
        <v>0</v>
      </c>
    </row>
    <row r="276" spans="1:10" ht="25.5" customHeight="1" x14ac:dyDescent="0.2">
      <c r="A276" s="76" t="s">
        <v>88</v>
      </c>
      <c r="B276" s="27" t="s">
        <v>14</v>
      </c>
      <c r="C276" s="13">
        <f>D276+E276+F276+G276+H276+I276+J276</f>
        <v>1239</v>
      </c>
      <c r="D276" s="81">
        <f>SUM(D52,D154,D180,D146,D188,D184)</f>
        <v>34</v>
      </c>
      <c r="E276" s="77">
        <f t="shared" ref="E276:J277" si="143">SUM(E52,E154,E180,E146,E188,E184)</f>
        <v>166</v>
      </c>
      <c r="F276" s="77">
        <f t="shared" si="143"/>
        <v>320</v>
      </c>
      <c r="G276" s="77">
        <f t="shared" si="143"/>
        <v>403</v>
      </c>
      <c r="H276" s="77">
        <f t="shared" si="143"/>
        <v>263</v>
      </c>
      <c r="I276" s="77">
        <f t="shared" si="143"/>
        <v>52</v>
      </c>
      <c r="J276" s="78">
        <f t="shared" si="143"/>
        <v>1</v>
      </c>
    </row>
    <row r="277" spans="1:10" ht="25.5" customHeight="1" x14ac:dyDescent="0.2">
      <c r="A277" s="79"/>
      <c r="B277" s="12" t="s">
        <v>15</v>
      </c>
      <c r="C277" s="17">
        <f>SUM(D277:J277)</f>
        <v>37672</v>
      </c>
      <c r="D277" s="16">
        <f>SUM(D53,D155,D181,D147,D189,D185)</f>
        <v>4905</v>
      </c>
      <c r="E277" s="16">
        <f t="shared" si="143"/>
        <v>4790</v>
      </c>
      <c r="F277" s="16">
        <f t="shared" si="143"/>
        <v>4507</v>
      </c>
      <c r="G277" s="16">
        <f t="shared" si="143"/>
        <v>4981</v>
      </c>
      <c r="H277" s="16">
        <f t="shared" si="143"/>
        <v>5410</v>
      </c>
      <c r="I277" s="16">
        <f t="shared" si="143"/>
        <v>6636</v>
      </c>
      <c r="J277" s="18">
        <f t="shared" si="143"/>
        <v>6443</v>
      </c>
    </row>
    <row r="278" spans="1:10" ht="25.5" customHeight="1" x14ac:dyDescent="0.2">
      <c r="A278" s="79"/>
      <c r="B278" s="12"/>
      <c r="C278" s="33"/>
      <c r="D278" s="20">
        <f t="shared" ref="D278:J278" si="144">ROUND(D276/D277,5)</f>
        <v>6.9300000000000004E-3</v>
      </c>
      <c r="E278" s="20">
        <f t="shared" si="144"/>
        <v>3.4660000000000003E-2</v>
      </c>
      <c r="F278" s="20">
        <f t="shared" si="144"/>
        <v>7.0999999999999994E-2</v>
      </c>
      <c r="G278" s="20">
        <f t="shared" si="144"/>
        <v>8.0909999999999996E-2</v>
      </c>
      <c r="H278" s="20">
        <f t="shared" si="144"/>
        <v>4.861E-2</v>
      </c>
      <c r="I278" s="20">
        <f t="shared" si="144"/>
        <v>7.8399999999999997E-3</v>
      </c>
      <c r="J278" s="21">
        <f t="shared" si="144"/>
        <v>1.6000000000000001E-4</v>
      </c>
    </row>
    <row r="279" spans="1:10" ht="25.5" customHeight="1" x14ac:dyDescent="0.2">
      <c r="A279" s="80"/>
      <c r="B279" s="37" t="s">
        <v>16</v>
      </c>
      <c r="C279" s="38">
        <f>SUM(D279+E279+F279+G279+H279+I279+J279)</f>
        <v>1.2505499999999998</v>
      </c>
      <c r="D279" s="39">
        <f t="shared" ref="D279:J279" si="145">ROUND(D278*5,5)</f>
        <v>3.465E-2</v>
      </c>
      <c r="E279" s="39">
        <f t="shared" si="145"/>
        <v>0.17330000000000001</v>
      </c>
      <c r="F279" s="39">
        <f t="shared" si="145"/>
        <v>0.35499999999999998</v>
      </c>
      <c r="G279" s="39">
        <f t="shared" si="145"/>
        <v>0.40455000000000002</v>
      </c>
      <c r="H279" s="39">
        <f t="shared" si="145"/>
        <v>0.24304999999999999</v>
      </c>
      <c r="I279" s="39">
        <f t="shared" si="145"/>
        <v>3.9199999999999999E-2</v>
      </c>
      <c r="J279" s="50">
        <f t="shared" si="145"/>
        <v>8.0000000000000004E-4</v>
      </c>
    </row>
    <row r="280" spans="1:10" ht="25.5" customHeight="1" x14ac:dyDescent="0.2">
      <c r="A280" s="76" t="s">
        <v>89</v>
      </c>
      <c r="B280" s="27" t="s">
        <v>14</v>
      </c>
      <c r="C280" s="13">
        <f>D280+E280+F280+G280+H280+I280+J280</f>
        <v>687</v>
      </c>
      <c r="D280" s="77">
        <f t="shared" ref="D280:J281" si="146">SUM(D24,D90,D134,D224)</f>
        <v>6</v>
      </c>
      <c r="E280" s="77">
        <f t="shared" si="146"/>
        <v>62</v>
      </c>
      <c r="F280" s="77">
        <f t="shared" si="146"/>
        <v>169</v>
      </c>
      <c r="G280" s="77">
        <f t="shared" si="146"/>
        <v>258</v>
      </c>
      <c r="H280" s="77">
        <f t="shared" si="146"/>
        <v>153</v>
      </c>
      <c r="I280" s="77">
        <f t="shared" si="146"/>
        <v>39</v>
      </c>
      <c r="J280" s="78">
        <f t="shared" si="146"/>
        <v>0</v>
      </c>
    </row>
    <row r="281" spans="1:10" ht="25.5" customHeight="1" x14ac:dyDescent="0.2">
      <c r="A281" s="79"/>
      <c r="B281" s="12" t="s">
        <v>15</v>
      </c>
      <c r="C281" s="17">
        <f>SUM(D281:J281)</f>
        <v>20199</v>
      </c>
      <c r="D281" s="16">
        <f t="shared" si="146"/>
        <v>2510</v>
      </c>
      <c r="E281" s="16">
        <f t="shared" si="146"/>
        <v>2434</v>
      </c>
      <c r="F281" s="16">
        <f t="shared" si="146"/>
        <v>2084</v>
      </c>
      <c r="G281" s="16">
        <f t="shared" si="146"/>
        <v>2598</v>
      </c>
      <c r="H281" s="16">
        <f t="shared" si="146"/>
        <v>3226</v>
      </c>
      <c r="I281" s="16">
        <f t="shared" si="146"/>
        <v>3829</v>
      </c>
      <c r="J281" s="18">
        <f t="shared" si="146"/>
        <v>3518</v>
      </c>
    </row>
    <row r="282" spans="1:10" ht="25.5" customHeight="1" x14ac:dyDescent="0.2">
      <c r="A282" s="79"/>
      <c r="B282" s="12"/>
      <c r="C282" s="33"/>
      <c r="D282" s="20">
        <f t="shared" ref="D282:J282" si="147">ROUND(D280/D281,5)</f>
        <v>2.3900000000000002E-3</v>
      </c>
      <c r="E282" s="20">
        <f t="shared" si="147"/>
        <v>2.547E-2</v>
      </c>
      <c r="F282" s="20">
        <f t="shared" si="147"/>
        <v>8.1089999999999995E-2</v>
      </c>
      <c r="G282" s="20">
        <f t="shared" si="147"/>
        <v>9.9309999999999996E-2</v>
      </c>
      <c r="H282" s="20">
        <f t="shared" si="147"/>
        <v>4.743E-2</v>
      </c>
      <c r="I282" s="20">
        <f t="shared" si="147"/>
        <v>1.0189999999999999E-2</v>
      </c>
      <c r="J282" s="21">
        <f t="shared" si="147"/>
        <v>0</v>
      </c>
    </row>
    <row r="283" spans="1:10" ht="25.5" customHeight="1" thickBot="1" x14ac:dyDescent="0.25">
      <c r="A283" s="82"/>
      <c r="B283" s="57" t="s">
        <v>16</v>
      </c>
      <c r="C283" s="58">
        <f>SUM(D283+E283+F283+G283+H283+I283+J283)</f>
        <v>1.3293999999999999</v>
      </c>
      <c r="D283" s="83">
        <f t="shared" ref="D283:J283" si="148">ROUND(D282*5,5)</f>
        <v>1.1950000000000001E-2</v>
      </c>
      <c r="E283" s="83">
        <f t="shared" si="148"/>
        <v>0.12734999999999999</v>
      </c>
      <c r="F283" s="83">
        <f t="shared" si="148"/>
        <v>0.40544999999999998</v>
      </c>
      <c r="G283" s="83">
        <f t="shared" si="148"/>
        <v>0.49654999999999999</v>
      </c>
      <c r="H283" s="83">
        <f t="shared" si="148"/>
        <v>0.23715</v>
      </c>
      <c r="I283" s="83">
        <f t="shared" si="148"/>
        <v>5.0950000000000002E-2</v>
      </c>
      <c r="J283" s="84">
        <f t="shared" si="148"/>
        <v>0</v>
      </c>
    </row>
  </sheetData>
  <mergeCells count="2">
    <mergeCell ref="A228:J228"/>
    <mergeCell ref="A229:J229"/>
  </mergeCells>
  <phoneticPr fontId="3"/>
  <pageMargins left="0.62992125984251968" right="0.62992125984251968" top="0.62992125984251968" bottom="0.39370078740157483" header="0.51181102362204722" footer="0.51181102362204722"/>
  <pageSetup paperSize="9" scale="39" fitToHeight="0" orientation="portrait" r:id="rId1"/>
  <headerFooter alignWithMargins="0"/>
  <rowBreaks count="3" manualBreakCount="3">
    <brk id="87" max="9" man="1"/>
    <brk id="169" max="9" man="1"/>
    <brk id="229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82"/>
  <sheetViews>
    <sheetView view="pageBreakPreview" zoomScale="60" zoomScaleNormal="100" workbookViewId="0">
      <selection activeCell="B30" sqref="B30"/>
    </sheetView>
  </sheetViews>
  <sheetFormatPr defaultRowHeight="14.25" x14ac:dyDescent="0.15"/>
  <cols>
    <col min="1" max="1" width="16" style="86" customWidth="1"/>
    <col min="2" max="2" width="52.796875" style="86" customWidth="1"/>
    <col min="3" max="16384" width="8.796875" style="86"/>
  </cols>
  <sheetData>
    <row r="1" spans="1:2" ht="17.25" x14ac:dyDescent="0.2">
      <c r="A1" s="91" t="s">
        <v>90</v>
      </c>
      <c r="B1" s="92"/>
    </row>
    <row r="2" spans="1:2" ht="17.25" x14ac:dyDescent="0.2">
      <c r="A2" s="87"/>
      <c r="B2" s="87"/>
    </row>
    <row r="3" spans="1:2" ht="17.25" x14ac:dyDescent="0.2">
      <c r="A3" s="87"/>
      <c r="B3" s="87"/>
    </row>
    <row r="5" spans="1:2" x14ac:dyDescent="0.15">
      <c r="A5" s="86" t="s">
        <v>91</v>
      </c>
      <c r="B5" s="86" t="s">
        <v>92</v>
      </c>
    </row>
    <row r="8" spans="1:2" x14ac:dyDescent="0.15">
      <c r="A8" s="86" t="s">
        <v>93</v>
      </c>
      <c r="B8" s="86" t="s">
        <v>94</v>
      </c>
    </row>
    <row r="11" spans="1:2" x14ac:dyDescent="0.15">
      <c r="B11" s="86" t="s">
        <v>95</v>
      </c>
    </row>
    <row r="12" spans="1:2" x14ac:dyDescent="0.15">
      <c r="A12" s="86" t="s">
        <v>96</v>
      </c>
      <c r="B12" s="86" t="s">
        <v>97</v>
      </c>
    </row>
    <row r="13" spans="1:2" x14ac:dyDescent="0.15">
      <c r="B13" s="86" t="s">
        <v>98</v>
      </c>
    </row>
    <row r="16" spans="1:2" x14ac:dyDescent="0.15">
      <c r="A16" s="86" t="s">
        <v>99</v>
      </c>
    </row>
    <row r="18" spans="1:1" x14ac:dyDescent="0.15">
      <c r="A18" s="86" t="s">
        <v>100</v>
      </c>
    </row>
    <row r="20" spans="1:1" x14ac:dyDescent="0.15">
      <c r="A20" s="86" t="s">
        <v>101</v>
      </c>
    </row>
    <row r="23" spans="1:1" x14ac:dyDescent="0.15">
      <c r="A23" s="86" t="s">
        <v>102</v>
      </c>
    </row>
    <row r="25" spans="1:1" x14ac:dyDescent="0.15">
      <c r="A25" s="86" t="s">
        <v>103</v>
      </c>
    </row>
    <row r="237" spans="1:10" ht="21" x14ac:dyDescent="0.2">
      <c r="A237" s="88"/>
    </row>
    <row r="238" spans="1:10" x14ac:dyDescent="0.15">
      <c r="A238" s="93"/>
      <c r="B238" s="93"/>
      <c r="C238" s="93"/>
      <c r="D238" s="93"/>
      <c r="E238" s="93"/>
      <c r="F238" s="93"/>
      <c r="G238" s="93"/>
      <c r="H238" s="93"/>
      <c r="I238" s="93"/>
      <c r="J238" s="93"/>
    </row>
    <row r="266" spans="3:3" x14ac:dyDescent="0.15">
      <c r="C266" s="86">
        <f>SUM(D266:J266)</f>
        <v>0</v>
      </c>
    </row>
    <row r="270" spans="3:3" x14ac:dyDescent="0.15">
      <c r="C270" s="86">
        <f>SUM(D270:J270)</f>
        <v>0</v>
      </c>
    </row>
    <row r="274" spans="3:3" x14ac:dyDescent="0.15">
      <c r="C274" s="86">
        <f>SUM(D274:J274)</f>
        <v>0</v>
      </c>
    </row>
    <row r="278" spans="3:3" x14ac:dyDescent="0.15">
      <c r="C278" s="86">
        <f>SUM(D278:J278)</f>
        <v>0</v>
      </c>
    </row>
    <row r="282" spans="3:3" x14ac:dyDescent="0.15">
      <c r="C282" s="86">
        <f>SUM(D282:J282)</f>
        <v>0</v>
      </c>
    </row>
  </sheetData>
  <mergeCells count="2">
    <mergeCell ref="A1:B1"/>
    <mergeCell ref="A238:J238"/>
  </mergeCells>
  <phoneticPr fontId="3"/>
  <pageMargins left="0.78700000000000003" right="0.78700000000000003" top="0.98399999999999999" bottom="0.98399999999999999" header="0.51200000000000001" footer="0.51200000000000001"/>
  <pageSetup paperSize="9" scale="78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Ｈ27市町村合計特殊出生率  </vt:lpstr>
      <vt:lpstr>説明</vt:lpstr>
      <vt:lpstr>'Ｈ27市町村合計特殊出生率  '!Print_Area</vt:lpstr>
      <vt:lpstr>説明!Print_Area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2024-10-29T07:54:05Z</dcterms:created>
  <dcterms:modified xsi:type="dcterms:W3CDTF">2024-10-29T07:54:15Z</dcterms:modified>
</cp:coreProperties>
</file>