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171下水道\"/>
    </mc:Choice>
  </mc:AlternateContent>
  <workbookProtection workbookAlgorithmName="SHA-512" workbookHashValue="oqeR9mwUPO9t5Eelvt5cYzA37+nUbI943TfR1XHuHuU6I7pROzm7uLzHkuCzsr15eW+x9eSob7BjTh77yEf+wg==" workbookSaltValue="TKkSP7C6fg1oCbKjCSEV2w==" workbookSpinCount="100000" lockStructure="1"/>
  <bookViews>
    <workbookView xWindow="930" yWindow="0" windowWidth="15360" windowHeight="7635"/>
  </bookViews>
  <sheets>
    <sheet name="法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O6" i="5" l="1"/>
  <c r="EN6" i="5"/>
  <c r="EM6" i="5"/>
  <c r="EL6" i="5"/>
  <c r="EK6" i="5"/>
  <c r="EJ6" i="5"/>
  <c r="EI6" i="5"/>
  <c r="EH6" i="5"/>
  <c r="EG6" i="5"/>
  <c r="EF6" i="5"/>
  <c r="EE6" i="5"/>
  <c r="ED6" i="5"/>
  <c r="N85" i="4" s="1"/>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J85"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F85" i="4" s="1"/>
  <c r="AS6" i="5"/>
  <c r="AR6" i="5"/>
  <c r="AQ6" i="5"/>
  <c r="AP6" i="5"/>
  <c r="AO6" i="5"/>
  <c r="AN6" i="5"/>
  <c r="AM6" i="5"/>
  <c r="AL6" i="5"/>
  <c r="AK6" i="5"/>
  <c r="AJ6" i="5"/>
  <c r="AI6" i="5"/>
  <c r="E85" i="4" s="1"/>
  <c r="AH6" i="5"/>
  <c r="AG6" i="5"/>
  <c r="AF6" i="5"/>
  <c r="AE6" i="5"/>
  <c r="AD6" i="5"/>
  <c r="AC6" i="5"/>
  <c r="AB6" i="5"/>
  <c r="AA6" i="5"/>
  <c r="Z6" i="5"/>
  <c r="Y6" i="5"/>
  <c r="X6" i="5"/>
  <c r="W6" i="5"/>
  <c r="V6" i="5"/>
  <c r="AL10" i="4" s="1"/>
  <c r="U6" i="5"/>
  <c r="T6" i="5"/>
  <c r="S6" i="5"/>
  <c r="AL8" i="4" s="1"/>
  <c r="R6" i="5"/>
  <c r="AD10" i="4" s="1"/>
  <c r="Q6" i="5"/>
  <c r="P6" i="5"/>
  <c r="O6" i="5"/>
  <c r="N6" i="5"/>
  <c r="B10" i="4" s="1"/>
  <c r="M6" i="5"/>
  <c r="AD8" i="4" s="1"/>
  <c r="L6" i="5"/>
  <c r="K6" i="5"/>
  <c r="J6" i="5"/>
  <c r="I8" i="4" s="1"/>
  <c r="I6" i="5"/>
  <c r="B8" i="4" s="1"/>
  <c r="H6" i="5"/>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M85" i="4"/>
  <c r="L85" i="4"/>
  <c r="K85" i="4"/>
  <c r="I85" i="4"/>
  <c r="H85" i="4"/>
  <c r="G85" i="4"/>
  <c r="BB10" i="4"/>
  <c r="AT10" i="4"/>
  <c r="W10" i="4"/>
  <c r="P10" i="4"/>
  <c r="I10" i="4"/>
  <c r="BB8" i="4"/>
  <c r="AT8" i="4"/>
  <c r="W8" i="4"/>
  <c r="P8" i="4"/>
  <c r="B6" i="4"/>
  <c r="C10" i="5" l="1"/>
  <c r="D10" i="5"/>
  <c r="E10" i="5"/>
  <c r="B10" i="5"/>
</calcChain>
</file>

<file path=xl/sharedStrings.xml><?xml version="1.0" encoding="utf-8"?>
<sst xmlns="http://schemas.openxmlformats.org/spreadsheetml/2006/main" count="311" uniqueCount="110">
  <si>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</si>
  <si>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</si>
  <si>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</si>
  <si>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</si>
  <si>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</si>
  <si>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</si>
  <si>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</si>
  <si>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</si>
  <si>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</si>
  <si>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</si>
  <si>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</si>
  <si>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</si>
  <si>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</si>
  <si>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</si>
  <si>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</si>
  <si>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</si>
  <si>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</si>
  <si>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</si>
  <si>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</si>
  <si>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</si>
  <si>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</si>
  <si>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</si>
  <si>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</si>
  <si>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</si>
  <si>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</si>
  <si>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</si>
  <si>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</si>
  <si>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</si>
  <si>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</si>
  <si>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</si>
  <si>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</si>
  <si>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</si>
  <si>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</si>
  <si>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</si>
  <si>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</si>
  <si>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</si>
  <si>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</si>
  <si>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</si>
  <si>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</si>
  <si>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</si>
  <si>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</si>
  <si>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</si>
  <si>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</si>
  <si>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</si>
  <si>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</si>
  <si>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</si>
  <si>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</si>
  <si>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</si>
  <si>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</si>
  <si>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</si>
  <si>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</si>
  <si>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</si>
  <si>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</si>
  <si>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</si>
  <si>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</si>
  <si>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</si>
  <si>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</si>
  <si>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</si>
  <si>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</si>
  <si>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</si>
  <si>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</si>
  <si>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</si>
  <si>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</si>
  <si>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</si>
  <si>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</si>
  <si>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</si>
  <si>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</si>
  <si>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</si>
  <si>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</si>
  <si>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</si>
  <si>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</si>
  <si>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</si>
  <si>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</si>
  <si>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</si>
  <si>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</si>
  <si>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</si>
  <si>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</si>
  <si>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</si>
  <si>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</si>
  <si>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</si>
  <si>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</si>
  <si>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</si>
  <si>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</si>
  <si>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</si>
  <si>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</si>
  <si>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</si>
  <si>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</si>
  <si>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</si>
  <si>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</si>
  <si>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</si>
  <si>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</si>
  <si>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</si>
  <si>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</si>
  <si>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</si>
  <si>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</si>
  <si>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船橋市</t>
  </si>
  <si>
    <t>法適用</t>
  </si>
  <si>
    <t>下水道事業</t>
  </si>
  <si>
    <t>公共下水道</t>
  </si>
  <si>
    <t>Aa</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</si>
  <si>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</si>
  <si>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</si>
  <si>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</si>
  <si>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</si>
  <si>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</si>
  <si>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</si>
  <si>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</si>
  <si>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管渠施設が比較的新しい中でも、老朽化管渠については積極的に管渠の改善を進めている状況です。今後は長寿命化対策及び耐震化対策の推進により、管渠改善率は更に上昇することが予想されます。</t>
    <rPh sb="12" eb="13">
      <t>ナカ</t>
    </rPh>
    <rPh sb="16" eb="19">
      <t>ロウキュウカ</t>
    </rPh>
    <rPh sb="19" eb="21">
      <t>カンキョ</t>
    </rPh>
    <rPh sb="26" eb="29">
      <t>セッキョクテキ</t>
    </rPh>
    <rPh sb="36" eb="37">
      <t>スス</t>
    </rPh>
    <rPh sb="41" eb="43">
      <t>ジョウキョウ</t>
    </rPh>
    <rPh sb="46" eb="48">
      <t>コンゴ</t>
    </rPh>
    <rPh sb="75" eb="76">
      <t>サラ</t>
    </rPh>
    <rPh sb="84" eb="86">
      <t>ヨソウ</t>
    </rPh>
    <phoneticPr fontId="4"/>
  </si>
  <si>
    <t>①②について
　本市は汚水処理経費に対する使用料収入不足を繰入金で賄っている状況です。これにより経常収支比率は概ね100%となり、累積欠損もありませんが、利益を上げられる企業体質ではありません。
③④について
　本市は平成初頭から現在にかけて積極的な面整備を行ったことに伴い、企業債残高が高水準にあります。これにより、翌年度償還予定の企業債元金が流動比率を大幅に下げています。
⑤⑥について
　高利率の企業債が多く残っていることや、管渠の減価償却が終わっていないこと、処理場を2場有していることなどにより汚水処理原価は高水準にあります。一方、使用料は18年間値上げ改定を行っておらず、経費を回収できていません。
⑦について
　処理能力の約9割が稼働しており、平均と比較して高水準にあることから、投資は効率的と考えられます。
⑧について
　現在も積極的に面整備を進めていることから、新設管渠への未接続が類似団体より相対的に多いこと等が想定され、平均を下回っています。</t>
    <rPh sb="8" eb="9">
      <t>ホン</t>
    </rPh>
    <rPh sb="9" eb="10">
      <t>シ</t>
    </rPh>
    <rPh sb="11" eb="13">
      <t>オスイ</t>
    </rPh>
    <rPh sb="13" eb="15">
      <t>ショリ</t>
    </rPh>
    <rPh sb="15" eb="17">
      <t>ケイヒ</t>
    </rPh>
    <rPh sb="18" eb="19">
      <t>タイ</t>
    </rPh>
    <rPh sb="21" eb="24">
      <t>シヨウリョウ</t>
    </rPh>
    <rPh sb="24" eb="26">
      <t>シュウニュウ</t>
    </rPh>
    <rPh sb="26" eb="28">
      <t>ブソク</t>
    </rPh>
    <rPh sb="29" eb="31">
      <t>クリイレ</t>
    </rPh>
    <rPh sb="31" eb="32">
      <t>キン</t>
    </rPh>
    <rPh sb="33" eb="34">
      <t>マカナ</t>
    </rPh>
    <rPh sb="38" eb="40">
      <t>ジョウキョウ</t>
    </rPh>
    <rPh sb="48" eb="50">
      <t>ケイジョウ</t>
    </rPh>
    <rPh sb="50" eb="52">
      <t>シュウシ</t>
    </rPh>
    <rPh sb="52" eb="54">
      <t>ヒリツ</t>
    </rPh>
    <rPh sb="55" eb="56">
      <t>オオム</t>
    </rPh>
    <rPh sb="65" eb="67">
      <t>ルイセキ</t>
    </rPh>
    <rPh sb="67" eb="69">
      <t>ケッソン</t>
    </rPh>
    <rPh sb="77" eb="79">
      <t>リエキ</t>
    </rPh>
    <rPh sb="80" eb="81">
      <t>ア</t>
    </rPh>
    <rPh sb="85" eb="87">
      <t>キギョウ</t>
    </rPh>
    <rPh sb="87" eb="89">
      <t>タイシツ</t>
    </rPh>
    <rPh sb="107" eb="108">
      <t>ホン</t>
    </rPh>
    <rPh sb="108" eb="109">
      <t>シ</t>
    </rPh>
    <rPh sb="110" eb="112">
      <t>ヘイセイ</t>
    </rPh>
    <rPh sb="112" eb="114">
      <t>ショトウ</t>
    </rPh>
    <rPh sb="116" eb="118">
      <t>ゲンザイ</t>
    </rPh>
    <rPh sb="122" eb="125">
      <t>セッキョクテキ</t>
    </rPh>
    <rPh sb="126" eb="127">
      <t>メン</t>
    </rPh>
    <rPh sb="127" eb="129">
      <t>セイビ</t>
    </rPh>
    <rPh sb="130" eb="131">
      <t>オコナ</t>
    </rPh>
    <rPh sb="136" eb="137">
      <t>トモナ</t>
    </rPh>
    <rPh sb="139" eb="141">
      <t>キギョウ</t>
    </rPh>
    <rPh sb="141" eb="142">
      <t>サイ</t>
    </rPh>
    <rPh sb="142" eb="144">
      <t>ザンダカ</t>
    </rPh>
    <rPh sb="145" eb="148">
      <t>コウスイジュン</t>
    </rPh>
    <rPh sb="160" eb="163">
      <t>ヨクネンド</t>
    </rPh>
    <rPh sb="163" eb="165">
      <t>ショウカン</t>
    </rPh>
    <rPh sb="165" eb="167">
      <t>ヨテイ</t>
    </rPh>
    <rPh sb="168" eb="170">
      <t>キギョウ</t>
    </rPh>
    <rPh sb="170" eb="171">
      <t>サイ</t>
    </rPh>
    <rPh sb="171" eb="173">
      <t>ガンキン</t>
    </rPh>
    <rPh sb="174" eb="176">
      <t>リュウドウ</t>
    </rPh>
    <rPh sb="176" eb="178">
      <t>ヒリツ</t>
    </rPh>
    <rPh sb="179" eb="181">
      <t>オオハバ</t>
    </rPh>
    <rPh sb="182" eb="183">
      <t>サ</t>
    </rPh>
    <rPh sb="199" eb="202">
      <t>コウリリツ</t>
    </rPh>
    <rPh sb="207" eb="208">
      <t>オオ</t>
    </rPh>
    <rPh sb="209" eb="210">
      <t>ノコ</t>
    </rPh>
    <rPh sb="218" eb="220">
      <t>カンキョ</t>
    </rPh>
    <rPh sb="221" eb="223">
      <t>ゲンカ</t>
    </rPh>
    <rPh sb="223" eb="225">
      <t>ショウキャク</t>
    </rPh>
    <rPh sb="226" eb="227">
      <t>オ</t>
    </rPh>
    <rPh sb="236" eb="238">
      <t>ショリ</t>
    </rPh>
    <rPh sb="238" eb="239">
      <t>ジョウ</t>
    </rPh>
    <rPh sb="241" eb="242">
      <t>ジョウ</t>
    </rPh>
    <rPh sb="242" eb="243">
      <t>ユウ</t>
    </rPh>
    <rPh sb="254" eb="256">
      <t>オスイ</t>
    </rPh>
    <rPh sb="256" eb="258">
      <t>ショリ</t>
    </rPh>
    <rPh sb="258" eb="260">
      <t>ゲンカ</t>
    </rPh>
    <rPh sb="261" eb="264">
      <t>コウスイジュン</t>
    </rPh>
    <rPh sb="270" eb="272">
      <t>イッポウ</t>
    </rPh>
    <rPh sb="273" eb="276">
      <t>シヨウリョウ</t>
    </rPh>
    <rPh sb="279" eb="281">
      <t>ネンカン</t>
    </rPh>
    <rPh sb="281" eb="283">
      <t>ネア</t>
    </rPh>
    <rPh sb="284" eb="286">
      <t>カイテイ</t>
    </rPh>
    <rPh sb="287" eb="288">
      <t>オコナ</t>
    </rPh>
    <rPh sb="294" eb="296">
      <t>ケイヒ</t>
    </rPh>
    <rPh sb="297" eb="299">
      <t>カイシュウ</t>
    </rPh>
    <rPh sb="316" eb="318">
      <t>ショリ</t>
    </rPh>
    <rPh sb="318" eb="320">
      <t>ノウリョク</t>
    </rPh>
    <rPh sb="321" eb="322">
      <t>ヤク</t>
    </rPh>
    <rPh sb="323" eb="324">
      <t>ワリ</t>
    </rPh>
    <rPh sb="325" eb="327">
      <t>カドウ</t>
    </rPh>
    <rPh sb="332" eb="334">
      <t>ヘイキン</t>
    </rPh>
    <rPh sb="335" eb="337">
      <t>ヒカク</t>
    </rPh>
    <rPh sb="339" eb="342">
      <t>コウスイジュン</t>
    </rPh>
    <rPh sb="350" eb="352">
      <t>トウシ</t>
    </rPh>
    <rPh sb="353" eb="356">
      <t>コウリツテキ</t>
    </rPh>
    <rPh sb="357" eb="358">
      <t>カンガ</t>
    </rPh>
    <rPh sb="373" eb="375">
      <t>ゲンザイ</t>
    </rPh>
    <rPh sb="376" eb="379">
      <t>セッキョクテキ</t>
    </rPh>
    <rPh sb="380" eb="381">
      <t>メン</t>
    </rPh>
    <rPh sb="384" eb="385">
      <t>スス</t>
    </rPh>
    <rPh sb="396" eb="398">
      <t>カンキョ</t>
    </rPh>
    <phoneticPr fontId="4"/>
  </si>
  <si>
    <t>　下水道の整備を積極的に進めたことが、③④⑤⑥等経営状況に強い影響を与えていることが分かります。一方、使用料については改定を長く行ってこなかったため、増加した経費を回収できない低廉な設定となっています。令和2年7月に値上げ改定を実施予定ですが、経営改善のためには今後も継続的に使用料収入を見直していく必要があります。
　法適用初年度であるため、今後の推移については翌年度以降の本表において分析が可能になるものと期待されます。策定予定の経営戦略と併せて活用し、健全な下水道財政運営に努めてまいります。</t>
    <rPh sb="1" eb="4">
      <t>ゲスイドウ</t>
    </rPh>
    <rPh sb="5" eb="7">
      <t>セイビ</t>
    </rPh>
    <rPh sb="8" eb="11">
      <t>セッキョクテキ</t>
    </rPh>
    <rPh sb="12" eb="13">
      <t>スス</t>
    </rPh>
    <rPh sb="23" eb="24">
      <t>ナド</t>
    </rPh>
    <rPh sb="24" eb="26">
      <t>ケイエイ</t>
    </rPh>
    <rPh sb="26" eb="28">
      <t>ジョウキョウ</t>
    </rPh>
    <rPh sb="29" eb="30">
      <t>ツヨ</t>
    </rPh>
    <rPh sb="31" eb="33">
      <t>エイキョウ</t>
    </rPh>
    <rPh sb="34" eb="35">
      <t>アタ</t>
    </rPh>
    <rPh sb="42" eb="43">
      <t>ワ</t>
    </rPh>
    <rPh sb="48" eb="50">
      <t>イッポウ</t>
    </rPh>
    <rPh sb="51" eb="54">
      <t>シヨウリョウ</t>
    </rPh>
    <rPh sb="59" eb="61">
      <t>カイテイ</t>
    </rPh>
    <rPh sb="62" eb="63">
      <t>ナガ</t>
    </rPh>
    <rPh sb="64" eb="65">
      <t>オコナ</t>
    </rPh>
    <rPh sb="75" eb="77">
      <t>ゾウカ</t>
    </rPh>
    <rPh sb="79" eb="81">
      <t>ケイヒ</t>
    </rPh>
    <rPh sb="82" eb="84">
      <t>カイシュウ</t>
    </rPh>
    <rPh sb="88" eb="90">
      <t>テイレン</t>
    </rPh>
    <rPh sb="91" eb="93">
      <t>セッテイ</t>
    </rPh>
    <rPh sb="101" eb="103">
      <t>レイワ</t>
    </rPh>
    <rPh sb="116" eb="118">
      <t>ヨテイ</t>
    </rPh>
    <rPh sb="122" eb="124">
      <t>ケイエイ</t>
    </rPh>
    <rPh sb="124" eb="126">
      <t>カイゼン</t>
    </rPh>
    <rPh sb="131" eb="133">
      <t>コンゴ</t>
    </rPh>
    <rPh sb="134" eb="137">
      <t>ケイゾクテキ</t>
    </rPh>
    <rPh sb="138" eb="141">
      <t>シヨウリョウ</t>
    </rPh>
    <rPh sb="141" eb="143">
      <t>シュウニュウ</t>
    </rPh>
    <rPh sb="144" eb="146">
      <t>ミナオ</t>
    </rPh>
    <rPh sb="150" eb="152">
      <t>ヒツヨウ</t>
    </rPh>
    <rPh sb="160" eb="161">
      <t>ホウ</t>
    </rPh>
    <rPh sb="161" eb="163">
      <t>テキヨウ</t>
    </rPh>
    <rPh sb="163" eb="166">
      <t>ショネンド</t>
    </rPh>
    <rPh sb="172" eb="174">
      <t>コンゴ</t>
    </rPh>
    <rPh sb="182" eb="185">
      <t>ヨクネンド</t>
    </rPh>
    <rPh sb="185" eb="187">
      <t>イコウ</t>
    </rPh>
    <rPh sb="188" eb="189">
      <t>ホン</t>
    </rPh>
    <rPh sb="189" eb="190">
      <t>ピョウ</t>
    </rPh>
    <rPh sb="194" eb="196">
      <t>ブンセキ</t>
    </rPh>
    <rPh sb="197" eb="199">
      <t>カノウ</t>
    </rPh>
    <rPh sb="205" eb="207">
      <t>キタイ</t>
    </rPh>
    <rPh sb="212" eb="214">
      <t>サクテイ</t>
    </rPh>
    <rPh sb="214" eb="216">
      <t>ヨテイ</t>
    </rPh>
    <rPh sb="217" eb="219">
      <t>ケイエイ</t>
    </rPh>
    <rPh sb="219" eb="221">
      <t>センリャク</t>
    </rPh>
    <rPh sb="222" eb="223">
      <t>アワ</t>
    </rPh>
    <rPh sb="225" eb="227">
      <t>カツヨウ</t>
    </rPh>
    <rPh sb="229" eb="231">
      <t>ケンゼン</t>
    </rPh>
    <rPh sb="232" eb="235">
      <t>ゲスイドウ</t>
    </rPh>
    <rPh sb="235" eb="237">
      <t>ザイセイ</t>
    </rPh>
    <rPh sb="237" eb="239">
      <t>ウンエイ</t>
    </rPh>
    <rPh sb="240" eb="241">
      <t>ツト</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</si>
</sst>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_);[Red]\(0.00\)"/>
    <numFmt numFmtId="180" formatCode="ge"/>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データ!$EE$6:$EI$6</c:f>
              <c:numCache>
                <c:formatCode>#,##0.00;"△"#,##0.00;"-"</c:formatCode>
                <c:ptCount val="5"/>
                <c:pt idx="0">
                  <c:v>0</c:v>
                </c:pt>
                <c:pt idx="1">
                  <c:v>0</c:v>
                </c:pt>
                <c:pt idx="2">
                  <c:v>0</c:v>
                </c:pt>
                <c:pt idx="3">
                  <c:v>0</c:v>
                </c:pt>
                <c:pt idx="4">
                  <c:v>0.38</c:v>
                </c:pt>
              </c:numCache>
            </c:numRef>
          </c:val>
          <c:extLst>
            <c:ext xmlns:c16="http://schemas.microsoft.com/office/drawing/2014/chart" uri="{C3380CC4-5D6E-409C-BE32-E72D297353CC}">
              <c16:uniqueId val="{00000000-B521-42CD-B270-6D9B87E349C9}"/>
            </c:ext>
          </c:extLst>
        </c:ser>
        <c:dLbls>
          <c:showLegendKey val="0"/>
          <c:showVal val="0"/>
          <c:showCatName val="0"/>
          <c:showSerName val="0"/>
          <c:showPercent val="0"/>
          <c:showBubbleSize val="0"/>
        </c:dLbls>
        <c:gapWidth val="150"/>
        <c:axId val="125687680"/>
        <c:axId val="1256898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c:v>
                </c:pt>
                <c:pt idx="4">
                  <c:v>0.16</c:v>
                </c:pt>
              </c:numCache>
            </c:numRef>
          </c:val>
          <c:smooth val="0"/>
          <c:extLst>
            <c:ext xmlns:c16="http://schemas.microsoft.com/office/drawing/2014/chart" uri="{C3380CC4-5D6E-409C-BE32-E72D297353CC}">
              <c16:uniqueId val="{00000001-B521-42CD-B270-6D9B87E349C9}"/>
            </c:ext>
          </c:extLst>
        </c:ser>
        <c:dLbls>
          <c:showLegendKey val="0"/>
          <c:showVal val="0"/>
          <c:showCatName val="0"/>
          <c:showSerName val="0"/>
          <c:showPercent val="0"/>
          <c:showBubbleSize val="0"/>
        </c:dLbls>
        <c:marker val="1"/>
        <c:smooth val="0"/>
        <c:axId val="125687680"/>
        <c:axId val="125689856"/>
      </c:lineChart>
      <c:dateAx>
        <c:axId val="125687680"/>
        <c:scaling>
          <c:orientation val="minMax"/>
        </c:scaling>
        <c:delete val="1"/>
        <c:axPos val="b"/>
        <c:numFmt formatCode="ge" sourceLinked="1"/>
        <c:majorTickMark val="none"/>
        <c:minorTickMark val="none"/>
        <c:tickLblPos val="none"/>
        <c:crossAx val="125689856"/>
        <c:crosses val="autoZero"/>
        <c:auto val="1"/>
        <c:lblOffset val="100"/>
        <c:baseTimeUnit val="years"/>
      </c:dateAx>
      <c:valAx>
        <c:axId val="1256898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56876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データ!$Y$6:$AC$6</c:f>
              <c:numCache>
                <c:formatCode>#,##0.00;"△"#,##0.00;"-"</c:formatCode>
                <c:ptCount val="5"/>
                <c:pt idx="0">
                  <c:v>0</c:v>
                </c:pt>
                <c:pt idx="1">
                  <c:v>0</c:v>
                </c:pt>
                <c:pt idx="2">
                  <c:v>0</c:v>
                </c:pt>
                <c:pt idx="3">
                  <c:v>0</c:v>
                </c:pt>
                <c:pt idx="4">
                  <c:v>100.52</c:v>
                </c:pt>
              </c:numCache>
            </c:numRef>
          </c:val>
          <c:extLst>
            <c:ext xmlns:c16="http://schemas.microsoft.com/office/drawing/2014/chart" uri="{C3380CC4-5D6E-409C-BE32-E72D297353CC}">
              <c16:uniqueId val="{00000000-5880-42F4-AFA2-CC3708AAC489}"/>
            </c:ext>
          </c:extLst>
        </c:ser>
        <c:dLbls>
          <c:showLegendKey val="0"/>
          <c:showVal val="0"/>
          <c:showCatName val="0"/>
          <c:showSerName val="0"/>
          <c:showPercent val="0"/>
          <c:showBubbleSize val="0"/>
        </c:dLbls>
        <c:gapWidth val="150"/>
        <c:axId val="139004160"/>
        <c:axId val="1390063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0</c:v>
                </c:pt>
                <c:pt idx="2">
                  <c:v>0</c:v>
                </c:pt>
                <c:pt idx="3">
                  <c:v>0</c:v>
                </c:pt>
                <c:pt idx="4">
                  <c:v>108.87</c:v>
                </c:pt>
              </c:numCache>
            </c:numRef>
          </c:val>
          <c:smooth val="0"/>
          <c:extLst>
            <c:ext xmlns:c16="http://schemas.microsoft.com/office/drawing/2014/chart" uri="{C3380CC4-5D6E-409C-BE32-E72D297353CC}">
              <c16:uniqueId val="{00000001-5880-42F4-AFA2-CC3708AAC489}"/>
            </c:ext>
          </c:extLst>
        </c:ser>
        <c:dLbls>
          <c:showLegendKey val="0"/>
          <c:showVal val="0"/>
          <c:showCatName val="0"/>
          <c:showSerName val="0"/>
          <c:showPercent val="0"/>
          <c:showBubbleSize val="0"/>
        </c:dLbls>
        <c:marker val="1"/>
        <c:smooth val="0"/>
        <c:axId val="139004160"/>
        <c:axId val="139006336"/>
      </c:lineChart>
      <c:dateAx>
        <c:axId val="139004160"/>
        <c:scaling>
          <c:orientation val="minMax"/>
        </c:scaling>
        <c:delete val="1"/>
        <c:axPos val="b"/>
        <c:numFmt formatCode="ge" sourceLinked="1"/>
        <c:majorTickMark val="none"/>
        <c:minorTickMark val="none"/>
        <c:tickLblPos val="none"/>
        <c:crossAx val="139006336"/>
        <c:crosses val="autoZero"/>
        <c:auto val="1"/>
        <c:lblOffset val="100"/>
        <c:baseTimeUnit val="years"/>
      </c:dateAx>
      <c:valAx>
        <c:axId val="1390063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0041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データ!$DI$6:$DM$6</c:f>
              <c:numCache>
                <c:formatCode>#,##0.00;"△"#,##0.00;"-"</c:formatCode>
                <c:ptCount val="5"/>
                <c:pt idx="0">
                  <c:v>0</c:v>
                </c:pt>
                <c:pt idx="1">
                  <c:v>0</c:v>
                </c:pt>
                <c:pt idx="2">
                  <c:v>0</c:v>
                </c:pt>
                <c:pt idx="3">
                  <c:v>0</c:v>
                </c:pt>
                <c:pt idx="4">
                  <c:v>3.43</c:v>
                </c:pt>
              </c:numCache>
            </c:numRef>
          </c:val>
          <c:extLst>
            <c:ext xmlns:c16="http://schemas.microsoft.com/office/drawing/2014/chart" uri="{C3380CC4-5D6E-409C-BE32-E72D297353CC}">
              <c16:uniqueId val="{00000000-6EE2-4318-B341-DBFF432EAA8A}"/>
            </c:ext>
          </c:extLst>
        </c:ser>
        <c:dLbls>
          <c:showLegendKey val="0"/>
          <c:showVal val="0"/>
          <c:showCatName val="0"/>
          <c:showSerName val="0"/>
          <c:showPercent val="0"/>
          <c:showBubbleSize val="0"/>
        </c:dLbls>
        <c:gapWidth val="150"/>
        <c:axId val="139053696"/>
        <c:axId val="1458183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0</c:v>
                </c:pt>
                <c:pt idx="2">
                  <c:v>0</c:v>
                </c:pt>
                <c:pt idx="3">
                  <c:v>0</c:v>
                </c:pt>
                <c:pt idx="4">
                  <c:v>25.13</c:v>
                </c:pt>
              </c:numCache>
            </c:numRef>
          </c:val>
          <c:smooth val="0"/>
          <c:extLst>
            <c:ext xmlns:c16="http://schemas.microsoft.com/office/drawing/2014/chart" uri="{C3380CC4-5D6E-409C-BE32-E72D297353CC}">
              <c16:uniqueId val="{00000001-6EE2-4318-B341-DBFF432EAA8A}"/>
            </c:ext>
          </c:extLst>
        </c:ser>
        <c:dLbls>
          <c:showLegendKey val="0"/>
          <c:showVal val="0"/>
          <c:showCatName val="0"/>
          <c:showSerName val="0"/>
          <c:showPercent val="0"/>
          <c:showBubbleSize val="0"/>
        </c:dLbls>
        <c:marker val="1"/>
        <c:smooth val="0"/>
        <c:axId val="139053696"/>
        <c:axId val="145818368"/>
      </c:lineChart>
      <c:dateAx>
        <c:axId val="139053696"/>
        <c:scaling>
          <c:orientation val="minMax"/>
        </c:scaling>
        <c:delete val="1"/>
        <c:axPos val="b"/>
        <c:numFmt formatCode="ge" sourceLinked="1"/>
        <c:majorTickMark val="none"/>
        <c:minorTickMark val="none"/>
        <c:tickLblPos val="none"/>
        <c:crossAx val="145818368"/>
        <c:crosses val="autoZero"/>
        <c:auto val="1"/>
        <c:lblOffset val="100"/>
        <c:baseTimeUnit val="years"/>
      </c:dateAx>
      <c:valAx>
        <c:axId val="1458183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0536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データ!$DT$6:$DX$6</c:f>
              <c:numCache>
                <c:formatCode>#,##0.00;"△"#,##0.00;"-"</c:formatCode>
                <c:ptCount val="5"/>
                <c:pt idx="0">
                  <c:v>0</c:v>
                </c:pt>
                <c:pt idx="1">
                  <c:v>0</c:v>
                </c:pt>
                <c:pt idx="2">
                  <c:v>0</c:v>
                </c:pt>
                <c:pt idx="3">
                  <c:v>0</c:v>
                </c:pt>
                <c:pt idx="4">
                  <c:v>4.7</c:v>
                </c:pt>
              </c:numCache>
            </c:numRef>
          </c:val>
          <c:extLst>
            <c:ext xmlns:c16="http://schemas.microsoft.com/office/drawing/2014/chart" uri="{C3380CC4-5D6E-409C-BE32-E72D297353CC}">
              <c16:uniqueId val="{00000000-BC5E-4E70-B8AF-266343149D16}"/>
            </c:ext>
          </c:extLst>
        </c:ser>
        <c:dLbls>
          <c:showLegendKey val="0"/>
          <c:showVal val="0"/>
          <c:showCatName val="0"/>
          <c:showSerName val="0"/>
          <c:showPercent val="0"/>
          <c:showBubbleSize val="0"/>
        </c:dLbls>
        <c:gapWidth val="150"/>
        <c:axId val="145828864"/>
        <c:axId val="1490300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c:v>
                </c:pt>
                <c:pt idx="3">
                  <c:v>0</c:v>
                </c:pt>
                <c:pt idx="4">
                  <c:v>6.4</c:v>
                </c:pt>
              </c:numCache>
            </c:numRef>
          </c:val>
          <c:smooth val="0"/>
          <c:extLst>
            <c:ext xmlns:c16="http://schemas.microsoft.com/office/drawing/2014/chart" uri="{C3380CC4-5D6E-409C-BE32-E72D297353CC}">
              <c16:uniqueId val="{00000001-BC5E-4E70-B8AF-266343149D16}"/>
            </c:ext>
          </c:extLst>
        </c:ser>
        <c:dLbls>
          <c:showLegendKey val="0"/>
          <c:showVal val="0"/>
          <c:showCatName val="0"/>
          <c:showSerName val="0"/>
          <c:showPercent val="0"/>
          <c:showBubbleSize val="0"/>
        </c:dLbls>
        <c:marker val="1"/>
        <c:smooth val="0"/>
        <c:axId val="145828864"/>
        <c:axId val="149030016"/>
      </c:lineChart>
      <c:dateAx>
        <c:axId val="145828864"/>
        <c:scaling>
          <c:orientation val="minMax"/>
        </c:scaling>
        <c:delete val="1"/>
        <c:axPos val="b"/>
        <c:numFmt formatCode="ge" sourceLinked="1"/>
        <c:majorTickMark val="none"/>
        <c:minorTickMark val="none"/>
        <c:tickLblPos val="none"/>
        <c:crossAx val="149030016"/>
        <c:crosses val="autoZero"/>
        <c:auto val="1"/>
        <c:lblOffset val="100"/>
        <c:baseTimeUnit val="years"/>
      </c:dateAx>
      <c:valAx>
        <c:axId val="1490300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58288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データ!$AJ$6:$AN$6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3009-4B00-9C27-F2D1E6C0CB1E}"/>
            </c:ext>
          </c:extLst>
        </c:ser>
        <c:dLbls>
          <c:showLegendKey val="0"/>
          <c:showVal val="0"/>
          <c:showCatName val="0"/>
          <c:showSerName val="0"/>
          <c:showPercent val="0"/>
          <c:showBubbleSize val="0"/>
        </c:dLbls>
        <c:gapWidth val="150"/>
        <c:axId val="149075456"/>
        <c:axId val="149077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c:v>
                </c:pt>
                <c:pt idx="2">
                  <c:v>0</c:v>
                </c:pt>
                <c:pt idx="3">
                  <c:v>0</c:v>
                </c:pt>
                <c:pt idx="4">
                  <c:v>0.39</c:v>
                </c:pt>
              </c:numCache>
            </c:numRef>
          </c:val>
          <c:smooth val="0"/>
          <c:extLst>
            <c:ext xmlns:c16="http://schemas.microsoft.com/office/drawing/2014/chart" uri="{C3380CC4-5D6E-409C-BE32-E72D297353CC}">
              <c16:uniqueId val="{00000001-3009-4B00-9C27-F2D1E6C0CB1E}"/>
            </c:ext>
          </c:extLst>
        </c:ser>
        <c:dLbls>
          <c:showLegendKey val="0"/>
          <c:showVal val="0"/>
          <c:showCatName val="0"/>
          <c:showSerName val="0"/>
          <c:showPercent val="0"/>
          <c:showBubbleSize val="0"/>
        </c:dLbls>
        <c:marker val="1"/>
        <c:smooth val="0"/>
        <c:axId val="149075456"/>
        <c:axId val="149077376"/>
      </c:lineChart>
      <c:dateAx>
        <c:axId val="149075456"/>
        <c:scaling>
          <c:orientation val="minMax"/>
        </c:scaling>
        <c:delete val="1"/>
        <c:axPos val="b"/>
        <c:numFmt formatCode="ge" sourceLinked="1"/>
        <c:majorTickMark val="none"/>
        <c:minorTickMark val="none"/>
        <c:tickLblPos val="none"/>
        <c:crossAx val="149077376"/>
        <c:crosses val="autoZero"/>
        <c:auto val="1"/>
        <c:lblOffset val="100"/>
        <c:baseTimeUnit val="years"/>
      </c:dateAx>
      <c:valAx>
        <c:axId val="1490773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9075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データ!$AU$6:$AY$6</c:f>
              <c:numCache>
                <c:formatCode>#,##0.00;"△"#,##0.00;"-"</c:formatCode>
                <c:ptCount val="5"/>
                <c:pt idx="0">
                  <c:v>0</c:v>
                </c:pt>
                <c:pt idx="1">
                  <c:v>0</c:v>
                </c:pt>
                <c:pt idx="2">
                  <c:v>0</c:v>
                </c:pt>
                <c:pt idx="3">
                  <c:v>0</c:v>
                </c:pt>
                <c:pt idx="4">
                  <c:v>42.06</c:v>
                </c:pt>
              </c:numCache>
            </c:numRef>
          </c:val>
          <c:extLst>
            <c:ext xmlns:c16="http://schemas.microsoft.com/office/drawing/2014/chart" uri="{C3380CC4-5D6E-409C-BE32-E72D297353CC}">
              <c16:uniqueId val="{00000000-AB50-4860-9542-F4FE4C002ACB}"/>
            </c:ext>
          </c:extLst>
        </c:ser>
        <c:dLbls>
          <c:showLegendKey val="0"/>
          <c:showVal val="0"/>
          <c:showCatName val="0"/>
          <c:showSerName val="0"/>
          <c:showPercent val="0"/>
          <c:showBubbleSize val="0"/>
        </c:dLbls>
        <c:gapWidth val="150"/>
        <c:axId val="151998848"/>
        <c:axId val="1520007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0</c:v>
                </c:pt>
                <c:pt idx="2">
                  <c:v>0</c:v>
                </c:pt>
                <c:pt idx="3">
                  <c:v>0</c:v>
                </c:pt>
                <c:pt idx="4">
                  <c:v>73.55</c:v>
                </c:pt>
              </c:numCache>
            </c:numRef>
          </c:val>
          <c:smooth val="0"/>
          <c:extLst>
            <c:ext xmlns:c16="http://schemas.microsoft.com/office/drawing/2014/chart" uri="{C3380CC4-5D6E-409C-BE32-E72D297353CC}">
              <c16:uniqueId val="{00000001-AB50-4860-9542-F4FE4C002ACB}"/>
            </c:ext>
          </c:extLst>
        </c:ser>
        <c:dLbls>
          <c:showLegendKey val="0"/>
          <c:showVal val="0"/>
          <c:showCatName val="0"/>
          <c:showSerName val="0"/>
          <c:showPercent val="0"/>
          <c:showBubbleSize val="0"/>
        </c:dLbls>
        <c:marker val="1"/>
        <c:smooth val="0"/>
        <c:axId val="151998848"/>
        <c:axId val="152000768"/>
      </c:lineChart>
      <c:dateAx>
        <c:axId val="151998848"/>
        <c:scaling>
          <c:orientation val="minMax"/>
        </c:scaling>
        <c:delete val="1"/>
        <c:axPos val="b"/>
        <c:numFmt formatCode="ge" sourceLinked="1"/>
        <c:majorTickMark val="none"/>
        <c:minorTickMark val="none"/>
        <c:tickLblPos val="none"/>
        <c:crossAx val="152000768"/>
        <c:crosses val="autoZero"/>
        <c:auto val="1"/>
        <c:lblOffset val="100"/>
        <c:baseTimeUnit val="years"/>
      </c:dateAx>
      <c:valAx>
        <c:axId val="1520007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19988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データ!$BF$6:$BJ$6</c:f>
              <c:numCache>
                <c:formatCode>#,##0.00;"△"#,##0.00;"-"</c:formatCode>
                <c:ptCount val="5"/>
                <c:pt idx="0">
                  <c:v>0</c:v>
                </c:pt>
                <c:pt idx="1">
                  <c:v>0</c:v>
                </c:pt>
                <c:pt idx="2">
                  <c:v>0</c:v>
                </c:pt>
                <c:pt idx="3">
                  <c:v>0</c:v>
                </c:pt>
                <c:pt idx="4">
                  <c:v>798.65</c:v>
                </c:pt>
              </c:numCache>
            </c:numRef>
          </c:val>
          <c:extLst>
            <c:ext xmlns:c16="http://schemas.microsoft.com/office/drawing/2014/chart" uri="{C3380CC4-5D6E-409C-BE32-E72D297353CC}">
              <c16:uniqueId val="{00000000-42D2-4879-B9B1-1BCDC6013F78}"/>
            </c:ext>
          </c:extLst>
        </c:ser>
        <c:dLbls>
          <c:showLegendKey val="0"/>
          <c:showVal val="0"/>
          <c:showCatName val="0"/>
          <c:showSerName val="0"/>
          <c:showPercent val="0"/>
          <c:showBubbleSize val="0"/>
        </c:dLbls>
        <c:gapWidth val="150"/>
        <c:axId val="153973504"/>
        <c:axId val="153975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0</c:v>
                </c:pt>
                <c:pt idx="2">
                  <c:v>0</c:v>
                </c:pt>
                <c:pt idx="3">
                  <c:v>0</c:v>
                </c:pt>
                <c:pt idx="4">
                  <c:v>514.27</c:v>
                </c:pt>
              </c:numCache>
            </c:numRef>
          </c:val>
          <c:smooth val="0"/>
          <c:extLst>
            <c:ext xmlns:c16="http://schemas.microsoft.com/office/drawing/2014/chart" uri="{C3380CC4-5D6E-409C-BE32-E72D297353CC}">
              <c16:uniqueId val="{00000001-42D2-4879-B9B1-1BCDC6013F78}"/>
            </c:ext>
          </c:extLst>
        </c:ser>
        <c:dLbls>
          <c:showLegendKey val="0"/>
          <c:showVal val="0"/>
          <c:showCatName val="0"/>
          <c:showSerName val="0"/>
          <c:showPercent val="0"/>
          <c:showBubbleSize val="0"/>
        </c:dLbls>
        <c:marker val="1"/>
        <c:smooth val="0"/>
        <c:axId val="153973504"/>
        <c:axId val="153975424"/>
      </c:lineChart>
      <c:dateAx>
        <c:axId val="153973504"/>
        <c:scaling>
          <c:orientation val="minMax"/>
        </c:scaling>
        <c:delete val="1"/>
        <c:axPos val="b"/>
        <c:numFmt formatCode="ge" sourceLinked="1"/>
        <c:majorTickMark val="none"/>
        <c:minorTickMark val="none"/>
        <c:tickLblPos val="none"/>
        <c:crossAx val="153975424"/>
        <c:crosses val="autoZero"/>
        <c:auto val="1"/>
        <c:lblOffset val="100"/>
        <c:baseTimeUnit val="years"/>
      </c:dateAx>
      <c:valAx>
        <c:axId val="1539754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39735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データ!$BQ$6:$BU$6</c:f>
              <c:numCache>
                <c:formatCode>#,##0.00;"△"#,##0.00;"-"</c:formatCode>
                <c:ptCount val="5"/>
                <c:pt idx="0">
                  <c:v>0</c:v>
                </c:pt>
                <c:pt idx="1">
                  <c:v>0</c:v>
                </c:pt>
                <c:pt idx="2">
                  <c:v>0</c:v>
                </c:pt>
                <c:pt idx="3">
                  <c:v>0</c:v>
                </c:pt>
                <c:pt idx="4">
                  <c:v>73.52</c:v>
                </c:pt>
              </c:numCache>
            </c:numRef>
          </c:val>
          <c:extLst>
            <c:ext xmlns:c16="http://schemas.microsoft.com/office/drawing/2014/chart" uri="{C3380CC4-5D6E-409C-BE32-E72D297353CC}">
              <c16:uniqueId val="{00000000-F639-48FD-8DEE-34A2CB4ADB7A}"/>
            </c:ext>
          </c:extLst>
        </c:ser>
        <c:dLbls>
          <c:showLegendKey val="0"/>
          <c:showVal val="0"/>
          <c:showCatName val="0"/>
          <c:showSerName val="0"/>
          <c:showPercent val="0"/>
          <c:showBubbleSize val="0"/>
        </c:dLbls>
        <c:gapWidth val="150"/>
        <c:axId val="159454336"/>
        <c:axId val="1594562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0</c:v>
                </c:pt>
                <c:pt idx="3">
                  <c:v>0</c:v>
                </c:pt>
                <c:pt idx="4">
                  <c:v>100.34</c:v>
                </c:pt>
              </c:numCache>
            </c:numRef>
          </c:val>
          <c:smooth val="0"/>
          <c:extLst>
            <c:ext xmlns:c16="http://schemas.microsoft.com/office/drawing/2014/chart" uri="{C3380CC4-5D6E-409C-BE32-E72D297353CC}">
              <c16:uniqueId val="{00000001-F639-48FD-8DEE-34A2CB4ADB7A}"/>
            </c:ext>
          </c:extLst>
        </c:ser>
        <c:dLbls>
          <c:showLegendKey val="0"/>
          <c:showVal val="0"/>
          <c:showCatName val="0"/>
          <c:showSerName val="0"/>
          <c:showPercent val="0"/>
          <c:showBubbleSize val="0"/>
        </c:dLbls>
        <c:marker val="1"/>
        <c:smooth val="0"/>
        <c:axId val="159454336"/>
        <c:axId val="159456256"/>
      </c:lineChart>
      <c:dateAx>
        <c:axId val="159454336"/>
        <c:scaling>
          <c:orientation val="minMax"/>
        </c:scaling>
        <c:delete val="1"/>
        <c:axPos val="b"/>
        <c:numFmt formatCode="ge" sourceLinked="1"/>
        <c:majorTickMark val="none"/>
        <c:minorTickMark val="none"/>
        <c:tickLblPos val="none"/>
        <c:crossAx val="159456256"/>
        <c:crosses val="autoZero"/>
        <c:auto val="1"/>
        <c:lblOffset val="100"/>
        <c:baseTimeUnit val="years"/>
      </c:dateAx>
      <c:valAx>
        <c:axId val="1594562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94543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データ!$CB$6:$CF$6</c:f>
              <c:numCache>
                <c:formatCode>#,##0.00;"△"#,##0.00;"-"</c:formatCode>
                <c:ptCount val="5"/>
                <c:pt idx="0">
                  <c:v>0</c:v>
                </c:pt>
                <c:pt idx="1">
                  <c:v>0</c:v>
                </c:pt>
                <c:pt idx="2">
                  <c:v>0</c:v>
                </c:pt>
                <c:pt idx="3">
                  <c:v>0</c:v>
                </c:pt>
                <c:pt idx="4">
                  <c:v>183.46</c:v>
                </c:pt>
              </c:numCache>
            </c:numRef>
          </c:val>
          <c:extLst>
            <c:ext xmlns:c16="http://schemas.microsoft.com/office/drawing/2014/chart" uri="{C3380CC4-5D6E-409C-BE32-E72D297353CC}">
              <c16:uniqueId val="{00000000-B87A-4733-B3CE-ACD4C171FDFB}"/>
            </c:ext>
          </c:extLst>
        </c:ser>
        <c:dLbls>
          <c:showLegendKey val="0"/>
          <c:showVal val="0"/>
          <c:showCatName val="0"/>
          <c:showSerName val="0"/>
          <c:showPercent val="0"/>
          <c:showBubbleSize val="0"/>
        </c:dLbls>
        <c:gapWidth val="150"/>
        <c:axId val="159663616"/>
        <c:axId val="1596655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0</c:v>
                </c:pt>
                <c:pt idx="2">
                  <c:v>0</c:v>
                </c:pt>
                <c:pt idx="3">
                  <c:v>0</c:v>
                </c:pt>
                <c:pt idx="4">
                  <c:v>113.49</c:v>
                </c:pt>
              </c:numCache>
            </c:numRef>
          </c:val>
          <c:smooth val="0"/>
          <c:extLst>
            <c:ext xmlns:c16="http://schemas.microsoft.com/office/drawing/2014/chart" uri="{C3380CC4-5D6E-409C-BE32-E72D297353CC}">
              <c16:uniqueId val="{00000001-B87A-4733-B3CE-ACD4C171FDFB}"/>
            </c:ext>
          </c:extLst>
        </c:ser>
        <c:dLbls>
          <c:showLegendKey val="0"/>
          <c:showVal val="0"/>
          <c:showCatName val="0"/>
          <c:showSerName val="0"/>
          <c:showPercent val="0"/>
          <c:showBubbleSize val="0"/>
        </c:dLbls>
        <c:marker val="1"/>
        <c:smooth val="0"/>
        <c:axId val="159663616"/>
        <c:axId val="159665536"/>
      </c:lineChart>
      <c:dateAx>
        <c:axId val="159663616"/>
        <c:scaling>
          <c:orientation val="minMax"/>
        </c:scaling>
        <c:delete val="1"/>
        <c:axPos val="b"/>
        <c:numFmt formatCode="ge" sourceLinked="1"/>
        <c:majorTickMark val="none"/>
        <c:minorTickMark val="none"/>
        <c:tickLblPos val="none"/>
        <c:crossAx val="159665536"/>
        <c:crosses val="autoZero"/>
        <c:auto val="1"/>
        <c:lblOffset val="100"/>
        <c:baseTimeUnit val="years"/>
      </c:dateAx>
      <c:valAx>
        <c:axId val="1596655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96636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データ!$CM$6:$CQ$6</c:f>
              <c:numCache>
                <c:formatCode>#,##0.00;"△"#,##0.00;"-"</c:formatCode>
                <c:ptCount val="5"/>
                <c:pt idx="0">
                  <c:v>0</c:v>
                </c:pt>
                <c:pt idx="1">
                  <c:v>0</c:v>
                </c:pt>
                <c:pt idx="2">
                  <c:v>0</c:v>
                </c:pt>
                <c:pt idx="3">
                  <c:v>0</c:v>
                </c:pt>
                <c:pt idx="4">
                  <c:v>89.29</c:v>
                </c:pt>
              </c:numCache>
            </c:numRef>
          </c:val>
          <c:extLst>
            <c:ext xmlns:c16="http://schemas.microsoft.com/office/drawing/2014/chart" uri="{C3380CC4-5D6E-409C-BE32-E72D297353CC}">
              <c16:uniqueId val="{00000000-0038-452A-8FF4-85FD5EB2D278}"/>
            </c:ext>
          </c:extLst>
        </c:ser>
        <c:dLbls>
          <c:showLegendKey val="0"/>
          <c:showVal val="0"/>
          <c:showCatName val="0"/>
          <c:showSerName val="0"/>
          <c:showPercent val="0"/>
          <c:showBubbleSize val="0"/>
        </c:dLbls>
        <c:gapWidth val="150"/>
        <c:axId val="159705344"/>
        <c:axId val="1019740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0</c:v>
                </c:pt>
                <c:pt idx="3">
                  <c:v>0</c:v>
                </c:pt>
                <c:pt idx="4">
                  <c:v>62.96</c:v>
                </c:pt>
              </c:numCache>
            </c:numRef>
          </c:val>
          <c:smooth val="0"/>
          <c:extLst>
            <c:ext xmlns:c16="http://schemas.microsoft.com/office/drawing/2014/chart" uri="{C3380CC4-5D6E-409C-BE32-E72D297353CC}">
              <c16:uniqueId val="{00000001-0038-452A-8FF4-85FD5EB2D278}"/>
            </c:ext>
          </c:extLst>
        </c:ser>
        <c:dLbls>
          <c:showLegendKey val="0"/>
          <c:showVal val="0"/>
          <c:showCatName val="0"/>
          <c:showSerName val="0"/>
          <c:showPercent val="0"/>
          <c:showBubbleSize val="0"/>
        </c:dLbls>
        <c:marker val="1"/>
        <c:smooth val="0"/>
        <c:axId val="159705344"/>
        <c:axId val="101974016"/>
      </c:lineChart>
      <c:dateAx>
        <c:axId val="159705344"/>
        <c:scaling>
          <c:orientation val="minMax"/>
        </c:scaling>
        <c:delete val="1"/>
        <c:axPos val="b"/>
        <c:numFmt formatCode="ge" sourceLinked="1"/>
        <c:majorTickMark val="none"/>
        <c:minorTickMark val="none"/>
        <c:tickLblPos val="none"/>
        <c:crossAx val="101974016"/>
        <c:crosses val="autoZero"/>
        <c:auto val="1"/>
        <c:lblOffset val="100"/>
        <c:baseTimeUnit val="years"/>
      </c:dateAx>
      <c:valAx>
        <c:axId val="1019740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597053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データ!$CX$6:$DB$6</c:f>
              <c:numCache>
                <c:formatCode>#,##0.00;"△"#,##0.00;"-"</c:formatCode>
                <c:ptCount val="5"/>
                <c:pt idx="0">
                  <c:v>0</c:v>
                </c:pt>
                <c:pt idx="1">
                  <c:v>0</c:v>
                </c:pt>
                <c:pt idx="2">
                  <c:v>0</c:v>
                </c:pt>
                <c:pt idx="3">
                  <c:v>0</c:v>
                </c:pt>
                <c:pt idx="4">
                  <c:v>82.47</c:v>
                </c:pt>
              </c:numCache>
            </c:numRef>
          </c:val>
          <c:extLst>
            <c:ext xmlns:c16="http://schemas.microsoft.com/office/drawing/2014/chart" uri="{C3380CC4-5D6E-409C-BE32-E72D297353CC}">
              <c16:uniqueId val="{00000000-E2FE-4979-92EA-1AFCDA774849}"/>
            </c:ext>
          </c:extLst>
        </c:ser>
        <c:dLbls>
          <c:showLegendKey val="0"/>
          <c:showVal val="0"/>
          <c:showCatName val="0"/>
          <c:showSerName val="0"/>
          <c:showPercent val="0"/>
          <c:showBubbleSize val="0"/>
        </c:dLbls>
        <c:gapWidth val="150"/>
        <c:axId val="102008704"/>
        <c:axId val="1020149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0</c:v>
                </c:pt>
                <c:pt idx="2">
                  <c:v>0</c:v>
                </c:pt>
                <c:pt idx="3">
                  <c:v>0</c:v>
                </c:pt>
                <c:pt idx="4">
                  <c:v>96.96</c:v>
                </c:pt>
              </c:numCache>
            </c:numRef>
          </c:val>
          <c:smooth val="0"/>
          <c:extLst>
            <c:ext xmlns:c16="http://schemas.microsoft.com/office/drawing/2014/chart" uri="{C3380CC4-5D6E-409C-BE32-E72D297353CC}">
              <c16:uniqueId val="{00000001-E2FE-4979-92EA-1AFCDA774849}"/>
            </c:ext>
          </c:extLst>
        </c:ser>
        <c:dLbls>
          <c:showLegendKey val="0"/>
          <c:showVal val="0"/>
          <c:showCatName val="0"/>
          <c:showSerName val="0"/>
          <c:showPercent val="0"/>
          <c:showBubbleSize val="0"/>
        </c:dLbls>
        <c:marker val="1"/>
        <c:smooth val="0"/>
        <c:axId val="102008704"/>
        <c:axId val="102014976"/>
      </c:lineChart>
      <c:dateAx>
        <c:axId val="102008704"/>
        <c:scaling>
          <c:orientation val="minMax"/>
        </c:scaling>
        <c:delete val="1"/>
        <c:axPos val="b"/>
        <c:numFmt formatCode="ge" sourceLinked="1"/>
        <c:majorTickMark val="none"/>
        <c:minorTickMark val="none"/>
        <c:tickLblPos val="none"/>
        <c:crossAx val="102014976"/>
        <c:crosses val="autoZero"/>
        <c:auto val="1"/>
        <c:lblOffset val="100"/>
        <c:baseTimeUnit val="years"/>
      </c:dateAx>
      <c:valAx>
        <c:axId val="1020149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008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【108.69】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【3.28】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【69.49】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【682.78】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【95.20】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【58.98】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【136.86】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【38.60】</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3" t="s">
        <v>0</v>
      </c>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row>
    <row r="3" spans="1:78" ht="9.75" customHeight="1" x14ac:dyDescent="0.15">
      <c r="A3" s="2"/>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row>
    <row r="4" spans="1:78" ht="9.75" customHeight="1" x14ac:dyDescent="0.15">
      <c r="A4" s="2"/>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c r="BV4" s="73"/>
      <c r="BW4" s="73"/>
      <c r="BX4" s="73"/>
      <c r="BY4" s="73"/>
      <c r="BZ4" s="7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4" t="str">
        <f>データ!H6</f>
        <v>千葉県　船橋市</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4" t="s">
        <v>1</v>
      </c>
      <c r="C7" s="64"/>
      <c r="D7" s="64"/>
      <c r="E7" s="64"/>
      <c r="F7" s="64"/>
      <c r="G7" s="64"/>
      <c r="H7" s="64"/>
      <c r="I7" s="64" t="s">
        <v>2</v>
      </c>
      <c r="J7" s="64"/>
      <c r="K7" s="64"/>
      <c r="L7" s="64"/>
      <c r="M7" s="64"/>
      <c r="N7" s="64"/>
      <c r="O7" s="64"/>
      <c r="P7" s="64" t="s">
        <v>3</v>
      </c>
      <c r="Q7" s="64"/>
      <c r="R7" s="64"/>
      <c r="S7" s="64"/>
      <c r="T7" s="64"/>
      <c r="U7" s="64"/>
      <c r="V7" s="64"/>
      <c r="W7" s="64" t="s">
        <v>4</v>
      </c>
      <c r="X7" s="64"/>
      <c r="Y7" s="64"/>
      <c r="Z7" s="64"/>
      <c r="AA7" s="64"/>
      <c r="AB7" s="64"/>
      <c r="AC7" s="64"/>
      <c r="AD7" s="64" t="s">
        <v>5</v>
      </c>
      <c r="AE7" s="64"/>
      <c r="AF7" s="64"/>
      <c r="AG7" s="64"/>
      <c r="AH7" s="64"/>
      <c r="AI7" s="64"/>
      <c r="AJ7" s="64"/>
      <c r="AK7" s="3"/>
      <c r="AL7" s="64" t="s">
        <v>6</v>
      </c>
      <c r="AM7" s="64"/>
      <c r="AN7" s="64"/>
      <c r="AO7" s="64"/>
      <c r="AP7" s="64"/>
      <c r="AQ7" s="64"/>
      <c r="AR7" s="64"/>
      <c r="AS7" s="64"/>
      <c r="AT7" s="64" t="s">
        <v>7</v>
      </c>
      <c r="AU7" s="64"/>
      <c r="AV7" s="64"/>
      <c r="AW7" s="64"/>
      <c r="AX7" s="64"/>
      <c r="AY7" s="64"/>
      <c r="AZ7" s="64"/>
      <c r="BA7" s="64"/>
      <c r="BB7" s="64" t="s">
        <v>8</v>
      </c>
      <c r="BC7" s="64"/>
      <c r="BD7" s="64"/>
      <c r="BE7" s="64"/>
      <c r="BF7" s="64"/>
      <c r="BG7" s="64"/>
      <c r="BH7" s="64"/>
      <c r="BI7" s="64"/>
      <c r="BJ7" s="3"/>
      <c r="BK7" s="3"/>
      <c r="BL7" s="4" t="s">
        <v>9</v>
      </c>
      <c r="BM7" s="5"/>
      <c r="BN7" s="5"/>
      <c r="BO7" s="5"/>
      <c r="BP7" s="5"/>
      <c r="BQ7" s="5"/>
      <c r="BR7" s="5"/>
      <c r="BS7" s="5"/>
      <c r="BT7" s="5"/>
      <c r="BU7" s="5"/>
      <c r="BV7" s="5"/>
      <c r="BW7" s="5"/>
      <c r="BX7" s="5"/>
      <c r="BY7" s="6"/>
    </row>
    <row r="8" spans="1:78" ht="18.75" customHeight="1" x14ac:dyDescent="0.15">
      <c r="A8" s="2"/>
      <c r="B8" s="71" t="str">
        <f>データ!I6</f>
        <v>法適用</v>
      </c>
      <c r="C8" s="71"/>
      <c r="D8" s="71"/>
      <c r="E8" s="71"/>
      <c r="F8" s="71"/>
      <c r="G8" s="71"/>
      <c r="H8" s="71"/>
      <c r="I8" s="71" t="str">
        <f>データ!J6</f>
        <v>下水道事業</v>
      </c>
      <c r="J8" s="71"/>
      <c r="K8" s="71"/>
      <c r="L8" s="71"/>
      <c r="M8" s="71"/>
      <c r="N8" s="71"/>
      <c r="O8" s="71"/>
      <c r="P8" s="71" t="str">
        <f>データ!K6</f>
        <v>公共下水道</v>
      </c>
      <c r="Q8" s="71"/>
      <c r="R8" s="71"/>
      <c r="S8" s="71"/>
      <c r="T8" s="71"/>
      <c r="U8" s="71"/>
      <c r="V8" s="71"/>
      <c r="W8" s="71" t="str">
        <f>データ!L6</f>
        <v>Aa</v>
      </c>
      <c r="X8" s="71"/>
      <c r="Y8" s="71"/>
      <c r="Z8" s="71"/>
      <c r="AA8" s="71"/>
      <c r="AB8" s="71"/>
      <c r="AC8" s="71"/>
      <c r="AD8" s="72" t="str">
        <f>データ!$M$6</f>
        <v>非設置</v>
      </c>
      <c r="AE8" s="72"/>
      <c r="AF8" s="72"/>
      <c r="AG8" s="72"/>
      <c r="AH8" s="72"/>
      <c r="AI8" s="72"/>
      <c r="AJ8" s="72"/>
      <c r="AK8" s="3"/>
      <c r="AL8" s="68">
        <f>データ!S6</f>
        <v>639598</v>
      </c>
      <c r="AM8" s="68"/>
      <c r="AN8" s="68"/>
      <c r="AO8" s="68"/>
      <c r="AP8" s="68"/>
      <c r="AQ8" s="68"/>
      <c r="AR8" s="68"/>
      <c r="AS8" s="68"/>
      <c r="AT8" s="67">
        <f>データ!T6</f>
        <v>85.62</v>
      </c>
      <c r="AU8" s="67"/>
      <c r="AV8" s="67"/>
      <c r="AW8" s="67"/>
      <c r="AX8" s="67"/>
      <c r="AY8" s="67"/>
      <c r="AZ8" s="67"/>
      <c r="BA8" s="67"/>
      <c r="BB8" s="67">
        <f>データ!U6</f>
        <v>7470.19</v>
      </c>
      <c r="BC8" s="67"/>
      <c r="BD8" s="67"/>
      <c r="BE8" s="67"/>
      <c r="BF8" s="67"/>
      <c r="BG8" s="67"/>
      <c r="BH8" s="67"/>
      <c r="BI8" s="67"/>
      <c r="BJ8" s="3"/>
      <c r="BK8" s="3"/>
      <c r="BL8" s="69" t="s">
        <v>10</v>
      </c>
      <c r="BM8" s="70"/>
      <c r="BN8" s="7" t="s">
        <v>11</v>
      </c>
      <c r="BO8" s="8"/>
      <c r="BP8" s="8"/>
      <c r="BQ8" s="8"/>
      <c r="BR8" s="8"/>
      <c r="BS8" s="8"/>
      <c r="BT8" s="8"/>
      <c r="BU8" s="8"/>
      <c r="BV8" s="8"/>
      <c r="BW8" s="8"/>
      <c r="BX8" s="8"/>
      <c r="BY8" s="9"/>
    </row>
    <row r="9" spans="1:78" ht="18.75" customHeight="1" x14ac:dyDescent="0.15">
      <c r="A9" s="2"/>
      <c r="B9" s="64" t="s">
        <v>12</v>
      </c>
      <c r="C9" s="64"/>
      <c r="D9" s="64"/>
      <c r="E9" s="64"/>
      <c r="F9" s="64"/>
      <c r="G9" s="64"/>
      <c r="H9" s="64"/>
      <c r="I9" s="64" t="s">
        <v>13</v>
      </c>
      <c r="J9" s="64"/>
      <c r="K9" s="64"/>
      <c r="L9" s="64"/>
      <c r="M9" s="64"/>
      <c r="N9" s="64"/>
      <c r="O9" s="64"/>
      <c r="P9" s="64" t="s">
        <v>14</v>
      </c>
      <c r="Q9" s="64"/>
      <c r="R9" s="64"/>
      <c r="S9" s="64"/>
      <c r="T9" s="64"/>
      <c r="U9" s="64"/>
      <c r="V9" s="64"/>
      <c r="W9" s="64" t="s">
        <v>15</v>
      </c>
      <c r="X9" s="64"/>
      <c r="Y9" s="64"/>
      <c r="Z9" s="64"/>
      <c r="AA9" s="64"/>
      <c r="AB9" s="64"/>
      <c r="AC9" s="64"/>
      <c r="AD9" s="64" t="s">
        <v>16</v>
      </c>
      <c r="AE9" s="64"/>
      <c r="AF9" s="64"/>
      <c r="AG9" s="64"/>
      <c r="AH9" s="64"/>
      <c r="AI9" s="64"/>
      <c r="AJ9" s="64"/>
      <c r="AK9" s="3"/>
      <c r="AL9" s="64" t="s">
        <v>17</v>
      </c>
      <c r="AM9" s="64"/>
      <c r="AN9" s="64"/>
      <c r="AO9" s="64"/>
      <c r="AP9" s="64"/>
      <c r="AQ9" s="64"/>
      <c r="AR9" s="64"/>
      <c r="AS9" s="64"/>
      <c r="AT9" s="64" t="s">
        <v>18</v>
      </c>
      <c r="AU9" s="64"/>
      <c r="AV9" s="64"/>
      <c r="AW9" s="64"/>
      <c r="AX9" s="64"/>
      <c r="AY9" s="64"/>
      <c r="AZ9" s="64"/>
      <c r="BA9" s="64"/>
      <c r="BB9" s="64" t="s">
        <v>19</v>
      </c>
      <c r="BC9" s="64"/>
      <c r="BD9" s="64"/>
      <c r="BE9" s="64"/>
      <c r="BF9" s="64"/>
      <c r="BG9" s="64"/>
      <c r="BH9" s="64"/>
      <c r="BI9" s="64"/>
      <c r="BJ9" s="3"/>
      <c r="BK9" s="3"/>
      <c r="BL9" s="65" t="s">
        <v>20</v>
      </c>
      <c r="BM9" s="66"/>
      <c r="BN9" s="10" t="s">
        <v>21</v>
      </c>
      <c r="BO9" s="11"/>
      <c r="BP9" s="11"/>
      <c r="BQ9" s="11"/>
      <c r="BR9" s="11"/>
      <c r="BS9" s="11"/>
      <c r="BT9" s="11"/>
      <c r="BU9" s="11"/>
      <c r="BV9" s="11"/>
      <c r="BW9" s="11"/>
      <c r="BX9" s="11"/>
      <c r="BY9" s="12"/>
    </row>
    <row r="10" spans="1:78" ht="18.75" customHeight="1" x14ac:dyDescent="0.15">
      <c r="A10" s="2"/>
      <c r="B10" s="67" t="str">
        <f>データ!N6</f>
        <v>-</v>
      </c>
      <c r="C10" s="67"/>
      <c r="D10" s="67"/>
      <c r="E10" s="67"/>
      <c r="F10" s="67"/>
      <c r="G10" s="67"/>
      <c r="H10" s="67"/>
      <c r="I10" s="67">
        <f>データ!O6</f>
        <v>52.33</v>
      </c>
      <c r="J10" s="67"/>
      <c r="K10" s="67"/>
      <c r="L10" s="67"/>
      <c r="M10" s="67"/>
      <c r="N10" s="67"/>
      <c r="O10" s="67"/>
      <c r="P10" s="67">
        <f>データ!P6</f>
        <v>87.3</v>
      </c>
      <c r="Q10" s="67"/>
      <c r="R10" s="67"/>
      <c r="S10" s="67"/>
      <c r="T10" s="67"/>
      <c r="U10" s="67"/>
      <c r="V10" s="67"/>
      <c r="W10" s="67">
        <f>データ!Q6</f>
        <v>79.33</v>
      </c>
      <c r="X10" s="67"/>
      <c r="Y10" s="67"/>
      <c r="Z10" s="67"/>
      <c r="AA10" s="67"/>
      <c r="AB10" s="67"/>
      <c r="AC10" s="67"/>
      <c r="AD10" s="68">
        <f>データ!R6</f>
        <v>1938</v>
      </c>
      <c r="AE10" s="68"/>
      <c r="AF10" s="68"/>
      <c r="AG10" s="68"/>
      <c r="AH10" s="68"/>
      <c r="AI10" s="68"/>
      <c r="AJ10" s="68"/>
      <c r="AK10" s="2"/>
      <c r="AL10" s="68">
        <f>データ!V6</f>
        <v>558710</v>
      </c>
      <c r="AM10" s="68"/>
      <c r="AN10" s="68"/>
      <c r="AO10" s="68"/>
      <c r="AP10" s="68"/>
      <c r="AQ10" s="68"/>
      <c r="AR10" s="68"/>
      <c r="AS10" s="68"/>
      <c r="AT10" s="67">
        <f>データ!W6</f>
        <v>47.28</v>
      </c>
      <c r="AU10" s="67"/>
      <c r="AV10" s="67"/>
      <c r="AW10" s="67"/>
      <c r="AX10" s="67"/>
      <c r="AY10" s="67"/>
      <c r="AZ10" s="67"/>
      <c r="BA10" s="67"/>
      <c r="BB10" s="67">
        <f>データ!X6</f>
        <v>11817.05</v>
      </c>
      <c r="BC10" s="67"/>
      <c r="BD10" s="67"/>
      <c r="BE10" s="67"/>
      <c r="BF10" s="67"/>
      <c r="BG10" s="67"/>
      <c r="BH10" s="67"/>
      <c r="BI10" s="67"/>
      <c r="BJ10" s="2"/>
      <c r="BK10" s="2"/>
      <c r="BL10" s="57" t="s">
        <v>22</v>
      </c>
      <c r="BM10" s="58"/>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24</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25</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51" t="s">
        <v>26</v>
      </c>
      <c r="BM14" s="52"/>
      <c r="BN14" s="52"/>
      <c r="BO14" s="52"/>
      <c r="BP14" s="52"/>
      <c r="BQ14" s="52"/>
      <c r="BR14" s="52"/>
      <c r="BS14" s="52"/>
      <c r="BT14" s="52"/>
      <c r="BU14" s="52"/>
      <c r="BV14" s="52"/>
      <c r="BW14" s="52"/>
      <c r="BX14" s="52"/>
      <c r="BY14" s="52"/>
      <c r="BZ14" s="53"/>
    </row>
    <row r="15" spans="1:78" ht="13.5" customHeight="1" x14ac:dyDescent="0.15">
      <c r="A15" s="2"/>
      <c r="B15" s="48"/>
      <c r="C15" s="49"/>
      <c r="D15" s="49"/>
      <c r="E15" s="49"/>
      <c r="F15" s="49"/>
      <c r="G15" s="49"/>
      <c r="H15" s="49"/>
      <c r="I15" s="49"/>
      <c r="J15" s="49"/>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50"/>
      <c r="BK15" s="2"/>
      <c r="BL15" s="54"/>
      <c r="BM15" s="55"/>
      <c r="BN15" s="55"/>
      <c r="BO15" s="55"/>
      <c r="BP15" s="55"/>
      <c r="BQ15" s="55"/>
      <c r="BR15" s="55"/>
      <c r="BS15" s="55"/>
      <c r="BT15" s="55"/>
      <c r="BU15" s="55"/>
      <c r="BV15" s="55"/>
      <c r="BW15" s="55"/>
      <c r="BX15" s="55"/>
      <c r="BY15" s="55"/>
      <c r="BZ15" s="56"/>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2" t="s">
        <v>108</v>
      </c>
      <c r="BM16" s="43"/>
      <c r="BN16" s="43"/>
      <c r="BO16" s="43"/>
      <c r="BP16" s="43"/>
      <c r="BQ16" s="43"/>
      <c r="BR16" s="43"/>
      <c r="BS16" s="43"/>
      <c r="BT16" s="43"/>
      <c r="BU16" s="43"/>
      <c r="BV16" s="43"/>
      <c r="BW16" s="43"/>
      <c r="BX16" s="43"/>
      <c r="BY16" s="43"/>
      <c r="BZ16" s="44"/>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2"/>
      <c r="BM17" s="43"/>
      <c r="BN17" s="43"/>
      <c r="BO17" s="43"/>
      <c r="BP17" s="43"/>
      <c r="BQ17" s="43"/>
      <c r="BR17" s="43"/>
      <c r="BS17" s="43"/>
      <c r="BT17" s="43"/>
      <c r="BU17" s="43"/>
      <c r="BV17" s="43"/>
      <c r="BW17" s="43"/>
      <c r="BX17" s="43"/>
      <c r="BY17" s="43"/>
      <c r="BZ17" s="44"/>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2"/>
      <c r="BM18" s="43"/>
      <c r="BN18" s="43"/>
      <c r="BO18" s="43"/>
      <c r="BP18" s="43"/>
      <c r="BQ18" s="43"/>
      <c r="BR18" s="43"/>
      <c r="BS18" s="43"/>
      <c r="BT18" s="43"/>
      <c r="BU18" s="43"/>
      <c r="BV18" s="43"/>
      <c r="BW18" s="43"/>
      <c r="BX18" s="43"/>
      <c r="BY18" s="43"/>
      <c r="BZ18" s="44"/>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2"/>
      <c r="BM19" s="43"/>
      <c r="BN19" s="43"/>
      <c r="BO19" s="43"/>
      <c r="BP19" s="43"/>
      <c r="BQ19" s="43"/>
      <c r="BR19" s="43"/>
      <c r="BS19" s="43"/>
      <c r="BT19" s="43"/>
      <c r="BU19" s="43"/>
      <c r="BV19" s="43"/>
      <c r="BW19" s="43"/>
      <c r="BX19" s="43"/>
      <c r="BY19" s="43"/>
      <c r="BZ19" s="44"/>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2"/>
      <c r="BM20" s="43"/>
      <c r="BN20" s="43"/>
      <c r="BO20" s="43"/>
      <c r="BP20" s="43"/>
      <c r="BQ20" s="43"/>
      <c r="BR20" s="43"/>
      <c r="BS20" s="43"/>
      <c r="BT20" s="43"/>
      <c r="BU20" s="43"/>
      <c r="BV20" s="43"/>
      <c r="BW20" s="43"/>
      <c r="BX20" s="43"/>
      <c r="BY20" s="43"/>
      <c r="BZ20" s="44"/>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2"/>
      <c r="BM21" s="43"/>
      <c r="BN21" s="43"/>
      <c r="BO21" s="43"/>
      <c r="BP21" s="43"/>
      <c r="BQ21" s="43"/>
      <c r="BR21" s="43"/>
      <c r="BS21" s="43"/>
      <c r="BT21" s="43"/>
      <c r="BU21" s="43"/>
      <c r="BV21" s="43"/>
      <c r="BW21" s="43"/>
      <c r="BX21" s="43"/>
      <c r="BY21" s="43"/>
      <c r="BZ21" s="44"/>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2"/>
      <c r="BM22" s="43"/>
      <c r="BN22" s="43"/>
      <c r="BO22" s="43"/>
      <c r="BP22" s="43"/>
      <c r="BQ22" s="43"/>
      <c r="BR22" s="43"/>
      <c r="BS22" s="43"/>
      <c r="BT22" s="43"/>
      <c r="BU22" s="43"/>
      <c r="BV22" s="43"/>
      <c r="BW22" s="43"/>
      <c r="BX22" s="43"/>
      <c r="BY22" s="43"/>
      <c r="BZ22" s="44"/>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2"/>
      <c r="BM23" s="43"/>
      <c r="BN23" s="43"/>
      <c r="BO23" s="43"/>
      <c r="BP23" s="43"/>
      <c r="BQ23" s="43"/>
      <c r="BR23" s="43"/>
      <c r="BS23" s="43"/>
      <c r="BT23" s="43"/>
      <c r="BU23" s="43"/>
      <c r="BV23" s="43"/>
      <c r="BW23" s="43"/>
      <c r="BX23" s="43"/>
      <c r="BY23" s="43"/>
      <c r="BZ23" s="44"/>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2"/>
      <c r="BM24" s="43"/>
      <c r="BN24" s="43"/>
      <c r="BO24" s="43"/>
      <c r="BP24" s="43"/>
      <c r="BQ24" s="43"/>
      <c r="BR24" s="43"/>
      <c r="BS24" s="43"/>
      <c r="BT24" s="43"/>
      <c r="BU24" s="43"/>
      <c r="BV24" s="43"/>
      <c r="BW24" s="43"/>
      <c r="BX24" s="43"/>
      <c r="BY24" s="43"/>
      <c r="BZ24" s="44"/>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2"/>
      <c r="BM25" s="43"/>
      <c r="BN25" s="43"/>
      <c r="BO25" s="43"/>
      <c r="BP25" s="43"/>
      <c r="BQ25" s="43"/>
      <c r="BR25" s="43"/>
      <c r="BS25" s="43"/>
      <c r="BT25" s="43"/>
      <c r="BU25" s="43"/>
      <c r="BV25" s="43"/>
      <c r="BW25" s="43"/>
      <c r="BX25" s="43"/>
      <c r="BY25" s="43"/>
      <c r="BZ25" s="44"/>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2"/>
      <c r="BM26" s="43"/>
      <c r="BN26" s="43"/>
      <c r="BO26" s="43"/>
      <c r="BP26" s="43"/>
      <c r="BQ26" s="43"/>
      <c r="BR26" s="43"/>
      <c r="BS26" s="43"/>
      <c r="BT26" s="43"/>
      <c r="BU26" s="43"/>
      <c r="BV26" s="43"/>
      <c r="BW26" s="43"/>
      <c r="BX26" s="43"/>
      <c r="BY26" s="43"/>
      <c r="BZ26" s="44"/>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2"/>
      <c r="BM27" s="43"/>
      <c r="BN27" s="43"/>
      <c r="BO27" s="43"/>
      <c r="BP27" s="43"/>
      <c r="BQ27" s="43"/>
      <c r="BR27" s="43"/>
      <c r="BS27" s="43"/>
      <c r="BT27" s="43"/>
      <c r="BU27" s="43"/>
      <c r="BV27" s="43"/>
      <c r="BW27" s="43"/>
      <c r="BX27" s="43"/>
      <c r="BY27" s="43"/>
      <c r="BZ27" s="44"/>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2"/>
      <c r="BM28" s="43"/>
      <c r="BN28" s="43"/>
      <c r="BO28" s="43"/>
      <c r="BP28" s="43"/>
      <c r="BQ28" s="43"/>
      <c r="BR28" s="43"/>
      <c r="BS28" s="43"/>
      <c r="BT28" s="43"/>
      <c r="BU28" s="43"/>
      <c r="BV28" s="43"/>
      <c r="BW28" s="43"/>
      <c r="BX28" s="43"/>
      <c r="BY28" s="43"/>
      <c r="BZ28" s="44"/>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2"/>
      <c r="BM29" s="43"/>
      <c r="BN29" s="43"/>
      <c r="BO29" s="43"/>
      <c r="BP29" s="43"/>
      <c r="BQ29" s="43"/>
      <c r="BR29" s="43"/>
      <c r="BS29" s="43"/>
      <c r="BT29" s="43"/>
      <c r="BU29" s="43"/>
      <c r="BV29" s="43"/>
      <c r="BW29" s="43"/>
      <c r="BX29" s="43"/>
      <c r="BY29" s="43"/>
      <c r="BZ29" s="44"/>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2"/>
      <c r="BM30" s="43"/>
      <c r="BN30" s="43"/>
      <c r="BO30" s="43"/>
      <c r="BP30" s="43"/>
      <c r="BQ30" s="43"/>
      <c r="BR30" s="43"/>
      <c r="BS30" s="43"/>
      <c r="BT30" s="43"/>
      <c r="BU30" s="43"/>
      <c r="BV30" s="43"/>
      <c r="BW30" s="43"/>
      <c r="BX30" s="43"/>
      <c r="BY30" s="43"/>
      <c r="BZ30" s="44"/>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2"/>
      <c r="BM31" s="43"/>
      <c r="BN31" s="43"/>
      <c r="BO31" s="43"/>
      <c r="BP31" s="43"/>
      <c r="BQ31" s="43"/>
      <c r="BR31" s="43"/>
      <c r="BS31" s="43"/>
      <c r="BT31" s="43"/>
      <c r="BU31" s="43"/>
      <c r="BV31" s="43"/>
      <c r="BW31" s="43"/>
      <c r="BX31" s="43"/>
      <c r="BY31" s="43"/>
      <c r="BZ31" s="44"/>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2"/>
      <c r="BM32" s="43"/>
      <c r="BN32" s="43"/>
      <c r="BO32" s="43"/>
      <c r="BP32" s="43"/>
      <c r="BQ32" s="43"/>
      <c r="BR32" s="43"/>
      <c r="BS32" s="43"/>
      <c r="BT32" s="43"/>
      <c r="BU32" s="43"/>
      <c r="BV32" s="43"/>
      <c r="BW32" s="43"/>
      <c r="BX32" s="43"/>
      <c r="BY32" s="43"/>
      <c r="BZ32" s="44"/>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2"/>
      <c r="BM33" s="43"/>
      <c r="BN33" s="43"/>
      <c r="BO33" s="43"/>
      <c r="BP33" s="43"/>
      <c r="BQ33" s="43"/>
      <c r="BR33" s="43"/>
      <c r="BS33" s="43"/>
      <c r="BT33" s="43"/>
      <c r="BU33" s="43"/>
      <c r="BV33" s="43"/>
      <c r="BW33" s="43"/>
      <c r="BX33" s="43"/>
      <c r="BY33" s="43"/>
      <c r="BZ33" s="44"/>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42"/>
      <c r="BM34" s="43"/>
      <c r="BN34" s="43"/>
      <c r="BO34" s="43"/>
      <c r="BP34" s="43"/>
      <c r="BQ34" s="43"/>
      <c r="BR34" s="43"/>
      <c r="BS34" s="43"/>
      <c r="BT34" s="43"/>
      <c r="BU34" s="43"/>
      <c r="BV34" s="43"/>
      <c r="BW34" s="43"/>
      <c r="BX34" s="43"/>
      <c r="BY34" s="43"/>
      <c r="BZ34" s="44"/>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42"/>
      <c r="BM35" s="43"/>
      <c r="BN35" s="43"/>
      <c r="BO35" s="43"/>
      <c r="BP35" s="43"/>
      <c r="BQ35" s="43"/>
      <c r="BR35" s="43"/>
      <c r="BS35" s="43"/>
      <c r="BT35" s="43"/>
      <c r="BU35" s="43"/>
      <c r="BV35" s="43"/>
      <c r="BW35" s="43"/>
      <c r="BX35" s="43"/>
      <c r="BY35" s="43"/>
      <c r="BZ35" s="44"/>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2"/>
      <c r="BM36" s="43"/>
      <c r="BN36" s="43"/>
      <c r="BO36" s="43"/>
      <c r="BP36" s="43"/>
      <c r="BQ36" s="43"/>
      <c r="BR36" s="43"/>
      <c r="BS36" s="43"/>
      <c r="BT36" s="43"/>
      <c r="BU36" s="43"/>
      <c r="BV36" s="43"/>
      <c r="BW36" s="43"/>
      <c r="BX36" s="43"/>
      <c r="BY36" s="43"/>
      <c r="BZ36" s="44"/>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2"/>
      <c r="BM37" s="43"/>
      <c r="BN37" s="43"/>
      <c r="BO37" s="43"/>
      <c r="BP37" s="43"/>
      <c r="BQ37" s="43"/>
      <c r="BR37" s="43"/>
      <c r="BS37" s="43"/>
      <c r="BT37" s="43"/>
      <c r="BU37" s="43"/>
      <c r="BV37" s="43"/>
      <c r="BW37" s="43"/>
      <c r="BX37" s="43"/>
      <c r="BY37" s="43"/>
      <c r="BZ37" s="44"/>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2"/>
      <c r="BM38" s="43"/>
      <c r="BN38" s="43"/>
      <c r="BO38" s="43"/>
      <c r="BP38" s="43"/>
      <c r="BQ38" s="43"/>
      <c r="BR38" s="43"/>
      <c r="BS38" s="43"/>
      <c r="BT38" s="43"/>
      <c r="BU38" s="43"/>
      <c r="BV38" s="43"/>
      <c r="BW38" s="43"/>
      <c r="BX38" s="43"/>
      <c r="BY38" s="43"/>
      <c r="BZ38" s="44"/>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2"/>
      <c r="BM39" s="43"/>
      <c r="BN39" s="43"/>
      <c r="BO39" s="43"/>
      <c r="BP39" s="43"/>
      <c r="BQ39" s="43"/>
      <c r="BR39" s="43"/>
      <c r="BS39" s="43"/>
      <c r="BT39" s="43"/>
      <c r="BU39" s="43"/>
      <c r="BV39" s="43"/>
      <c r="BW39" s="43"/>
      <c r="BX39" s="43"/>
      <c r="BY39" s="43"/>
      <c r="BZ39" s="44"/>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2"/>
      <c r="BM40" s="43"/>
      <c r="BN40" s="43"/>
      <c r="BO40" s="43"/>
      <c r="BP40" s="43"/>
      <c r="BQ40" s="43"/>
      <c r="BR40" s="43"/>
      <c r="BS40" s="43"/>
      <c r="BT40" s="43"/>
      <c r="BU40" s="43"/>
      <c r="BV40" s="43"/>
      <c r="BW40" s="43"/>
      <c r="BX40" s="43"/>
      <c r="BY40" s="43"/>
      <c r="BZ40" s="44"/>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2"/>
      <c r="BM41" s="43"/>
      <c r="BN41" s="43"/>
      <c r="BO41" s="43"/>
      <c r="BP41" s="43"/>
      <c r="BQ41" s="43"/>
      <c r="BR41" s="43"/>
      <c r="BS41" s="43"/>
      <c r="BT41" s="43"/>
      <c r="BU41" s="43"/>
      <c r="BV41" s="43"/>
      <c r="BW41" s="43"/>
      <c r="BX41" s="43"/>
      <c r="BY41" s="43"/>
      <c r="BZ41" s="44"/>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2"/>
      <c r="BM42" s="43"/>
      <c r="BN42" s="43"/>
      <c r="BO42" s="43"/>
      <c r="BP42" s="43"/>
      <c r="BQ42" s="43"/>
      <c r="BR42" s="43"/>
      <c r="BS42" s="43"/>
      <c r="BT42" s="43"/>
      <c r="BU42" s="43"/>
      <c r="BV42" s="43"/>
      <c r="BW42" s="43"/>
      <c r="BX42" s="43"/>
      <c r="BY42" s="43"/>
      <c r="BZ42" s="44"/>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2"/>
      <c r="BM43" s="43"/>
      <c r="BN43" s="43"/>
      <c r="BO43" s="43"/>
      <c r="BP43" s="43"/>
      <c r="BQ43" s="43"/>
      <c r="BR43" s="43"/>
      <c r="BS43" s="43"/>
      <c r="BT43" s="43"/>
      <c r="BU43" s="43"/>
      <c r="BV43" s="43"/>
      <c r="BW43" s="43"/>
      <c r="BX43" s="43"/>
      <c r="BY43" s="43"/>
      <c r="BZ43" s="44"/>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5"/>
      <c r="BM44" s="46"/>
      <c r="BN44" s="46"/>
      <c r="BO44" s="46"/>
      <c r="BP44" s="46"/>
      <c r="BQ44" s="46"/>
      <c r="BR44" s="46"/>
      <c r="BS44" s="46"/>
      <c r="BT44" s="46"/>
      <c r="BU44" s="46"/>
      <c r="BV44" s="46"/>
      <c r="BW44" s="46"/>
      <c r="BX44" s="46"/>
      <c r="BY44" s="46"/>
      <c r="BZ44" s="47"/>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1" t="s">
        <v>27</v>
      </c>
      <c r="BM45" s="52"/>
      <c r="BN45" s="52"/>
      <c r="BO45" s="52"/>
      <c r="BP45" s="52"/>
      <c r="BQ45" s="52"/>
      <c r="BR45" s="52"/>
      <c r="BS45" s="52"/>
      <c r="BT45" s="52"/>
      <c r="BU45" s="52"/>
      <c r="BV45" s="52"/>
      <c r="BW45" s="52"/>
      <c r="BX45" s="52"/>
      <c r="BY45" s="52"/>
      <c r="BZ45" s="53"/>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4"/>
      <c r="BM46" s="55"/>
      <c r="BN46" s="55"/>
      <c r="BO46" s="55"/>
      <c r="BP46" s="55"/>
      <c r="BQ46" s="55"/>
      <c r="BR46" s="55"/>
      <c r="BS46" s="55"/>
      <c r="BT46" s="55"/>
      <c r="BU46" s="55"/>
      <c r="BV46" s="55"/>
      <c r="BW46" s="55"/>
      <c r="BX46" s="55"/>
      <c r="BY46" s="55"/>
      <c r="BZ46" s="56"/>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2" t="s">
        <v>107</v>
      </c>
      <c r="BM47" s="43"/>
      <c r="BN47" s="43"/>
      <c r="BO47" s="43"/>
      <c r="BP47" s="43"/>
      <c r="BQ47" s="43"/>
      <c r="BR47" s="43"/>
      <c r="BS47" s="43"/>
      <c r="BT47" s="43"/>
      <c r="BU47" s="43"/>
      <c r="BV47" s="43"/>
      <c r="BW47" s="43"/>
      <c r="BX47" s="43"/>
      <c r="BY47" s="43"/>
      <c r="BZ47" s="44"/>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2"/>
      <c r="BM48" s="43"/>
      <c r="BN48" s="43"/>
      <c r="BO48" s="43"/>
      <c r="BP48" s="43"/>
      <c r="BQ48" s="43"/>
      <c r="BR48" s="43"/>
      <c r="BS48" s="43"/>
      <c r="BT48" s="43"/>
      <c r="BU48" s="43"/>
      <c r="BV48" s="43"/>
      <c r="BW48" s="43"/>
      <c r="BX48" s="43"/>
      <c r="BY48" s="43"/>
      <c r="BZ48" s="44"/>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2"/>
      <c r="BM49" s="43"/>
      <c r="BN49" s="43"/>
      <c r="BO49" s="43"/>
      <c r="BP49" s="43"/>
      <c r="BQ49" s="43"/>
      <c r="BR49" s="43"/>
      <c r="BS49" s="43"/>
      <c r="BT49" s="43"/>
      <c r="BU49" s="43"/>
      <c r="BV49" s="43"/>
      <c r="BW49" s="43"/>
      <c r="BX49" s="43"/>
      <c r="BY49" s="43"/>
      <c r="BZ49" s="44"/>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2"/>
      <c r="BM50" s="43"/>
      <c r="BN50" s="43"/>
      <c r="BO50" s="43"/>
      <c r="BP50" s="43"/>
      <c r="BQ50" s="43"/>
      <c r="BR50" s="43"/>
      <c r="BS50" s="43"/>
      <c r="BT50" s="43"/>
      <c r="BU50" s="43"/>
      <c r="BV50" s="43"/>
      <c r="BW50" s="43"/>
      <c r="BX50" s="43"/>
      <c r="BY50" s="43"/>
      <c r="BZ50" s="44"/>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2"/>
      <c r="BM51" s="43"/>
      <c r="BN51" s="43"/>
      <c r="BO51" s="43"/>
      <c r="BP51" s="43"/>
      <c r="BQ51" s="43"/>
      <c r="BR51" s="43"/>
      <c r="BS51" s="43"/>
      <c r="BT51" s="43"/>
      <c r="BU51" s="43"/>
      <c r="BV51" s="43"/>
      <c r="BW51" s="43"/>
      <c r="BX51" s="43"/>
      <c r="BY51" s="43"/>
      <c r="BZ51" s="44"/>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2"/>
      <c r="BM52" s="43"/>
      <c r="BN52" s="43"/>
      <c r="BO52" s="43"/>
      <c r="BP52" s="43"/>
      <c r="BQ52" s="43"/>
      <c r="BR52" s="43"/>
      <c r="BS52" s="43"/>
      <c r="BT52" s="43"/>
      <c r="BU52" s="43"/>
      <c r="BV52" s="43"/>
      <c r="BW52" s="43"/>
      <c r="BX52" s="43"/>
      <c r="BY52" s="43"/>
      <c r="BZ52" s="44"/>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2"/>
      <c r="BM53" s="43"/>
      <c r="BN53" s="43"/>
      <c r="BO53" s="43"/>
      <c r="BP53" s="43"/>
      <c r="BQ53" s="43"/>
      <c r="BR53" s="43"/>
      <c r="BS53" s="43"/>
      <c r="BT53" s="43"/>
      <c r="BU53" s="43"/>
      <c r="BV53" s="43"/>
      <c r="BW53" s="43"/>
      <c r="BX53" s="43"/>
      <c r="BY53" s="43"/>
      <c r="BZ53" s="44"/>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2"/>
      <c r="BM54" s="43"/>
      <c r="BN54" s="43"/>
      <c r="BO54" s="43"/>
      <c r="BP54" s="43"/>
      <c r="BQ54" s="43"/>
      <c r="BR54" s="43"/>
      <c r="BS54" s="43"/>
      <c r="BT54" s="43"/>
      <c r="BU54" s="43"/>
      <c r="BV54" s="43"/>
      <c r="BW54" s="43"/>
      <c r="BX54" s="43"/>
      <c r="BY54" s="43"/>
      <c r="BZ54" s="44"/>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2"/>
      <c r="BM55" s="43"/>
      <c r="BN55" s="43"/>
      <c r="BO55" s="43"/>
      <c r="BP55" s="43"/>
      <c r="BQ55" s="43"/>
      <c r="BR55" s="43"/>
      <c r="BS55" s="43"/>
      <c r="BT55" s="43"/>
      <c r="BU55" s="43"/>
      <c r="BV55" s="43"/>
      <c r="BW55" s="43"/>
      <c r="BX55" s="43"/>
      <c r="BY55" s="43"/>
      <c r="BZ55" s="44"/>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2"/>
      <c r="BM56" s="43"/>
      <c r="BN56" s="43"/>
      <c r="BO56" s="43"/>
      <c r="BP56" s="43"/>
      <c r="BQ56" s="43"/>
      <c r="BR56" s="43"/>
      <c r="BS56" s="43"/>
      <c r="BT56" s="43"/>
      <c r="BU56" s="43"/>
      <c r="BV56" s="43"/>
      <c r="BW56" s="43"/>
      <c r="BX56" s="43"/>
      <c r="BY56" s="43"/>
      <c r="BZ56" s="44"/>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2"/>
      <c r="BM57" s="43"/>
      <c r="BN57" s="43"/>
      <c r="BO57" s="43"/>
      <c r="BP57" s="43"/>
      <c r="BQ57" s="43"/>
      <c r="BR57" s="43"/>
      <c r="BS57" s="43"/>
      <c r="BT57" s="43"/>
      <c r="BU57" s="43"/>
      <c r="BV57" s="43"/>
      <c r="BW57" s="43"/>
      <c r="BX57" s="43"/>
      <c r="BY57" s="43"/>
      <c r="BZ57" s="44"/>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2"/>
      <c r="BM58" s="43"/>
      <c r="BN58" s="43"/>
      <c r="BO58" s="43"/>
      <c r="BP58" s="43"/>
      <c r="BQ58" s="43"/>
      <c r="BR58" s="43"/>
      <c r="BS58" s="43"/>
      <c r="BT58" s="43"/>
      <c r="BU58" s="43"/>
      <c r="BV58" s="43"/>
      <c r="BW58" s="43"/>
      <c r="BX58" s="43"/>
      <c r="BY58" s="43"/>
      <c r="BZ58" s="44"/>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2"/>
      <c r="BM59" s="43"/>
      <c r="BN59" s="43"/>
      <c r="BO59" s="43"/>
      <c r="BP59" s="43"/>
      <c r="BQ59" s="43"/>
      <c r="BR59" s="43"/>
      <c r="BS59" s="43"/>
      <c r="BT59" s="43"/>
      <c r="BU59" s="43"/>
      <c r="BV59" s="43"/>
      <c r="BW59" s="43"/>
      <c r="BX59" s="43"/>
      <c r="BY59" s="43"/>
      <c r="BZ59" s="44"/>
    </row>
    <row r="60" spans="1:78" ht="13.5" customHeight="1" x14ac:dyDescent="0.15">
      <c r="A60" s="2"/>
      <c r="B60" s="48" t="s">
        <v>28</v>
      </c>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50"/>
      <c r="BK60" s="2"/>
      <c r="BL60" s="42"/>
      <c r="BM60" s="43"/>
      <c r="BN60" s="43"/>
      <c r="BO60" s="43"/>
      <c r="BP60" s="43"/>
      <c r="BQ60" s="43"/>
      <c r="BR60" s="43"/>
      <c r="BS60" s="43"/>
      <c r="BT60" s="43"/>
      <c r="BU60" s="43"/>
      <c r="BV60" s="43"/>
      <c r="BW60" s="43"/>
      <c r="BX60" s="43"/>
      <c r="BY60" s="43"/>
      <c r="BZ60" s="44"/>
    </row>
    <row r="61" spans="1:78" ht="13.5" customHeight="1" x14ac:dyDescent="0.15">
      <c r="A61" s="2"/>
      <c r="B61" s="48"/>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50"/>
      <c r="BK61" s="2"/>
      <c r="BL61" s="42"/>
      <c r="BM61" s="43"/>
      <c r="BN61" s="43"/>
      <c r="BO61" s="43"/>
      <c r="BP61" s="43"/>
      <c r="BQ61" s="43"/>
      <c r="BR61" s="43"/>
      <c r="BS61" s="43"/>
      <c r="BT61" s="43"/>
      <c r="BU61" s="43"/>
      <c r="BV61" s="43"/>
      <c r="BW61" s="43"/>
      <c r="BX61" s="43"/>
      <c r="BY61" s="43"/>
      <c r="BZ61" s="44"/>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2"/>
      <c r="BM62" s="43"/>
      <c r="BN62" s="43"/>
      <c r="BO62" s="43"/>
      <c r="BP62" s="43"/>
      <c r="BQ62" s="43"/>
      <c r="BR62" s="43"/>
      <c r="BS62" s="43"/>
      <c r="BT62" s="43"/>
      <c r="BU62" s="43"/>
      <c r="BV62" s="43"/>
      <c r="BW62" s="43"/>
      <c r="BX62" s="43"/>
      <c r="BY62" s="43"/>
      <c r="BZ62" s="44"/>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5"/>
      <c r="BM63" s="46"/>
      <c r="BN63" s="46"/>
      <c r="BO63" s="46"/>
      <c r="BP63" s="46"/>
      <c r="BQ63" s="46"/>
      <c r="BR63" s="46"/>
      <c r="BS63" s="46"/>
      <c r="BT63" s="46"/>
      <c r="BU63" s="46"/>
      <c r="BV63" s="46"/>
      <c r="BW63" s="46"/>
      <c r="BX63" s="46"/>
      <c r="BY63" s="46"/>
      <c r="BZ63" s="47"/>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1" t="s">
        <v>29</v>
      </c>
      <c r="BM64" s="52"/>
      <c r="BN64" s="52"/>
      <c r="BO64" s="52"/>
      <c r="BP64" s="52"/>
      <c r="BQ64" s="52"/>
      <c r="BR64" s="52"/>
      <c r="BS64" s="52"/>
      <c r="BT64" s="52"/>
      <c r="BU64" s="52"/>
      <c r="BV64" s="52"/>
      <c r="BW64" s="52"/>
      <c r="BX64" s="52"/>
      <c r="BY64" s="52"/>
      <c r="BZ64" s="53"/>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4"/>
      <c r="BM65" s="55"/>
      <c r="BN65" s="55"/>
      <c r="BO65" s="55"/>
      <c r="BP65" s="55"/>
      <c r="BQ65" s="55"/>
      <c r="BR65" s="55"/>
      <c r="BS65" s="55"/>
      <c r="BT65" s="55"/>
      <c r="BU65" s="55"/>
      <c r="BV65" s="55"/>
      <c r="BW65" s="55"/>
      <c r="BX65" s="55"/>
      <c r="BY65" s="55"/>
      <c r="BZ65" s="56"/>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2" t="s">
        <v>109</v>
      </c>
      <c r="BM66" s="43"/>
      <c r="BN66" s="43"/>
      <c r="BO66" s="43"/>
      <c r="BP66" s="43"/>
      <c r="BQ66" s="43"/>
      <c r="BR66" s="43"/>
      <c r="BS66" s="43"/>
      <c r="BT66" s="43"/>
      <c r="BU66" s="43"/>
      <c r="BV66" s="43"/>
      <c r="BW66" s="43"/>
      <c r="BX66" s="43"/>
      <c r="BY66" s="43"/>
      <c r="BZ66" s="44"/>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2"/>
      <c r="BM67" s="43"/>
      <c r="BN67" s="43"/>
      <c r="BO67" s="43"/>
      <c r="BP67" s="43"/>
      <c r="BQ67" s="43"/>
      <c r="BR67" s="43"/>
      <c r="BS67" s="43"/>
      <c r="BT67" s="43"/>
      <c r="BU67" s="43"/>
      <c r="BV67" s="43"/>
      <c r="BW67" s="43"/>
      <c r="BX67" s="43"/>
      <c r="BY67" s="43"/>
      <c r="BZ67" s="44"/>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2"/>
      <c r="BM68" s="43"/>
      <c r="BN68" s="43"/>
      <c r="BO68" s="43"/>
      <c r="BP68" s="43"/>
      <c r="BQ68" s="43"/>
      <c r="BR68" s="43"/>
      <c r="BS68" s="43"/>
      <c r="BT68" s="43"/>
      <c r="BU68" s="43"/>
      <c r="BV68" s="43"/>
      <c r="BW68" s="43"/>
      <c r="BX68" s="43"/>
      <c r="BY68" s="43"/>
      <c r="BZ68" s="44"/>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2"/>
      <c r="BM69" s="43"/>
      <c r="BN69" s="43"/>
      <c r="BO69" s="43"/>
      <c r="BP69" s="43"/>
      <c r="BQ69" s="43"/>
      <c r="BR69" s="43"/>
      <c r="BS69" s="43"/>
      <c r="BT69" s="43"/>
      <c r="BU69" s="43"/>
      <c r="BV69" s="43"/>
      <c r="BW69" s="43"/>
      <c r="BX69" s="43"/>
      <c r="BY69" s="43"/>
      <c r="BZ69" s="44"/>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2"/>
      <c r="BM70" s="43"/>
      <c r="BN70" s="43"/>
      <c r="BO70" s="43"/>
      <c r="BP70" s="43"/>
      <c r="BQ70" s="43"/>
      <c r="BR70" s="43"/>
      <c r="BS70" s="43"/>
      <c r="BT70" s="43"/>
      <c r="BU70" s="43"/>
      <c r="BV70" s="43"/>
      <c r="BW70" s="43"/>
      <c r="BX70" s="43"/>
      <c r="BY70" s="43"/>
      <c r="BZ70" s="44"/>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2"/>
      <c r="BM71" s="43"/>
      <c r="BN71" s="43"/>
      <c r="BO71" s="43"/>
      <c r="BP71" s="43"/>
      <c r="BQ71" s="43"/>
      <c r="BR71" s="43"/>
      <c r="BS71" s="43"/>
      <c r="BT71" s="43"/>
      <c r="BU71" s="43"/>
      <c r="BV71" s="43"/>
      <c r="BW71" s="43"/>
      <c r="BX71" s="43"/>
      <c r="BY71" s="43"/>
      <c r="BZ71" s="44"/>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2"/>
      <c r="BM72" s="43"/>
      <c r="BN72" s="43"/>
      <c r="BO72" s="43"/>
      <c r="BP72" s="43"/>
      <c r="BQ72" s="43"/>
      <c r="BR72" s="43"/>
      <c r="BS72" s="43"/>
      <c r="BT72" s="43"/>
      <c r="BU72" s="43"/>
      <c r="BV72" s="43"/>
      <c r="BW72" s="43"/>
      <c r="BX72" s="43"/>
      <c r="BY72" s="43"/>
      <c r="BZ72" s="44"/>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2"/>
      <c r="BM73" s="43"/>
      <c r="BN73" s="43"/>
      <c r="BO73" s="43"/>
      <c r="BP73" s="43"/>
      <c r="BQ73" s="43"/>
      <c r="BR73" s="43"/>
      <c r="BS73" s="43"/>
      <c r="BT73" s="43"/>
      <c r="BU73" s="43"/>
      <c r="BV73" s="43"/>
      <c r="BW73" s="43"/>
      <c r="BX73" s="43"/>
      <c r="BY73" s="43"/>
      <c r="BZ73" s="44"/>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2"/>
      <c r="BM74" s="43"/>
      <c r="BN74" s="43"/>
      <c r="BO74" s="43"/>
      <c r="BP74" s="43"/>
      <c r="BQ74" s="43"/>
      <c r="BR74" s="43"/>
      <c r="BS74" s="43"/>
      <c r="BT74" s="43"/>
      <c r="BU74" s="43"/>
      <c r="BV74" s="43"/>
      <c r="BW74" s="43"/>
      <c r="BX74" s="43"/>
      <c r="BY74" s="43"/>
      <c r="BZ74" s="44"/>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2"/>
      <c r="BM75" s="43"/>
      <c r="BN75" s="43"/>
      <c r="BO75" s="43"/>
      <c r="BP75" s="43"/>
      <c r="BQ75" s="43"/>
      <c r="BR75" s="43"/>
      <c r="BS75" s="43"/>
      <c r="BT75" s="43"/>
      <c r="BU75" s="43"/>
      <c r="BV75" s="43"/>
      <c r="BW75" s="43"/>
      <c r="BX75" s="43"/>
      <c r="BY75" s="43"/>
      <c r="BZ75" s="44"/>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2"/>
      <c r="BM76" s="43"/>
      <c r="BN76" s="43"/>
      <c r="BO76" s="43"/>
      <c r="BP76" s="43"/>
      <c r="BQ76" s="43"/>
      <c r="BR76" s="43"/>
      <c r="BS76" s="43"/>
      <c r="BT76" s="43"/>
      <c r="BU76" s="43"/>
      <c r="BV76" s="43"/>
      <c r="BW76" s="43"/>
      <c r="BX76" s="43"/>
      <c r="BY76" s="43"/>
      <c r="BZ76" s="44"/>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2"/>
      <c r="BM77" s="43"/>
      <c r="BN77" s="43"/>
      <c r="BO77" s="43"/>
      <c r="BP77" s="43"/>
      <c r="BQ77" s="43"/>
      <c r="BR77" s="43"/>
      <c r="BS77" s="43"/>
      <c r="BT77" s="43"/>
      <c r="BU77" s="43"/>
      <c r="BV77" s="43"/>
      <c r="BW77" s="43"/>
      <c r="BX77" s="43"/>
      <c r="BY77" s="43"/>
      <c r="BZ77" s="44"/>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2"/>
      <c r="BM78" s="43"/>
      <c r="BN78" s="43"/>
      <c r="BO78" s="43"/>
      <c r="BP78" s="43"/>
      <c r="BQ78" s="43"/>
      <c r="BR78" s="43"/>
      <c r="BS78" s="43"/>
      <c r="BT78" s="43"/>
      <c r="BU78" s="43"/>
      <c r="BV78" s="43"/>
      <c r="BW78" s="43"/>
      <c r="BX78" s="43"/>
      <c r="BY78" s="43"/>
      <c r="BZ78" s="44"/>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42"/>
      <c r="BM79" s="43"/>
      <c r="BN79" s="43"/>
      <c r="BO79" s="43"/>
      <c r="BP79" s="43"/>
      <c r="BQ79" s="43"/>
      <c r="BR79" s="43"/>
      <c r="BS79" s="43"/>
      <c r="BT79" s="43"/>
      <c r="BU79" s="43"/>
      <c r="BV79" s="43"/>
      <c r="BW79" s="43"/>
      <c r="BX79" s="43"/>
      <c r="BY79" s="43"/>
      <c r="BZ79" s="44"/>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42"/>
      <c r="BM80" s="43"/>
      <c r="BN80" s="43"/>
      <c r="BO80" s="43"/>
      <c r="BP80" s="43"/>
      <c r="BQ80" s="43"/>
      <c r="BR80" s="43"/>
      <c r="BS80" s="43"/>
      <c r="BT80" s="43"/>
      <c r="BU80" s="43"/>
      <c r="BV80" s="43"/>
      <c r="BW80" s="43"/>
      <c r="BX80" s="43"/>
      <c r="BY80" s="43"/>
      <c r="BZ80" s="44"/>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42"/>
      <c r="BM81" s="43"/>
      <c r="BN81" s="43"/>
      <c r="BO81" s="43"/>
      <c r="BP81" s="43"/>
      <c r="BQ81" s="43"/>
      <c r="BR81" s="43"/>
      <c r="BS81" s="43"/>
      <c r="BT81" s="43"/>
      <c r="BU81" s="43"/>
      <c r="BV81" s="43"/>
      <c r="BW81" s="43"/>
      <c r="BX81" s="43"/>
      <c r="BY81" s="43"/>
      <c r="BZ81" s="44"/>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45"/>
      <c r="BM82" s="46"/>
      <c r="BN82" s="46"/>
      <c r="BO82" s="46"/>
      <c r="BP82" s="46"/>
      <c r="BQ82" s="46"/>
      <c r="BR82" s="46"/>
      <c r="BS82" s="46"/>
      <c r="BT82" s="46"/>
      <c r="BU82" s="46"/>
      <c r="BV82" s="46"/>
      <c r="BW82" s="46"/>
      <c r="BX82" s="46"/>
      <c r="BY82" s="46"/>
      <c r="BZ82" s="47"/>
    </row>
    <row r="83" spans="1:78" x14ac:dyDescent="0.15">
      <c r="C83" s="2" t="s">
        <v>30</v>
      </c>
    </row>
    <row r="84" spans="1:78" hidden="1" x14ac:dyDescent="0.15">
      <c r="B84" s="26" t="s">
        <v>31</v>
      </c>
      <c r="C84" s="26"/>
      <c r="D84" s="26"/>
      <c r="E84" s="26" t="s">
        <v>32</v>
      </c>
      <c r="F84" s="26" t="s">
        <v>33</v>
      </c>
      <c r="G84" s="26" t="s">
        <v>34</v>
      </c>
      <c r="H84" s="26" t="s">
        <v>35</v>
      </c>
      <c r="I84" s="26" t="s">
        <v>36</v>
      </c>
      <c r="J84" s="26" t="s">
        <v>37</v>
      </c>
      <c r="K84" s="26" t="s">
        <v>38</v>
      </c>
      <c r="L84" s="26" t="s">
        <v>39</v>
      </c>
      <c r="M84" s="26" t="s">
        <v>40</v>
      </c>
      <c r="N84" s="26" t="s">
        <v>41</v>
      </c>
      <c r="O84" s="26" t="s">
        <v>42</v>
      </c>
    </row>
    <row r="85" spans="1:78" hidden="1" x14ac:dyDescent="0.15">
      <c r="B85" s="26"/>
      <c r="C85" s="26"/>
      <c r="D85" s="26"/>
      <c r="E85" s="26" t="str">
        <f>データ!AI6</f>
        <v>【108.69】</v>
      </c>
      <c r="F85" s="26" t="str">
        <f>データ!AT6</f>
        <v>【3.28】</v>
      </c>
      <c r="G85" s="26" t="str">
        <f>データ!BE6</f>
        <v>【69.49】</v>
      </c>
      <c r="H85" s="26" t="str">
        <f>データ!BP6</f>
        <v>【682.78】</v>
      </c>
      <c r="I85" s="26" t="str">
        <f>データ!CA6</f>
        <v>【100.91】</v>
      </c>
      <c r="J85" s="26" t="str">
        <f>データ!CL6</f>
        <v>【136.86】</v>
      </c>
      <c r="K85" s="26" t="str">
        <f>データ!CW6</f>
        <v>【58.98】</v>
      </c>
      <c r="L85" s="26" t="str">
        <f>データ!DH6</f>
        <v>【95.20】</v>
      </c>
      <c r="M85" s="26" t="str">
        <f>データ!DS6</f>
        <v>【38.60】</v>
      </c>
      <c r="N85" s="26" t="str">
        <f>データ!ED6</f>
        <v>【5.64】</v>
      </c>
      <c r="O85" s="26" t="str">
        <f>データ!EO6</f>
        <v>【0.23】</v>
      </c>
    </row>
  </sheetData>
  <sheetProtection algorithmName="SHA-512" hashValue="FXYpPPh7dadXRKWOImVYTU6HUy8krcKpoZjDV4xAFvElam+2/O4rtQyBOVEcXNueZVHH/wKxhd0yT/GmUeQoww==" saltValue="IJz9w9seEf4zwvImfHTo3Q==" spinCount="100000" sheet="1" objects="1" scenarios="1" formatCells="0" formatColumns="0" formatRows="0"/>
  <mergeCells count="46">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47:BZ63"/>
    <mergeCell ref="B60:BJ61"/>
    <mergeCell ref="BL64:BZ65"/>
    <mergeCell ref="BL66:BZ82"/>
    <mergeCell ref="BL10:BM10"/>
    <mergeCell ref="BL11:BZ13"/>
    <mergeCell ref="B14:BJ15"/>
    <mergeCell ref="BL14:BZ15"/>
    <mergeCell ref="BL16:BZ44"/>
    <mergeCell ref="BL45:BZ46"/>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0"/>
  <sheetViews>
    <sheetView showGridLines="0" workbookViewId="0"/>
  </sheetViews>
  <sheetFormatPr defaultRowHeight="13.5" x14ac:dyDescent="0.15"/>
  <cols>
    <col min="2" max="144" width="11.875" customWidth="1"/>
  </cols>
  <sheetData>
    <row r="1" spans="1:148" x14ac:dyDescent="0.15">
      <c r="A1" t="s">
        <v>43</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8" x14ac:dyDescent="0.15">
      <c r="A2" s="28" t="s">
        <v>44</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8" x14ac:dyDescent="0.15">
      <c r="A3" s="28" t="s">
        <v>45</v>
      </c>
      <c r="B3" s="29" t="s">
        <v>46</v>
      </c>
      <c r="C3" s="29" t="s">
        <v>47</v>
      </c>
      <c r="D3" s="29" t="s">
        <v>48</v>
      </c>
      <c r="E3" s="29" t="s">
        <v>49</v>
      </c>
      <c r="F3" s="29" t="s">
        <v>50</v>
      </c>
      <c r="G3" s="29" t="s">
        <v>51</v>
      </c>
      <c r="H3" s="76" t="s">
        <v>52</v>
      </c>
      <c r="I3" s="77"/>
      <c r="J3" s="77"/>
      <c r="K3" s="77"/>
      <c r="L3" s="77"/>
      <c r="M3" s="77"/>
      <c r="N3" s="77"/>
      <c r="O3" s="77"/>
      <c r="P3" s="77"/>
      <c r="Q3" s="77"/>
      <c r="R3" s="77"/>
      <c r="S3" s="77"/>
      <c r="T3" s="77"/>
      <c r="U3" s="77"/>
      <c r="V3" s="77"/>
      <c r="W3" s="77"/>
      <c r="X3" s="78"/>
      <c r="Y3" s="82" t="s">
        <v>53</v>
      </c>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c r="DI3" s="75" t="s">
        <v>28</v>
      </c>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c r="EO3" s="75"/>
    </row>
    <row r="4" spans="1:148" x14ac:dyDescent="0.15">
      <c r="A4" s="28" t="s">
        <v>54</v>
      </c>
      <c r="B4" s="30"/>
      <c r="C4" s="30"/>
      <c r="D4" s="30"/>
      <c r="E4" s="30"/>
      <c r="F4" s="30"/>
      <c r="G4" s="30"/>
      <c r="H4" s="79"/>
      <c r="I4" s="80"/>
      <c r="J4" s="80"/>
      <c r="K4" s="80"/>
      <c r="L4" s="80"/>
      <c r="M4" s="80"/>
      <c r="N4" s="80"/>
      <c r="O4" s="80"/>
      <c r="P4" s="80"/>
      <c r="Q4" s="80"/>
      <c r="R4" s="80"/>
      <c r="S4" s="80"/>
      <c r="T4" s="80"/>
      <c r="U4" s="80"/>
      <c r="V4" s="80"/>
      <c r="W4" s="80"/>
      <c r="X4" s="81"/>
      <c r="Y4" s="75" t="s">
        <v>55</v>
      </c>
      <c r="Z4" s="75"/>
      <c r="AA4" s="75"/>
      <c r="AB4" s="75"/>
      <c r="AC4" s="75"/>
      <c r="AD4" s="75"/>
      <c r="AE4" s="75"/>
      <c r="AF4" s="75"/>
      <c r="AG4" s="75"/>
      <c r="AH4" s="75"/>
      <c r="AI4" s="75"/>
      <c r="AJ4" s="75" t="s">
        <v>56</v>
      </c>
      <c r="AK4" s="75"/>
      <c r="AL4" s="75"/>
      <c r="AM4" s="75"/>
      <c r="AN4" s="75"/>
      <c r="AO4" s="75"/>
      <c r="AP4" s="75"/>
      <c r="AQ4" s="75"/>
      <c r="AR4" s="75"/>
      <c r="AS4" s="75"/>
      <c r="AT4" s="75"/>
      <c r="AU4" s="75" t="s">
        <v>57</v>
      </c>
      <c r="AV4" s="75"/>
      <c r="AW4" s="75"/>
      <c r="AX4" s="75"/>
      <c r="AY4" s="75"/>
      <c r="AZ4" s="75"/>
      <c r="BA4" s="75"/>
      <c r="BB4" s="75"/>
      <c r="BC4" s="75"/>
      <c r="BD4" s="75"/>
      <c r="BE4" s="75"/>
      <c r="BF4" s="75" t="s">
        <v>58</v>
      </c>
      <c r="BG4" s="75"/>
      <c r="BH4" s="75"/>
      <c r="BI4" s="75"/>
      <c r="BJ4" s="75"/>
      <c r="BK4" s="75"/>
      <c r="BL4" s="75"/>
      <c r="BM4" s="75"/>
      <c r="BN4" s="75"/>
      <c r="BO4" s="75"/>
      <c r="BP4" s="75"/>
      <c r="BQ4" s="75" t="s">
        <v>59</v>
      </c>
      <c r="BR4" s="75"/>
      <c r="BS4" s="75"/>
      <c r="BT4" s="75"/>
      <c r="BU4" s="75"/>
      <c r="BV4" s="75"/>
      <c r="BW4" s="75"/>
      <c r="BX4" s="75"/>
      <c r="BY4" s="75"/>
      <c r="BZ4" s="75"/>
      <c r="CA4" s="75"/>
      <c r="CB4" s="75" t="s">
        <v>60</v>
      </c>
      <c r="CC4" s="75"/>
      <c r="CD4" s="75"/>
      <c r="CE4" s="75"/>
      <c r="CF4" s="75"/>
      <c r="CG4" s="75"/>
      <c r="CH4" s="75"/>
      <c r="CI4" s="75"/>
      <c r="CJ4" s="75"/>
      <c r="CK4" s="75"/>
      <c r="CL4" s="75"/>
      <c r="CM4" s="75" t="s">
        <v>61</v>
      </c>
      <c r="CN4" s="75"/>
      <c r="CO4" s="75"/>
      <c r="CP4" s="75"/>
      <c r="CQ4" s="75"/>
      <c r="CR4" s="75"/>
      <c r="CS4" s="75"/>
      <c r="CT4" s="75"/>
      <c r="CU4" s="75"/>
      <c r="CV4" s="75"/>
      <c r="CW4" s="75"/>
      <c r="CX4" s="75" t="s">
        <v>62</v>
      </c>
      <c r="CY4" s="75"/>
      <c r="CZ4" s="75"/>
      <c r="DA4" s="75"/>
      <c r="DB4" s="75"/>
      <c r="DC4" s="75"/>
      <c r="DD4" s="75"/>
      <c r="DE4" s="75"/>
      <c r="DF4" s="75"/>
      <c r="DG4" s="75"/>
      <c r="DH4" s="75"/>
      <c r="DI4" s="75" t="s">
        <v>63</v>
      </c>
      <c r="DJ4" s="75"/>
      <c r="DK4" s="75"/>
      <c r="DL4" s="75"/>
      <c r="DM4" s="75"/>
      <c r="DN4" s="75"/>
      <c r="DO4" s="75"/>
      <c r="DP4" s="75"/>
      <c r="DQ4" s="75"/>
      <c r="DR4" s="75"/>
      <c r="DS4" s="75"/>
      <c r="DT4" s="75" t="s">
        <v>64</v>
      </c>
      <c r="DU4" s="75"/>
      <c r="DV4" s="75"/>
      <c r="DW4" s="75"/>
      <c r="DX4" s="75"/>
      <c r="DY4" s="75"/>
      <c r="DZ4" s="75"/>
      <c r="EA4" s="75"/>
      <c r="EB4" s="75"/>
      <c r="EC4" s="75"/>
      <c r="ED4" s="75"/>
      <c r="EE4" s="75" t="s">
        <v>65</v>
      </c>
      <c r="EF4" s="75"/>
      <c r="EG4" s="75"/>
      <c r="EH4" s="75"/>
      <c r="EI4" s="75"/>
      <c r="EJ4" s="75"/>
      <c r="EK4" s="75"/>
      <c r="EL4" s="75"/>
      <c r="EM4" s="75"/>
      <c r="EN4" s="75"/>
      <c r="EO4" s="75"/>
    </row>
    <row r="5" spans="1:148" x14ac:dyDescent="0.15">
      <c r="A5" s="28" t="s">
        <v>66</v>
      </c>
      <c r="B5" s="31"/>
      <c r="C5" s="31"/>
      <c r="D5" s="31"/>
      <c r="E5" s="31"/>
      <c r="F5" s="31"/>
      <c r="G5" s="31"/>
      <c r="H5" s="32" t="s">
        <v>67</v>
      </c>
      <c r="I5" s="32" t="s">
        <v>68</v>
      </c>
      <c r="J5" s="32" t="s">
        <v>69</v>
      </c>
      <c r="K5" s="32" t="s">
        <v>70</v>
      </c>
      <c r="L5" s="32" t="s">
        <v>71</v>
      </c>
      <c r="M5" s="32" t="s">
        <v>5</v>
      </c>
      <c r="N5" s="32" t="s">
        <v>72</v>
      </c>
      <c r="O5" s="32" t="s">
        <v>73</v>
      </c>
      <c r="P5" s="32" t="s">
        <v>74</v>
      </c>
      <c r="Q5" s="32" t="s">
        <v>75</v>
      </c>
      <c r="R5" s="32" t="s">
        <v>76</v>
      </c>
      <c r="S5" s="32" t="s">
        <v>77</v>
      </c>
      <c r="T5" s="32" t="s">
        <v>78</v>
      </c>
      <c r="U5" s="32" t="s">
        <v>79</v>
      </c>
      <c r="V5" s="32" t="s">
        <v>80</v>
      </c>
      <c r="W5" s="32" t="s">
        <v>81</v>
      </c>
      <c r="X5" s="32" t="s">
        <v>82</v>
      </c>
      <c r="Y5" s="32" t="s">
        <v>83</v>
      </c>
      <c r="Z5" s="32" t="s">
        <v>84</v>
      </c>
      <c r="AA5" s="32" t="s">
        <v>85</v>
      </c>
      <c r="AB5" s="32" t="s">
        <v>86</v>
      </c>
      <c r="AC5" s="32" t="s">
        <v>87</v>
      </c>
      <c r="AD5" s="32" t="s">
        <v>88</v>
      </c>
      <c r="AE5" s="32" t="s">
        <v>89</v>
      </c>
      <c r="AF5" s="32" t="s">
        <v>90</v>
      </c>
      <c r="AG5" s="32" t="s">
        <v>91</v>
      </c>
      <c r="AH5" s="32" t="s">
        <v>92</v>
      </c>
      <c r="AI5" s="32" t="s">
        <v>31</v>
      </c>
      <c r="AJ5" s="32" t="s">
        <v>83</v>
      </c>
      <c r="AK5" s="32" t="s">
        <v>84</v>
      </c>
      <c r="AL5" s="32" t="s">
        <v>85</v>
      </c>
      <c r="AM5" s="32" t="s">
        <v>86</v>
      </c>
      <c r="AN5" s="32" t="s">
        <v>87</v>
      </c>
      <c r="AO5" s="32" t="s">
        <v>88</v>
      </c>
      <c r="AP5" s="32" t="s">
        <v>89</v>
      </c>
      <c r="AQ5" s="32" t="s">
        <v>90</v>
      </c>
      <c r="AR5" s="32" t="s">
        <v>91</v>
      </c>
      <c r="AS5" s="32" t="s">
        <v>92</v>
      </c>
      <c r="AT5" s="32" t="s">
        <v>93</v>
      </c>
      <c r="AU5" s="32" t="s">
        <v>83</v>
      </c>
      <c r="AV5" s="32" t="s">
        <v>84</v>
      </c>
      <c r="AW5" s="32" t="s">
        <v>85</v>
      </c>
      <c r="AX5" s="32" t="s">
        <v>86</v>
      </c>
      <c r="AY5" s="32" t="s">
        <v>87</v>
      </c>
      <c r="AZ5" s="32" t="s">
        <v>88</v>
      </c>
      <c r="BA5" s="32" t="s">
        <v>89</v>
      </c>
      <c r="BB5" s="32" t="s">
        <v>90</v>
      </c>
      <c r="BC5" s="32" t="s">
        <v>91</v>
      </c>
      <c r="BD5" s="32" t="s">
        <v>92</v>
      </c>
      <c r="BE5" s="32" t="s">
        <v>93</v>
      </c>
      <c r="BF5" s="32" t="s">
        <v>83</v>
      </c>
      <c r="BG5" s="32" t="s">
        <v>84</v>
      </c>
      <c r="BH5" s="32" t="s">
        <v>85</v>
      </c>
      <c r="BI5" s="32" t="s">
        <v>86</v>
      </c>
      <c r="BJ5" s="32" t="s">
        <v>87</v>
      </c>
      <c r="BK5" s="32" t="s">
        <v>88</v>
      </c>
      <c r="BL5" s="32" t="s">
        <v>89</v>
      </c>
      <c r="BM5" s="32" t="s">
        <v>90</v>
      </c>
      <c r="BN5" s="32" t="s">
        <v>91</v>
      </c>
      <c r="BO5" s="32" t="s">
        <v>92</v>
      </c>
      <c r="BP5" s="32" t="s">
        <v>93</v>
      </c>
      <c r="BQ5" s="32" t="s">
        <v>83</v>
      </c>
      <c r="BR5" s="32" t="s">
        <v>84</v>
      </c>
      <c r="BS5" s="32" t="s">
        <v>85</v>
      </c>
      <c r="BT5" s="32" t="s">
        <v>86</v>
      </c>
      <c r="BU5" s="32" t="s">
        <v>87</v>
      </c>
      <c r="BV5" s="32" t="s">
        <v>88</v>
      </c>
      <c r="BW5" s="32" t="s">
        <v>89</v>
      </c>
      <c r="BX5" s="32" t="s">
        <v>90</v>
      </c>
      <c r="BY5" s="32" t="s">
        <v>91</v>
      </c>
      <c r="BZ5" s="32" t="s">
        <v>92</v>
      </c>
      <c r="CA5" s="32" t="s">
        <v>93</v>
      </c>
      <c r="CB5" s="32" t="s">
        <v>83</v>
      </c>
      <c r="CC5" s="32" t="s">
        <v>84</v>
      </c>
      <c r="CD5" s="32" t="s">
        <v>85</v>
      </c>
      <c r="CE5" s="32" t="s">
        <v>86</v>
      </c>
      <c r="CF5" s="32" t="s">
        <v>87</v>
      </c>
      <c r="CG5" s="32" t="s">
        <v>88</v>
      </c>
      <c r="CH5" s="32" t="s">
        <v>89</v>
      </c>
      <c r="CI5" s="32" t="s">
        <v>90</v>
      </c>
      <c r="CJ5" s="32" t="s">
        <v>91</v>
      </c>
      <c r="CK5" s="32" t="s">
        <v>92</v>
      </c>
      <c r="CL5" s="32" t="s">
        <v>93</v>
      </c>
      <c r="CM5" s="32" t="s">
        <v>83</v>
      </c>
      <c r="CN5" s="32" t="s">
        <v>84</v>
      </c>
      <c r="CO5" s="32" t="s">
        <v>85</v>
      </c>
      <c r="CP5" s="32" t="s">
        <v>86</v>
      </c>
      <c r="CQ5" s="32" t="s">
        <v>87</v>
      </c>
      <c r="CR5" s="32" t="s">
        <v>88</v>
      </c>
      <c r="CS5" s="32" t="s">
        <v>89</v>
      </c>
      <c r="CT5" s="32" t="s">
        <v>90</v>
      </c>
      <c r="CU5" s="32" t="s">
        <v>91</v>
      </c>
      <c r="CV5" s="32" t="s">
        <v>92</v>
      </c>
      <c r="CW5" s="32" t="s">
        <v>93</v>
      </c>
      <c r="CX5" s="32" t="s">
        <v>83</v>
      </c>
      <c r="CY5" s="32" t="s">
        <v>84</v>
      </c>
      <c r="CZ5" s="32" t="s">
        <v>85</v>
      </c>
      <c r="DA5" s="32" t="s">
        <v>86</v>
      </c>
      <c r="DB5" s="32" t="s">
        <v>87</v>
      </c>
      <c r="DC5" s="32" t="s">
        <v>88</v>
      </c>
      <c r="DD5" s="32" t="s">
        <v>89</v>
      </c>
      <c r="DE5" s="32" t="s">
        <v>90</v>
      </c>
      <c r="DF5" s="32" t="s">
        <v>91</v>
      </c>
      <c r="DG5" s="32" t="s">
        <v>92</v>
      </c>
      <c r="DH5" s="32" t="s">
        <v>93</v>
      </c>
      <c r="DI5" s="32" t="s">
        <v>83</v>
      </c>
      <c r="DJ5" s="32" t="s">
        <v>84</v>
      </c>
      <c r="DK5" s="32" t="s">
        <v>85</v>
      </c>
      <c r="DL5" s="32" t="s">
        <v>86</v>
      </c>
      <c r="DM5" s="32" t="s">
        <v>87</v>
      </c>
      <c r="DN5" s="32" t="s">
        <v>88</v>
      </c>
      <c r="DO5" s="32" t="s">
        <v>89</v>
      </c>
      <c r="DP5" s="32" t="s">
        <v>90</v>
      </c>
      <c r="DQ5" s="32" t="s">
        <v>91</v>
      </c>
      <c r="DR5" s="32" t="s">
        <v>92</v>
      </c>
      <c r="DS5" s="32" t="s">
        <v>93</v>
      </c>
      <c r="DT5" s="32" t="s">
        <v>83</v>
      </c>
      <c r="DU5" s="32" t="s">
        <v>84</v>
      </c>
      <c r="DV5" s="32" t="s">
        <v>85</v>
      </c>
      <c r="DW5" s="32" t="s">
        <v>86</v>
      </c>
      <c r="DX5" s="32" t="s">
        <v>87</v>
      </c>
      <c r="DY5" s="32" t="s">
        <v>88</v>
      </c>
      <c r="DZ5" s="32" t="s">
        <v>89</v>
      </c>
      <c r="EA5" s="32" t="s">
        <v>90</v>
      </c>
      <c r="EB5" s="32" t="s">
        <v>91</v>
      </c>
      <c r="EC5" s="32" t="s">
        <v>92</v>
      </c>
      <c r="ED5" s="32" t="s">
        <v>93</v>
      </c>
      <c r="EE5" s="32" t="s">
        <v>83</v>
      </c>
      <c r="EF5" s="32" t="s">
        <v>84</v>
      </c>
      <c r="EG5" s="32" t="s">
        <v>85</v>
      </c>
      <c r="EH5" s="32" t="s">
        <v>86</v>
      </c>
      <c r="EI5" s="32" t="s">
        <v>87</v>
      </c>
      <c r="EJ5" s="32" t="s">
        <v>88</v>
      </c>
      <c r="EK5" s="32" t="s">
        <v>89</v>
      </c>
      <c r="EL5" s="32" t="s">
        <v>90</v>
      </c>
      <c r="EM5" s="32" t="s">
        <v>91</v>
      </c>
      <c r="EN5" s="32" t="s">
        <v>92</v>
      </c>
      <c r="EO5" s="32" t="s">
        <v>93</v>
      </c>
    </row>
    <row r="6" spans="1:148" s="36" customFormat="1" x14ac:dyDescent="0.15">
      <c r="A6" s="28" t="s">
        <v>94</v>
      </c>
      <c r="B6" s="33">
        <f>B7</f>
        <v>2018</v>
      </c>
      <c r="C6" s="33">
        <f t="shared" ref="C6:X6" si="3">C7</f>
        <v>122041</v>
      </c>
      <c r="D6" s="33">
        <f t="shared" si="3"/>
        <v>46</v>
      </c>
      <c r="E6" s="33">
        <f t="shared" si="3"/>
        <v>17</v>
      </c>
      <c r="F6" s="33">
        <f t="shared" si="3"/>
        <v>1</v>
      </c>
      <c r="G6" s="33">
        <f t="shared" si="3"/>
        <v>0</v>
      </c>
      <c r="H6" s="33" t="str">
        <f t="shared" si="3"/>
        <v>千葉県　船橋市</v>
      </c>
      <c r="I6" s="33" t="str">
        <f t="shared" si="3"/>
        <v>法適用</v>
      </c>
      <c r="J6" s="33" t="str">
        <f t="shared" si="3"/>
        <v>下水道事業</v>
      </c>
      <c r="K6" s="33" t="str">
        <f t="shared" si="3"/>
        <v>公共下水道</v>
      </c>
      <c r="L6" s="33" t="str">
        <f t="shared" si="3"/>
        <v>Aa</v>
      </c>
      <c r="M6" s="33" t="str">
        <f t="shared" si="3"/>
        <v>非設置</v>
      </c>
      <c r="N6" s="34" t="str">
        <f t="shared" si="3"/>
        <v>-</v>
      </c>
      <c r="O6" s="34">
        <f t="shared" si="3"/>
        <v>52.33</v>
      </c>
      <c r="P6" s="34">
        <f t="shared" si="3"/>
        <v>87.3</v>
      </c>
      <c r="Q6" s="34">
        <f t="shared" si="3"/>
        <v>79.33</v>
      </c>
      <c r="R6" s="34">
        <f t="shared" si="3"/>
        <v>1938</v>
      </c>
      <c r="S6" s="34">
        <f t="shared" si="3"/>
        <v>639598</v>
      </c>
      <c r="T6" s="34">
        <f t="shared" si="3"/>
        <v>85.62</v>
      </c>
      <c r="U6" s="34">
        <f t="shared" si="3"/>
        <v>7470.19</v>
      </c>
      <c r="V6" s="34">
        <f t="shared" si="3"/>
        <v>558710</v>
      </c>
      <c r="W6" s="34">
        <f t="shared" si="3"/>
        <v>47.28</v>
      </c>
      <c r="X6" s="34">
        <f t="shared" si="3"/>
        <v>11817.05</v>
      </c>
      <c r="Y6" s="35" t="str">
        <f>IF(Y7="",NA(),Y7)</f>
        <v>-</v>
      </c>
      <c r="Z6" s="35" t="str">
        <f t="shared" ref="Z6:AH6" si="4">IF(Z7="",NA(),Z7)</f>
        <v>-</v>
      </c>
      <c r="AA6" s="35" t="str">
        <f t="shared" si="4"/>
        <v>-</v>
      </c>
      <c r="AB6" s="35" t="str">
        <f t="shared" si="4"/>
        <v>-</v>
      </c>
      <c r="AC6" s="35">
        <f t="shared" si="4"/>
        <v>100.52</v>
      </c>
      <c r="AD6" s="35" t="str">
        <f t="shared" si="4"/>
        <v>-</v>
      </c>
      <c r="AE6" s="35" t="str">
        <f t="shared" si="4"/>
        <v>-</v>
      </c>
      <c r="AF6" s="35" t="str">
        <f t="shared" si="4"/>
        <v>-</v>
      </c>
      <c r="AG6" s="35" t="str">
        <f t="shared" si="4"/>
        <v>-</v>
      </c>
      <c r="AH6" s="35">
        <f t="shared" si="4"/>
        <v>108.87</v>
      </c>
      <c r="AI6" s="34" t="str">
        <f>IF(AI7="","",IF(AI7="-","【-】","【"&amp;SUBSTITUTE(TEXT(AI7,"#,##0.00"),"-","△")&amp;"】"))</f>
        <v>【108.69】</v>
      </c>
      <c r="AJ6" s="35" t="str">
        <f>IF(AJ7="",NA(),AJ7)</f>
        <v>-</v>
      </c>
      <c r="AK6" s="35" t="str">
        <f t="shared" ref="AK6:AS6" si="5">IF(AK7="",NA(),AK7)</f>
        <v>-</v>
      </c>
      <c r="AL6" s="35" t="str">
        <f t="shared" si="5"/>
        <v>-</v>
      </c>
      <c r="AM6" s="35" t="str">
        <f t="shared" si="5"/>
        <v>-</v>
      </c>
      <c r="AN6" s="34">
        <f t="shared" si="5"/>
        <v>0</v>
      </c>
      <c r="AO6" s="35" t="str">
        <f t="shared" si="5"/>
        <v>-</v>
      </c>
      <c r="AP6" s="35" t="str">
        <f t="shared" si="5"/>
        <v>-</v>
      </c>
      <c r="AQ6" s="35" t="str">
        <f t="shared" si="5"/>
        <v>-</v>
      </c>
      <c r="AR6" s="35" t="str">
        <f t="shared" si="5"/>
        <v>-</v>
      </c>
      <c r="AS6" s="35">
        <f t="shared" si="5"/>
        <v>0.39</v>
      </c>
      <c r="AT6" s="34" t="str">
        <f>IF(AT7="","",IF(AT7="-","【-】","【"&amp;SUBSTITUTE(TEXT(AT7,"#,##0.00"),"-","△")&amp;"】"))</f>
        <v>【3.28】</v>
      </c>
      <c r="AU6" s="35" t="str">
        <f>IF(AU7="",NA(),AU7)</f>
        <v>-</v>
      </c>
      <c r="AV6" s="35" t="str">
        <f t="shared" ref="AV6:BD6" si="6">IF(AV7="",NA(),AV7)</f>
        <v>-</v>
      </c>
      <c r="AW6" s="35" t="str">
        <f t="shared" si="6"/>
        <v>-</v>
      </c>
      <c r="AX6" s="35" t="str">
        <f t="shared" si="6"/>
        <v>-</v>
      </c>
      <c r="AY6" s="35">
        <f t="shared" si="6"/>
        <v>42.06</v>
      </c>
      <c r="AZ6" s="35" t="str">
        <f t="shared" si="6"/>
        <v>-</v>
      </c>
      <c r="BA6" s="35" t="str">
        <f t="shared" si="6"/>
        <v>-</v>
      </c>
      <c r="BB6" s="35" t="str">
        <f t="shared" si="6"/>
        <v>-</v>
      </c>
      <c r="BC6" s="35" t="str">
        <f t="shared" si="6"/>
        <v>-</v>
      </c>
      <c r="BD6" s="35">
        <f t="shared" si="6"/>
        <v>73.55</v>
      </c>
      <c r="BE6" s="34" t="str">
        <f>IF(BE7="","",IF(BE7="-","【-】","【"&amp;SUBSTITUTE(TEXT(BE7,"#,##0.00"),"-","△")&amp;"】"))</f>
        <v>【69.49】</v>
      </c>
      <c r="BF6" s="35" t="str">
        <f>IF(BF7="",NA(),BF7)</f>
        <v>-</v>
      </c>
      <c r="BG6" s="35" t="str">
        <f t="shared" ref="BG6:BO6" si="7">IF(BG7="",NA(),BG7)</f>
        <v>-</v>
      </c>
      <c r="BH6" s="35" t="str">
        <f t="shared" si="7"/>
        <v>-</v>
      </c>
      <c r="BI6" s="35" t="str">
        <f t="shared" si="7"/>
        <v>-</v>
      </c>
      <c r="BJ6" s="35">
        <f t="shared" si="7"/>
        <v>798.65</v>
      </c>
      <c r="BK6" s="35" t="str">
        <f t="shared" si="7"/>
        <v>-</v>
      </c>
      <c r="BL6" s="35" t="str">
        <f t="shared" si="7"/>
        <v>-</v>
      </c>
      <c r="BM6" s="35" t="str">
        <f t="shared" si="7"/>
        <v>-</v>
      </c>
      <c r="BN6" s="35" t="str">
        <f t="shared" si="7"/>
        <v>-</v>
      </c>
      <c r="BO6" s="35">
        <f t="shared" si="7"/>
        <v>514.27</v>
      </c>
      <c r="BP6" s="34" t="str">
        <f>IF(BP7="","",IF(BP7="-","【-】","【"&amp;SUBSTITUTE(TEXT(BP7,"#,##0.00"),"-","△")&amp;"】"))</f>
        <v>【682.78】</v>
      </c>
      <c r="BQ6" s="35" t="str">
        <f>IF(BQ7="",NA(),BQ7)</f>
        <v>-</v>
      </c>
      <c r="BR6" s="35" t="str">
        <f t="shared" ref="BR6:BZ6" si="8">IF(BR7="",NA(),BR7)</f>
        <v>-</v>
      </c>
      <c r="BS6" s="35" t="str">
        <f t="shared" si="8"/>
        <v>-</v>
      </c>
      <c r="BT6" s="35" t="str">
        <f t="shared" si="8"/>
        <v>-</v>
      </c>
      <c r="BU6" s="35">
        <f t="shared" si="8"/>
        <v>73.52</v>
      </c>
      <c r="BV6" s="35" t="str">
        <f t="shared" si="8"/>
        <v>-</v>
      </c>
      <c r="BW6" s="35" t="str">
        <f t="shared" si="8"/>
        <v>-</v>
      </c>
      <c r="BX6" s="35" t="str">
        <f t="shared" si="8"/>
        <v>-</v>
      </c>
      <c r="BY6" s="35" t="str">
        <f t="shared" si="8"/>
        <v>-</v>
      </c>
      <c r="BZ6" s="35">
        <f t="shared" si="8"/>
        <v>100.34</v>
      </c>
      <c r="CA6" s="34" t="str">
        <f>IF(CA7="","",IF(CA7="-","【-】","【"&amp;SUBSTITUTE(TEXT(CA7,"#,##0.00"),"-","△")&amp;"】"))</f>
        <v>【100.91】</v>
      </c>
      <c r="CB6" s="35" t="str">
        <f>IF(CB7="",NA(),CB7)</f>
        <v>-</v>
      </c>
      <c r="CC6" s="35" t="str">
        <f t="shared" ref="CC6:CK6" si="9">IF(CC7="",NA(),CC7)</f>
        <v>-</v>
      </c>
      <c r="CD6" s="35" t="str">
        <f t="shared" si="9"/>
        <v>-</v>
      </c>
      <c r="CE6" s="35" t="str">
        <f t="shared" si="9"/>
        <v>-</v>
      </c>
      <c r="CF6" s="35">
        <f t="shared" si="9"/>
        <v>183.46</v>
      </c>
      <c r="CG6" s="35" t="str">
        <f t="shared" si="9"/>
        <v>-</v>
      </c>
      <c r="CH6" s="35" t="str">
        <f t="shared" si="9"/>
        <v>-</v>
      </c>
      <c r="CI6" s="35" t="str">
        <f t="shared" si="9"/>
        <v>-</v>
      </c>
      <c r="CJ6" s="35" t="str">
        <f t="shared" si="9"/>
        <v>-</v>
      </c>
      <c r="CK6" s="35">
        <f t="shared" si="9"/>
        <v>113.49</v>
      </c>
      <c r="CL6" s="34" t="str">
        <f>IF(CL7="","",IF(CL7="-","【-】","【"&amp;SUBSTITUTE(TEXT(CL7,"#,##0.00"),"-","△")&amp;"】"))</f>
        <v>【136.86】</v>
      </c>
      <c r="CM6" s="35" t="str">
        <f>IF(CM7="",NA(),CM7)</f>
        <v>-</v>
      </c>
      <c r="CN6" s="35" t="str">
        <f t="shared" ref="CN6:CV6" si="10">IF(CN7="",NA(),CN7)</f>
        <v>-</v>
      </c>
      <c r="CO6" s="35" t="str">
        <f t="shared" si="10"/>
        <v>-</v>
      </c>
      <c r="CP6" s="35" t="str">
        <f t="shared" si="10"/>
        <v>-</v>
      </c>
      <c r="CQ6" s="35">
        <f t="shared" si="10"/>
        <v>89.29</v>
      </c>
      <c r="CR6" s="35" t="str">
        <f t="shared" si="10"/>
        <v>-</v>
      </c>
      <c r="CS6" s="35" t="str">
        <f t="shared" si="10"/>
        <v>-</v>
      </c>
      <c r="CT6" s="35" t="str">
        <f t="shared" si="10"/>
        <v>-</v>
      </c>
      <c r="CU6" s="35" t="str">
        <f t="shared" si="10"/>
        <v>-</v>
      </c>
      <c r="CV6" s="35">
        <f t="shared" si="10"/>
        <v>62.96</v>
      </c>
      <c r="CW6" s="34" t="str">
        <f>IF(CW7="","",IF(CW7="-","【-】","【"&amp;SUBSTITUTE(TEXT(CW7,"#,##0.00"),"-","△")&amp;"】"))</f>
        <v>【58.98】</v>
      </c>
      <c r="CX6" s="35" t="str">
        <f>IF(CX7="",NA(),CX7)</f>
        <v>-</v>
      </c>
      <c r="CY6" s="35" t="str">
        <f t="shared" ref="CY6:DG6" si="11">IF(CY7="",NA(),CY7)</f>
        <v>-</v>
      </c>
      <c r="CZ6" s="35" t="str">
        <f t="shared" si="11"/>
        <v>-</v>
      </c>
      <c r="DA6" s="35" t="str">
        <f t="shared" si="11"/>
        <v>-</v>
      </c>
      <c r="DB6" s="35">
        <f t="shared" si="11"/>
        <v>82.47</v>
      </c>
      <c r="DC6" s="35" t="str">
        <f t="shared" si="11"/>
        <v>-</v>
      </c>
      <c r="DD6" s="35" t="str">
        <f t="shared" si="11"/>
        <v>-</v>
      </c>
      <c r="DE6" s="35" t="str">
        <f t="shared" si="11"/>
        <v>-</v>
      </c>
      <c r="DF6" s="35" t="str">
        <f t="shared" si="11"/>
        <v>-</v>
      </c>
      <c r="DG6" s="35">
        <f t="shared" si="11"/>
        <v>96.96</v>
      </c>
      <c r="DH6" s="34" t="str">
        <f>IF(DH7="","",IF(DH7="-","【-】","【"&amp;SUBSTITUTE(TEXT(DH7,"#,##0.00"),"-","△")&amp;"】"))</f>
        <v>【95.20】</v>
      </c>
      <c r="DI6" s="35" t="str">
        <f>IF(DI7="",NA(),DI7)</f>
        <v>-</v>
      </c>
      <c r="DJ6" s="35" t="str">
        <f t="shared" ref="DJ6:DR6" si="12">IF(DJ7="",NA(),DJ7)</f>
        <v>-</v>
      </c>
      <c r="DK6" s="35" t="str">
        <f t="shared" si="12"/>
        <v>-</v>
      </c>
      <c r="DL6" s="35" t="str">
        <f t="shared" si="12"/>
        <v>-</v>
      </c>
      <c r="DM6" s="35">
        <f t="shared" si="12"/>
        <v>3.43</v>
      </c>
      <c r="DN6" s="35" t="str">
        <f t="shared" si="12"/>
        <v>-</v>
      </c>
      <c r="DO6" s="35" t="str">
        <f t="shared" si="12"/>
        <v>-</v>
      </c>
      <c r="DP6" s="35" t="str">
        <f t="shared" si="12"/>
        <v>-</v>
      </c>
      <c r="DQ6" s="35" t="str">
        <f t="shared" si="12"/>
        <v>-</v>
      </c>
      <c r="DR6" s="35">
        <f t="shared" si="12"/>
        <v>25.13</v>
      </c>
      <c r="DS6" s="34" t="str">
        <f>IF(DS7="","",IF(DS7="-","【-】","【"&amp;SUBSTITUTE(TEXT(DS7,"#,##0.00"),"-","△")&amp;"】"))</f>
        <v>【38.60】</v>
      </c>
      <c r="DT6" s="35" t="str">
        <f>IF(DT7="",NA(),DT7)</f>
        <v>-</v>
      </c>
      <c r="DU6" s="35" t="str">
        <f t="shared" ref="DU6:EC6" si="13">IF(DU7="",NA(),DU7)</f>
        <v>-</v>
      </c>
      <c r="DV6" s="35" t="str">
        <f t="shared" si="13"/>
        <v>-</v>
      </c>
      <c r="DW6" s="35" t="str">
        <f t="shared" si="13"/>
        <v>-</v>
      </c>
      <c r="DX6" s="35">
        <f t="shared" si="13"/>
        <v>4.7</v>
      </c>
      <c r="DY6" s="35" t="str">
        <f t="shared" si="13"/>
        <v>-</v>
      </c>
      <c r="DZ6" s="35" t="str">
        <f t="shared" si="13"/>
        <v>-</v>
      </c>
      <c r="EA6" s="35" t="str">
        <f t="shared" si="13"/>
        <v>-</v>
      </c>
      <c r="EB6" s="35" t="str">
        <f t="shared" si="13"/>
        <v>-</v>
      </c>
      <c r="EC6" s="35">
        <f t="shared" si="13"/>
        <v>6.4</v>
      </c>
      <c r="ED6" s="34" t="str">
        <f>IF(ED7="","",IF(ED7="-","【-】","【"&amp;SUBSTITUTE(TEXT(ED7,"#,##0.00"),"-","△")&amp;"】"))</f>
        <v>【5.64】</v>
      </c>
      <c r="EE6" s="35" t="str">
        <f>IF(EE7="",NA(),EE7)</f>
        <v>-</v>
      </c>
      <c r="EF6" s="35" t="str">
        <f t="shared" ref="EF6:EN6" si="14">IF(EF7="",NA(),EF7)</f>
        <v>-</v>
      </c>
      <c r="EG6" s="35" t="str">
        <f t="shared" si="14"/>
        <v>-</v>
      </c>
      <c r="EH6" s="35" t="str">
        <f t="shared" si="14"/>
        <v>-</v>
      </c>
      <c r="EI6" s="35">
        <f t="shared" si="14"/>
        <v>0.38</v>
      </c>
      <c r="EJ6" s="35" t="str">
        <f t="shared" si="14"/>
        <v>-</v>
      </c>
      <c r="EK6" s="35" t="str">
        <f t="shared" si="14"/>
        <v>-</v>
      </c>
      <c r="EL6" s="35" t="str">
        <f t="shared" si="14"/>
        <v>-</v>
      </c>
      <c r="EM6" s="35" t="str">
        <f t="shared" si="14"/>
        <v>-</v>
      </c>
      <c r="EN6" s="35">
        <f t="shared" si="14"/>
        <v>0.16</v>
      </c>
      <c r="EO6" s="34" t="str">
        <f>IF(EO7="","",IF(EO7="-","【-】","【"&amp;SUBSTITUTE(TEXT(EO7,"#,##0.00"),"-","△")&amp;"】"))</f>
        <v>【0.23】</v>
      </c>
    </row>
    <row r="7" spans="1:148" s="36" customFormat="1" x14ac:dyDescent="0.15">
      <c r="A7" s="28"/>
      <c r="B7" s="37">
        <v>2018</v>
      </c>
      <c r="C7" s="37">
        <v>122041</v>
      </c>
      <c r="D7" s="37">
        <v>46</v>
      </c>
      <c r="E7" s="37">
        <v>17</v>
      </c>
      <c r="F7" s="37">
        <v>1</v>
      </c>
      <c r="G7" s="37">
        <v>0</v>
      </c>
      <c r="H7" s="37" t="s">
        <v>95</v>
      </c>
      <c r="I7" s="37" t="s">
        <v>96</v>
      </c>
      <c r="J7" s="37" t="s">
        <v>97</v>
      </c>
      <c r="K7" s="37" t="s">
        <v>98</v>
      </c>
      <c r="L7" s="37" t="s">
        <v>99</v>
      </c>
      <c r="M7" s="37" t="s">
        <v>100</v>
      </c>
      <c r="N7" s="38" t="s">
        <v>101</v>
      </c>
      <c r="O7" s="38">
        <v>52.33</v>
      </c>
      <c r="P7" s="38">
        <v>87.3</v>
      </c>
      <c r="Q7" s="38">
        <v>79.33</v>
      </c>
      <c r="R7" s="38">
        <v>1938</v>
      </c>
      <c r="S7" s="38">
        <v>639598</v>
      </c>
      <c r="T7" s="38">
        <v>85.62</v>
      </c>
      <c r="U7" s="38">
        <v>7470.19</v>
      </c>
      <c r="V7" s="38">
        <v>558710</v>
      </c>
      <c r="W7" s="38">
        <v>47.28</v>
      </c>
      <c r="X7" s="38">
        <v>11817.05</v>
      </c>
      <c r="Y7" s="38" t="s">
        <v>101</v>
      </c>
      <c r="Z7" s="38" t="s">
        <v>101</v>
      </c>
      <c r="AA7" s="38" t="s">
        <v>101</v>
      </c>
      <c r="AB7" s="38" t="s">
        <v>101</v>
      </c>
      <c r="AC7" s="38">
        <v>100.52</v>
      </c>
      <c r="AD7" s="38" t="s">
        <v>101</v>
      </c>
      <c r="AE7" s="38" t="s">
        <v>101</v>
      </c>
      <c r="AF7" s="38" t="s">
        <v>101</v>
      </c>
      <c r="AG7" s="38" t="s">
        <v>101</v>
      </c>
      <c r="AH7" s="38">
        <v>108.87</v>
      </c>
      <c r="AI7" s="38">
        <v>108.69</v>
      </c>
      <c r="AJ7" s="38" t="s">
        <v>101</v>
      </c>
      <c r="AK7" s="38" t="s">
        <v>101</v>
      </c>
      <c r="AL7" s="38" t="s">
        <v>101</v>
      </c>
      <c r="AM7" s="38" t="s">
        <v>101</v>
      </c>
      <c r="AN7" s="38">
        <v>0</v>
      </c>
      <c r="AO7" s="38" t="s">
        <v>101</v>
      </c>
      <c r="AP7" s="38" t="s">
        <v>101</v>
      </c>
      <c r="AQ7" s="38" t="s">
        <v>101</v>
      </c>
      <c r="AR7" s="38" t="s">
        <v>101</v>
      </c>
      <c r="AS7" s="38">
        <v>0.39</v>
      </c>
      <c r="AT7" s="38">
        <v>3.28</v>
      </c>
      <c r="AU7" s="38" t="s">
        <v>101</v>
      </c>
      <c r="AV7" s="38" t="s">
        <v>101</v>
      </c>
      <c r="AW7" s="38" t="s">
        <v>101</v>
      </c>
      <c r="AX7" s="38" t="s">
        <v>101</v>
      </c>
      <c r="AY7" s="38">
        <v>42.06</v>
      </c>
      <c r="AZ7" s="38" t="s">
        <v>101</v>
      </c>
      <c r="BA7" s="38" t="s">
        <v>101</v>
      </c>
      <c r="BB7" s="38" t="s">
        <v>101</v>
      </c>
      <c r="BC7" s="38" t="s">
        <v>101</v>
      </c>
      <c r="BD7" s="38">
        <v>73.55</v>
      </c>
      <c r="BE7" s="38">
        <v>69.489999999999995</v>
      </c>
      <c r="BF7" s="38" t="s">
        <v>101</v>
      </c>
      <c r="BG7" s="38" t="s">
        <v>101</v>
      </c>
      <c r="BH7" s="38" t="s">
        <v>101</v>
      </c>
      <c r="BI7" s="38" t="s">
        <v>101</v>
      </c>
      <c r="BJ7" s="38">
        <v>798.65</v>
      </c>
      <c r="BK7" s="38" t="s">
        <v>101</v>
      </c>
      <c r="BL7" s="38" t="s">
        <v>101</v>
      </c>
      <c r="BM7" s="38" t="s">
        <v>101</v>
      </c>
      <c r="BN7" s="38" t="s">
        <v>101</v>
      </c>
      <c r="BO7" s="38">
        <v>514.27</v>
      </c>
      <c r="BP7" s="38">
        <v>682.78</v>
      </c>
      <c r="BQ7" s="38" t="s">
        <v>101</v>
      </c>
      <c r="BR7" s="38" t="s">
        <v>101</v>
      </c>
      <c r="BS7" s="38" t="s">
        <v>101</v>
      </c>
      <c r="BT7" s="38" t="s">
        <v>101</v>
      </c>
      <c r="BU7" s="38">
        <v>73.52</v>
      </c>
      <c r="BV7" s="38" t="s">
        <v>101</v>
      </c>
      <c r="BW7" s="38" t="s">
        <v>101</v>
      </c>
      <c r="BX7" s="38" t="s">
        <v>101</v>
      </c>
      <c r="BY7" s="38" t="s">
        <v>101</v>
      </c>
      <c r="BZ7" s="38">
        <v>100.34</v>
      </c>
      <c r="CA7" s="38">
        <v>100.91</v>
      </c>
      <c r="CB7" s="38" t="s">
        <v>101</v>
      </c>
      <c r="CC7" s="38" t="s">
        <v>101</v>
      </c>
      <c r="CD7" s="38" t="s">
        <v>101</v>
      </c>
      <c r="CE7" s="38" t="s">
        <v>101</v>
      </c>
      <c r="CF7" s="38">
        <v>183.46</v>
      </c>
      <c r="CG7" s="38" t="s">
        <v>101</v>
      </c>
      <c r="CH7" s="38" t="s">
        <v>101</v>
      </c>
      <c r="CI7" s="38" t="s">
        <v>101</v>
      </c>
      <c r="CJ7" s="38" t="s">
        <v>101</v>
      </c>
      <c r="CK7" s="38">
        <v>113.49</v>
      </c>
      <c r="CL7" s="38">
        <v>136.86000000000001</v>
      </c>
      <c r="CM7" s="38" t="s">
        <v>101</v>
      </c>
      <c r="CN7" s="38" t="s">
        <v>101</v>
      </c>
      <c r="CO7" s="38" t="s">
        <v>101</v>
      </c>
      <c r="CP7" s="38" t="s">
        <v>101</v>
      </c>
      <c r="CQ7" s="38">
        <v>89.29</v>
      </c>
      <c r="CR7" s="38" t="s">
        <v>101</v>
      </c>
      <c r="CS7" s="38" t="s">
        <v>101</v>
      </c>
      <c r="CT7" s="38" t="s">
        <v>101</v>
      </c>
      <c r="CU7" s="38" t="s">
        <v>101</v>
      </c>
      <c r="CV7" s="38">
        <v>62.96</v>
      </c>
      <c r="CW7" s="38">
        <v>58.98</v>
      </c>
      <c r="CX7" s="38" t="s">
        <v>101</v>
      </c>
      <c r="CY7" s="38" t="s">
        <v>101</v>
      </c>
      <c r="CZ7" s="38" t="s">
        <v>101</v>
      </c>
      <c r="DA7" s="38" t="s">
        <v>101</v>
      </c>
      <c r="DB7" s="38">
        <v>82.47</v>
      </c>
      <c r="DC7" s="38" t="s">
        <v>101</v>
      </c>
      <c r="DD7" s="38" t="s">
        <v>101</v>
      </c>
      <c r="DE7" s="38" t="s">
        <v>101</v>
      </c>
      <c r="DF7" s="38" t="s">
        <v>101</v>
      </c>
      <c r="DG7" s="38">
        <v>96.96</v>
      </c>
      <c r="DH7" s="38">
        <v>95.2</v>
      </c>
      <c r="DI7" s="38" t="s">
        <v>101</v>
      </c>
      <c r="DJ7" s="38" t="s">
        <v>101</v>
      </c>
      <c r="DK7" s="38" t="s">
        <v>101</v>
      </c>
      <c r="DL7" s="38" t="s">
        <v>101</v>
      </c>
      <c r="DM7" s="38">
        <v>3.43</v>
      </c>
      <c r="DN7" s="38" t="s">
        <v>101</v>
      </c>
      <c r="DO7" s="38" t="s">
        <v>101</v>
      </c>
      <c r="DP7" s="38" t="s">
        <v>101</v>
      </c>
      <c r="DQ7" s="38" t="s">
        <v>101</v>
      </c>
      <c r="DR7" s="38">
        <v>25.13</v>
      </c>
      <c r="DS7" s="38">
        <v>38.6</v>
      </c>
      <c r="DT7" s="38" t="s">
        <v>101</v>
      </c>
      <c r="DU7" s="38" t="s">
        <v>101</v>
      </c>
      <c r="DV7" s="38" t="s">
        <v>101</v>
      </c>
      <c r="DW7" s="38" t="s">
        <v>101</v>
      </c>
      <c r="DX7" s="38">
        <v>4.7</v>
      </c>
      <c r="DY7" s="38" t="s">
        <v>101</v>
      </c>
      <c r="DZ7" s="38" t="s">
        <v>101</v>
      </c>
      <c r="EA7" s="38" t="s">
        <v>101</v>
      </c>
      <c r="EB7" s="38" t="s">
        <v>101</v>
      </c>
      <c r="EC7" s="38">
        <v>6.4</v>
      </c>
      <c r="ED7" s="38">
        <v>5.64</v>
      </c>
      <c r="EE7" s="38" t="s">
        <v>101</v>
      </c>
      <c r="EF7" s="38" t="s">
        <v>101</v>
      </c>
      <c r="EG7" s="38" t="s">
        <v>101</v>
      </c>
      <c r="EH7" s="38" t="s">
        <v>101</v>
      </c>
      <c r="EI7" s="38">
        <v>0.38</v>
      </c>
      <c r="EJ7" s="38" t="s">
        <v>101</v>
      </c>
      <c r="EK7" s="38" t="s">
        <v>101</v>
      </c>
      <c r="EL7" s="38" t="s">
        <v>101</v>
      </c>
      <c r="EM7" s="38" t="s">
        <v>101</v>
      </c>
      <c r="EN7" s="38">
        <v>0.16</v>
      </c>
      <c r="EO7" s="38">
        <v>0.23</v>
      </c>
    </row>
    <row r="8" spans="1:148"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c r="EP8" s="39"/>
      <c r="EQ8" s="39"/>
      <c r="ER8" s="39"/>
    </row>
    <row r="9" spans="1:148" x14ac:dyDescent="0.15">
      <c r="A9" s="40"/>
      <c r="B9" s="40" t="s">
        <v>102</v>
      </c>
      <c r="C9" s="40" t="s">
        <v>103</v>
      </c>
      <c r="D9" s="40" t="s">
        <v>104</v>
      </c>
      <c r="E9" s="40" t="s">
        <v>105</v>
      </c>
      <c r="F9" s="40" t="s">
        <v>106</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8" x14ac:dyDescent="0.15">
      <c r="A10" s="40" t="s">
        <v>46</v>
      </c>
      <c r="B10" s="41">
        <f>DATEVALUE($B$6-4&amp;"年1月1日")</f>
        <v>41640</v>
      </c>
      <c r="C10" s="41">
        <f>DATEVALUE($B$6-3&amp;"年1月1日")</f>
        <v>42005</v>
      </c>
      <c r="D10" s="41">
        <f>DATEVALUE($B$6-2&amp;"年1月1日")</f>
        <v>42370</v>
      </c>
      <c r="E10" s="41">
        <f>DATEVALUE($B$6-1&amp;"年1月1日")</f>
        <v>42736</v>
      </c>
      <c r="F10" s="41">
        <f>DATEVALUE($B$6&amp;"年1月1日")</f>
        <v>43101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dcterms:created xsi:type="dcterms:W3CDTF">2019-12-05T04:43:24Z</dcterms:created>
  <dcterms:modified xsi:type="dcterms:W3CDTF">2020-02-18T07:20:27Z</dcterms:modified>
  <cp:category/>
</cp:coreProperties>
</file>