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140駐車場\"/>
    </mc:Choice>
  </mc:AlternateContent>
  <workbookProtection workbookAlgorithmName="SHA-512" workbookHashValue="R9yYdp/mHropy0DjbKpH/+wWBAnJNUW2gU+Z3Qzuu0zaK2l8Ls9IOSmgfIgFlNYFA//mFqmd1rRnOE3wVBLFpg==" workbookSaltValue="fYOetIc4dqBnzthVHaj7Rg==" workbookSpinCount="100000" lockStructure="1"/>
  <bookViews>
    <workbookView xWindow="93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HX8" i="4"/>
  <c r="FJ8" i="4"/>
  <c r="CF8" i="4"/>
  <c r="AQ8" i="4"/>
  <c r="B8" i="4"/>
  <c r="B6" i="4"/>
  <c r="MI76" i="4" l="1"/>
  <c r="HJ51" i="4"/>
  <c r="MA30" i="4"/>
  <c r="CS30" i="4"/>
  <c r="BZ76" i="4"/>
  <c r="MA51" i="4"/>
  <c r="IT76" i="4"/>
  <c r="CS51" i="4"/>
  <c r="HJ30" i="4"/>
  <c r="C11" i="5"/>
  <c r="D11" i="5"/>
  <c r="E11" i="5"/>
  <c r="B11" i="5"/>
  <c r="BK76" i="4" l="1"/>
  <c r="LH51" i="4"/>
  <c r="IE76" i="4"/>
  <c r="LT76" i="4"/>
  <c r="GQ51" i="4"/>
  <c r="LH30" i="4"/>
  <c r="GQ30" i="4"/>
  <c r="BZ51" i="4"/>
  <c r="BZ30" i="4"/>
  <c r="BG30" i="4"/>
  <c r="FX51" i="4"/>
  <c r="KO30" i="4"/>
  <c r="BG51" i="4"/>
  <c r="FX30" i="4"/>
  <c r="AV76" i="4"/>
  <c r="KO51" i="4"/>
  <c r="LE76" i="4"/>
  <c r="HP76" i="4"/>
  <c r="KP76" i="4"/>
  <c r="HA76" i="4"/>
  <c r="AN51" i="4"/>
  <c r="FE30" i="4"/>
  <c r="AN30" i="4"/>
  <c r="JV51" i="4"/>
  <c r="JV30" i="4"/>
  <c r="AG76" i="4"/>
  <c r="FE51" i="4"/>
  <c r="KA76" i="4"/>
  <c r="EL51" i="4"/>
  <c r="JC30" i="4"/>
  <c r="GL76" i="4"/>
  <c r="U51" i="4"/>
  <c r="EL30" i="4"/>
  <c r="R76" i="4"/>
  <c r="JC51" i="4"/>
  <c r="U30" i="4"/>
</calcChain>
</file>

<file path=xl/sharedStrings.xml><?xml version="1.0" encoding="utf-8"?>
<sst xmlns="http://schemas.openxmlformats.org/spreadsheetml/2006/main" count="278" uniqueCount="134">
  <si>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</si>
  <si>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</si>
  <si>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</si>
  <si>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</si>
  <si>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</si>
  <si>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</si>
  <si>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</si>
  <si>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</si>
  <si>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</si>
  <si>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</si>
  <si>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</si>
  <si>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</si>
  <si>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</si>
  <si>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</si>
  <si>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</si>
  <si>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</si>
  <si>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</si>
  <si>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</si>
  <si>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</si>
  <si>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</si>
  <si>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</si>
  <si>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</si>
  <si>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</si>
  <si>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</si>
  <si>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</si>
  <si>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</si>
  <si>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</si>
  <si>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</si>
  <si>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</si>
  <si>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</si>
  <si>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</si>
  <si>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</si>
  <si>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</si>
  <si>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</si>
  <si>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</si>
  <si>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</si>
  <si>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</si>
  <si>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</si>
  <si>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</si>
  <si>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</si>
  <si>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</si>
  <si>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</si>
  <si>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</si>
  <si>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</si>
  <si>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</si>
  <si>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</si>
  <si>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</si>
  <si>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</si>
  <si>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</si>
  <si>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</si>
  <si>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</si>
  <si>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</si>
  <si>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</si>
  <si>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</si>
  <si>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</si>
  <si>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</si>
  <si>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</si>
  <si>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</si>
  <si>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</si>
  <si>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</si>
  <si>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</si>
  <si>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</si>
  <si>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</si>
  <si>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</si>
  <si>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</si>
  <si>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</si>
  <si>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</si>
  <si>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</si>
  <si>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</si>
  <si>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</si>
  <si>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</si>
  <si>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</si>
  <si>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</si>
  <si>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</si>
  <si>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</si>
  <si>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</si>
  <si>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</si>
  <si>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</si>
  <si>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</si>
  <si>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</si>
  <si>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</si>
  <si>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</si>
  <si>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</si>
  <si>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</si>
  <si>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</si>
  <si>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</si>
  <si>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</si>
  <si>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</si>
  <si>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</si>
  <si>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</si>
  <si>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</si>
  <si>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</si>
  <si>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</si>
  <si>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</si>
  <si>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</si>
  <si>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</si>
  <si>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</si>
  <si>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</si>
  <si>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</si>
  <si>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</si>
  <si>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</si>
  <si>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</si>
  <si>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</si>
  <si>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</si>
  <si>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当該値(N-3)</t>
    <phoneticPr fontId="5"/>
  </si>
  <si>
    <t>当該値(N-2)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</si>
  <si>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</si>
  <si>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</si>
  <si>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</si>
  <si>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</si>
  <si>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</si>
  <si>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</si>
  <si>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千葉県　松戸市</t>
  </si>
  <si>
    <t>松戸駅西口地下駐車場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</si>
  <si>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</si>
  <si>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</si>
  <si>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</si>
  <si>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</si>
  <si>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</si>
  <si>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</si>
  <si>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</si>
  <si>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</si>
  <si>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</si>
  <si>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有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</si>
  <si>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</si>
  <si>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</si>
  <si>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</si>
  <si>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</si>
  <si>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</si>
  <si>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</si>
  <si>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①収益的収支比率については、計画的に進めている設備更新の中で、平成30年度においては、利用者の安全確保の観点から特に優先すべきものとして、高額な費用を要する修繕等を実施したため、繰越金を除いた単年度の収支が赤字となり、一時的に100％未満の数値となっている。
　④売上高ＧＯＰ比率及び⑤ＥＢＩＴＤＡについても、同様の理由から、一時的にマイナス指標となっている。
　②他会計補助金比率及び③駐車場台数一台あたりの他会計補助金額については、0％を維持しており、一般会計からの繰入に依存せず、独立採算性の原則に基づいた事業運営を行っている。</t>
    <rPh sb="110" eb="113">
      <t>イチジテキ</t>
    </rPh>
    <rPh sb="118" eb="120">
      <t>ミマン</t>
    </rPh>
    <rPh sb="121" eb="123">
      <t>スウチ</t>
    </rPh>
    <rPh sb="156" eb="158">
      <t>ドウヨウ</t>
    </rPh>
    <rPh sb="159" eb="161">
      <t>リユウ</t>
    </rPh>
    <phoneticPr fontId="5"/>
  </si>
  <si>
    <t>　資産等の状況としては、建設に伴う貸付金及び起債の償還が、平成17年度をもって終了しているものの、供用開始から30年以上が経過し、施設の老朽化が進んでおり、設備更新を計画的に進めている。</t>
    <rPh sb="87" eb="88">
      <t>スス</t>
    </rPh>
    <phoneticPr fontId="5"/>
  </si>
  <si>
    <t>　建設に伴う貸付金及び起債の償還が、平成17年度をもって終了し、以後、一般会計からの繰入に依存せず、独立採算性の原則に基づいた事業運営を行っている。
　また、供用開始から30年以上が経過し、設備更新を進めているが、料金収入で賄えない事業費については、内部留保である繰越金を一部充当しており、繰越金を含めた実質収支は、安定的に黒字を計上している。
　今後も、計画的に設備更新を進め、安定的な事業運営を行っていくため、収支の状況を検証し、更なる経営改善に向けた取組を検討する。</t>
    <rPh sb="100" eb="101">
      <t>スス</t>
    </rPh>
    <rPh sb="112" eb="113">
      <t>マカナ</t>
    </rPh>
    <rPh sb="116" eb="118">
      <t>ジギョウ</t>
    </rPh>
    <rPh sb="118" eb="119">
      <t>ヒ</t>
    </rPh>
    <rPh sb="138" eb="140">
      <t>ジュウトウ</t>
    </rPh>
    <rPh sb="149" eb="150">
      <t>フク</t>
    </rPh>
    <rPh sb="152" eb="154">
      <t>ジッシツ</t>
    </rPh>
    <rPh sb="174" eb="176">
      <t>コンゴ</t>
    </rPh>
    <rPh sb="182" eb="184">
      <t>セツビ</t>
    </rPh>
    <rPh sb="184" eb="186">
      <t>コウシン</t>
    </rPh>
    <rPh sb="187" eb="188">
      <t>スス</t>
    </rPh>
    <rPh sb="190" eb="193">
      <t>アンテイテキ</t>
    </rPh>
    <rPh sb="194" eb="196">
      <t>ジギョウ</t>
    </rPh>
    <rPh sb="196" eb="198">
      <t>ウンエイ</t>
    </rPh>
    <rPh sb="199" eb="200">
      <t>オコナ</t>
    </rPh>
    <rPh sb="207" eb="209">
      <t>シュウシ</t>
    </rPh>
    <rPh sb="210" eb="212">
      <t>ジョウキョウ</t>
    </rPh>
    <rPh sb="213" eb="215">
      <t>ケンショウ</t>
    </rPh>
    <rPh sb="231" eb="233">
      <t>ケントウ</t>
    </rPh>
    <phoneticPr fontId="5"/>
  </si>
  <si>
    <t>　当該施設は、周辺商業施設の駐車場としての利用が定着しており、利用台数は、増加傾向にある。特に休日においては、満車となる時間帯も多くあり、類似施設平均値との比較においても、適正な稼働率を維持しているといえ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</si>
</sst>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195.6</c:v>
                </c:pt>
                <c:pt idx="1">
                  <c:v>176.7</c:v>
                </c:pt>
                <c:pt idx="2">
                  <c:v>154.1</c:v>
                </c:pt>
                <c:pt idx="3">
                  <c:v>170.2</c:v>
                </c:pt>
                <c:pt idx="4">
                  <c:v>63.4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F-4347-ACB3-B954F18E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563904"/>
        <c:axId val="67565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110.9</c:v>
                </c:pt>
                <c:pt idx="1">
                  <c:v>113.4</c:v>
                </c:pt>
                <c:pt idx="2">
                  <c:v>191.4</c:v>
                </c:pt>
                <c:pt idx="3">
                  <c:v>141.30000000000001</c:v>
                </c:pt>
                <c:pt idx="4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F-4347-ACB3-B954F18E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63904"/>
        <c:axId val="67565440"/>
      </c:lineChart>
      <c:dateAx>
        <c:axId val="67563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565440"/>
        <c:crosses val="autoZero"/>
        <c:auto val="1"/>
        <c:lblOffset val="100"/>
        <c:baseTimeUnit val="years"/>
      </c:dateAx>
      <c:valAx>
        <c:axId val="67565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7563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A-4E69-B097-20596574B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27168"/>
        <c:axId val="103937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351.1</c:v>
                </c:pt>
                <c:pt idx="1">
                  <c:v>278.89999999999998</c:v>
                </c:pt>
                <c:pt idx="2">
                  <c:v>205.5</c:v>
                </c:pt>
                <c:pt idx="3">
                  <c:v>187.9</c:v>
                </c:pt>
                <c:pt idx="4">
                  <c:v>139.69999999999999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A-4E69-B097-20596574B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27168"/>
        <c:axId val="103937536"/>
      </c:lineChart>
      <c:dateAx>
        <c:axId val="103927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937536"/>
        <c:crosses val="autoZero"/>
        <c:auto val="1"/>
        <c:lblOffset val="100"/>
        <c:baseTimeUnit val="years"/>
      </c:dateAx>
      <c:valAx>
        <c:axId val="103937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927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1AB-4390-9371-6EC91722D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93280"/>
        <c:axId val="10659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B-4390-9371-6EC91722D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3280"/>
        <c:axId val="106595456"/>
      </c:lineChart>
      <c:dateAx>
        <c:axId val="106593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595456"/>
        <c:crosses val="autoZero"/>
        <c:auto val="1"/>
        <c:lblOffset val="100"/>
        <c:baseTimeUnit val="years"/>
      </c:dateAx>
      <c:valAx>
        <c:axId val="10659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5932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94E-4199-A24E-714778236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57952"/>
        <c:axId val="10775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E-4199-A24E-714778236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7952"/>
        <c:axId val="107759872"/>
      </c:lineChart>
      <c:dateAx>
        <c:axId val="10775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759872"/>
        <c:crosses val="autoZero"/>
        <c:auto val="1"/>
        <c:lblOffset val="100"/>
        <c:baseTimeUnit val="years"/>
      </c:dateAx>
      <c:valAx>
        <c:axId val="10775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75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7-40B5-BF86-5A151A315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11584"/>
        <c:axId val="111413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</c:v>
                </c:pt>
                <c:pt idx="1">
                  <c:v>9.5</c:v>
                </c:pt>
                <c:pt idx="2">
                  <c:v>15.1</c:v>
                </c:pt>
                <c:pt idx="3">
                  <c:v>15</c:v>
                </c:pt>
                <c:pt idx="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7-40B5-BF86-5A151A315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11584"/>
        <c:axId val="111413504"/>
      </c:lineChart>
      <c:dateAx>
        <c:axId val="11141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413504"/>
        <c:crosses val="autoZero"/>
        <c:auto val="1"/>
        <c:lblOffset val="100"/>
        <c:baseTimeUnit val="years"/>
      </c:dateAx>
      <c:valAx>
        <c:axId val="1114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1411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0-4293-A3CA-939D61F22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60352"/>
        <c:axId val="111462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202</c:v>
                </c:pt>
                <c:pt idx="1">
                  <c:v>177</c:v>
                </c:pt>
                <c:pt idx="2">
                  <c:v>145</c:v>
                </c:pt>
                <c:pt idx="3">
                  <c:v>108</c:v>
                </c:pt>
                <c:pt idx="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0-4293-A3CA-939D61F22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0352"/>
        <c:axId val="111462272"/>
      </c:lineChart>
      <c:dateAx>
        <c:axId val="111460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462272"/>
        <c:crosses val="autoZero"/>
        <c:auto val="1"/>
        <c:lblOffset val="100"/>
        <c:baseTimeUnit val="years"/>
      </c:dateAx>
      <c:valAx>
        <c:axId val="111462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11460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344.2</c:v>
                </c:pt>
                <c:pt idx="1">
                  <c:v>371</c:v>
                </c:pt>
                <c:pt idx="2">
                  <c:v>389.6</c:v>
                </c:pt>
                <c:pt idx="3">
                  <c:v>409</c:v>
                </c:pt>
                <c:pt idx="4">
                  <c:v>435.8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7-4118-BC4B-237451CB9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04768"/>
        <c:axId val="111511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185.2</c:v>
                </c:pt>
                <c:pt idx="2">
                  <c:v>184.1</c:v>
                </c:pt>
                <c:pt idx="3">
                  <c:v>186.8</c:v>
                </c:pt>
                <c:pt idx="4">
                  <c:v>181.6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7-4118-BC4B-237451CB9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04768"/>
        <c:axId val="111511040"/>
      </c:lineChart>
      <c:dateAx>
        <c:axId val="111504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511040"/>
        <c:crosses val="autoZero"/>
        <c:auto val="1"/>
        <c:lblOffset val="100"/>
        <c:baseTimeUnit val="years"/>
      </c:dateAx>
      <c:valAx>
        <c:axId val="11151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1504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48.9</c:v>
                </c:pt>
                <c:pt idx="1">
                  <c:v>43.4</c:v>
                </c:pt>
                <c:pt idx="2">
                  <c:v>35.1</c:v>
                </c:pt>
                <c:pt idx="3">
                  <c:v>41.2</c:v>
                </c:pt>
                <c:pt idx="4">
                  <c:v>-58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1-477F-9F82-C162E0E1A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53536"/>
        <c:axId val="11155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18.2</c:v>
                </c:pt>
                <c:pt idx="1">
                  <c:v>17.5</c:v>
                </c:pt>
                <c:pt idx="2">
                  <c:v>14.3</c:v>
                </c:pt>
                <c:pt idx="3">
                  <c:v>11.8</c:v>
                </c:pt>
                <c:pt idx="4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1-477F-9F82-C162E0E1A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53536"/>
        <c:axId val="111559808"/>
      </c:lineChart>
      <c:dateAx>
        <c:axId val="111553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559808"/>
        <c:crosses val="autoZero"/>
        <c:auto val="1"/>
        <c:lblOffset val="100"/>
        <c:baseTimeUnit val="years"/>
      </c:dateAx>
      <c:valAx>
        <c:axId val="11155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1553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41631</c:v>
                </c:pt>
                <c:pt idx="1">
                  <c:v>39380</c:v>
                </c:pt>
                <c:pt idx="2">
                  <c:v>30610</c:v>
                </c:pt>
                <c:pt idx="3">
                  <c:v>39294</c:v>
                </c:pt>
                <c:pt idx="4">
                  <c:v>-57154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A-4D50-BB76-BF38344B5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00384"/>
        <c:axId val="11160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37843</c:v>
                </c:pt>
                <c:pt idx="1">
                  <c:v>36318</c:v>
                </c:pt>
                <c:pt idx="2">
                  <c:v>37745</c:v>
                </c:pt>
                <c:pt idx="3">
                  <c:v>35151</c:v>
                </c:pt>
                <c:pt idx="4">
                  <c:v>29367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A-4D50-BB76-BF38344B5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00384"/>
        <c:axId val="111602304"/>
      </c:lineChart>
      <c:dateAx>
        <c:axId val="111600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602304"/>
        <c:crosses val="autoZero"/>
        <c:auto val="1"/>
        <c:lblOffset val="100"/>
        <c:baseTimeUnit val="years"/>
      </c:dateAx>
      <c:valAx>
        <c:axId val="111602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11600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千葉県松戸市　松戸駅西口地下駐車場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有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7226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120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34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134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300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130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41640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42005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42370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42736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43101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41640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42005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42370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42736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43101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41640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42005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42370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42736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43101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195.6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176.7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154.1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170.2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63.4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344.2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371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389.6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409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435.8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110.9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113.4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191.4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141.30000000000001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128.30000000000001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10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9.5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15.1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15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10.5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182.5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185.2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184.1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186.8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181.6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131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133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41640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42005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42370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42736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43101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41640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42005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42370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42736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43101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41640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42005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42370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42736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43101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48.9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43.4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35.1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41.2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-58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41631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39380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30610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39294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-57154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202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177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145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108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90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18.2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17.5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14.3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11.8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8.6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37843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36318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37745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35151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29367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132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2594774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>
        <f>データ!$B$11</f>
        <v>41640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42005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42370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42736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43101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289000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>
        <f>データ!$B$11</f>
        <v>41640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42005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42370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42736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43101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>
        <f>データ!$B$11</f>
        <v>41640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42005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42370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42736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43101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351.1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278.89999999999998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205.5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187.9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139.69999999999999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eO/UE97xPbol9PC5+oVj07MHw4Y3sctUyz4I0WEhImrhg7Hb97C6Orcfwynk1rU8faZZwi/KbbHCD5iocjyHng==" saltValue="xSsUqDRPybOnOG3P6Z/kp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100</v>
      </c>
      <c r="AL5" s="59" t="s">
        <v>91</v>
      </c>
      <c r="AM5" s="59" t="s">
        <v>101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103</v>
      </c>
      <c r="AX5" s="59" t="s">
        <v>101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104</v>
      </c>
      <c r="BH5" s="59" t="s">
        <v>105</v>
      </c>
      <c r="BI5" s="59" t="s">
        <v>101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106</v>
      </c>
      <c r="BR5" s="59" t="s">
        <v>100</v>
      </c>
      <c r="BS5" s="59" t="s">
        <v>103</v>
      </c>
      <c r="BT5" s="59" t="s">
        <v>101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106</v>
      </c>
      <c r="CC5" s="59" t="s">
        <v>100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105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104</v>
      </c>
      <c r="DB5" s="59" t="s">
        <v>91</v>
      </c>
      <c r="DC5" s="59" t="s">
        <v>101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101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107</v>
      </c>
      <c r="B6" s="60">
        <f>B8</f>
        <v>2018</v>
      </c>
      <c r="C6" s="60">
        <f t="shared" ref="C6:X6" si="1">C8</f>
        <v>122076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千葉県松戸市</v>
      </c>
      <c r="I6" s="60" t="str">
        <f t="shared" si="1"/>
        <v>松戸駅西口地下駐車場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 届出駐車場</v>
      </c>
      <c r="Q6" s="62" t="str">
        <f t="shared" si="1"/>
        <v>地下式</v>
      </c>
      <c r="R6" s="63">
        <f t="shared" si="1"/>
        <v>34</v>
      </c>
      <c r="S6" s="62" t="str">
        <f t="shared" si="1"/>
        <v>駅</v>
      </c>
      <c r="T6" s="62" t="str">
        <f t="shared" si="1"/>
        <v>有</v>
      </c>
      <c r="U6" s="63">
        <f t="shared" si="1"/>
        <v>7226</v>
      </c>
      <c r="V6" s="63">
        <f t="shared" si="1"/>
        <v>134</v>
      </c>
      <c r="W6" s="63">
        <f t="shared" si="1"/>
        <v>300</v>
      </c>
      <c r="X6" s="62" t="str">
        <f t="shared" si="1"/>
        <v>導入なし</v>
      </c>
      <c r="Y6" s="64">
        <f>IF(Y8="-",NA(),Y8)</f>
        <v>195.6</v>
      </c>
      <c r="Z6" s="64">
        <f t="shared" ref="Z6:AH6" si="2">IF(Z8="-",NA(),Z8)</f>
        <v>176.7</v>
      </c>
      <c r="AA6" s="64">
        <f t="shared" si="2"/>
        <v>154.1</v>
      </c>
      <c r="AB6" s="64">
        <f t="shared" si="2"/>
        <v>170.2</v>
      </c>
      <c r="AC6" s="64">
        <f t="shared" si="2"/>
        <v>63.4</v>
      </c>
      <c r="AD6" s="64">
        <f t="shared" si="2"/>
        <v>110.9</v>
      </c>
      <c r="AE6" s="64">
        <f t="shared" si="2"/>
        <v>113.4</v>
      </c>
      <c r="AF6" s="64">
        <f t="shared" si="2"/>
        <v>191.4</v>
      </c>
      <c r="AG6" s="64">
        <f t="shared" si="2"/>
        <v>141.30000000000001</v>
      </c>
      <c r="AH6" s="64">
        <f t="shared" si="2"/>
        <v>128.30000000000001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10</v>
      </c>
      <c r="AP6" s="64">
        <f t="shared" si="3"/>
        <v>9.5</v>
      </c>
      <c r="AQ6" s="64">
        <f t="shared" si="3"/>
        <v>15.1</v>
      </c>
      <c r="AR6" s="64">
        <f t="shared" si="3"/>
        <v>15</v>
      </c>
      <c r="AS6" s="64">
        <f t="shared" si="3"/>
        <v>10.5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202</v>
      </c>
      <c r="BA6" s="65">
        <f t="shared" si="4"/>
        <v>177</v>
      </c>
      <c r="BB6" s="65">
        <f t="shared" si="4"/>
        <v>145</v>
      </c>
      <c r="BC6" s="65">
        <f t="shared" si="4"/>
        <v>108</v>
      </c>
      <c r="BD6" s="65">
        <f t="shared" si="4"/>
        <v>90</v>
      </c>
      <c r="BE6" s="63" t="str">
        <f>IF(BE8="-","",IF(BE8="-","【-】","【"&amp;SUBSTITUTE(TEXT(BE8,"#,##0"),"-","△")&amp;"】"))</f>
        <v>【30】</v>
      </c>
      <c r="BF6" s="64">
        <f>IF(BF8="-",NA(),BF8)</f>
        <v>48.9</v>
      </c>
      <c r="BG6" s="64">
        <f t="shared" ref="BG6:BO6" si="5">IF(BG8="-",NA(),BG8)</f>
        <v>43.4</v>
      </c>
      <c r="BH6" s="64">
        <f t="shared" si="5"/>
        <v>35.1</v>
      </c>
      <c r="BI6" s="64">
        <f t="shared" si="5"/>
        <v>41.2</v>
      </c>
      <c r="BJ6" s="64">
        <f t="shared" si="5"/>
        <v>-58</v>
      </c>
      <c r="BK6" s="64">
        <f t="shared" si="5"/>
        <v>18.2</v>
      </c>
      <c r="BL6" s="64">
        <f t="shared" si="5"/>
        <v>17.5</v>
      </c>
      <c r="BM6" s="64">
        <f t="shared" si="5"/>
        <v>14.3</v>
      </c>
      <c r="BN6" s="64">
        <f t="shared" si="5"/>
        <v>11.8</v>
      </c>
      <c r="BO6" s="64">
        <f t="shared" si="5"/>
        <v>8.6</v>
      </c>
      <c r="BP6" s="61" t="str">
        <f>IF(BP8="-","",IF(BP8="-","【-】","【"&amp;SUBSTITUTE(TEXT(BP8,"#,##0.0"),"-","△")&amp;"】"))</f>
        <v>【26.3】</v>
      </c>
      <c r="BQ6" s="65">
        <f>IF(BQ8="-",NA(),BQ8)</f>
        <v>41631</v>
      </c>
      <c r="BR6" s="65">
        <f t="shared" ref="BR6:BZ6" si="6">IF(BR8="-",NA(),BR8)</f>
        <v>39380</v>
      </c>
      <c r="BS6" s="65">
        <f t="shared" si="6"/>
        <v>30610</v>
      </c>
      <c r="BT6" s="65">
        <f t="shared" si="6"/>
        <v>39294</v>
      </c>
      <c r="BU6" s="65">
        <f t="shared" si="6"/>
        <v>-57154</v>
      </c>
      <c r="BV6" s="65">
        <f t="shared" si="6"/>
        <v>37843</v>
      </c>
      <c r="BW6" s="65">
        <f t="shared" si="6"/>
        <v>36318</v>
      </c>
      <c r="BX6" s="65">
        <f t="shared" si="6"/>
        <v>37745</v>
      </c>
      <c r="BY6" s="65">
        <f t="shared" si="6"/>
        <v>35151</v>
      </c>
      <c r="BZ6" s="65">
        <f t="shared" si="6"/>
        <v>29367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108</v>
      </c>
      <c r="CM6" s="63">
        <f t="shared" ref="CM6:CN6" si="7">CM8</f>
        <v>2594774</v>
      </c>
      <c r="CN6" s="63">
        <f t="shared" si="7"/>
        <v>289000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109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351.1</v>
      </c>
      <c r="DF6" s="64">
        <f t="shared" si="8"/>
        <v>278.89999999999998</v>
      </c>
      <c r="DG6" s="64">
        <f t="shared" si="8"/>
        <v>205.5</v>
      </c>
      <c r="DH6" s="64">
        <f t="shared" si="8"/>
        <v>187.9</v>
      </c>
      <c r="DI6" s="64">
        <f t="shared" si="8"/>
        <v>139.69999999999999</v>
      </c>
      <c r="DJ6" s="61" t="str">
        <f>IF(DJ8="-","",IF(DJ8="-","【-】","【"&amp;SUBSTITUTE(TEXT(DJ8,"#,##0.0"),"-","△")&amp;"】"))</f>
        <v>【103.6】</v>
      </c>
      <c r="DK6" s="64">
        <f>IF(DK8="-",NA(),DK8)</f>
        <v>344.2</v>
      </c>
      <c r="DL6" s="64">
        <f t="shared" ref="DL6:DT6" si="9">IF(DL8="-",NA(),DL8)</f>
        <v>371</v>
      </c>
      <c r="DM6" s="64">
        <f t="shared" si="9"/>
        <v>389.6</v>
      </c>
      <c r="DN6" s="64">
        <f t="shared" si="9"/>
        <v>409</v>
      </c>
      <c r="DO6" s="64">
        <f t="shared" si="9"/>
        <v>435.8</v>
      </c>
      <c r="DP6" s="64">
        <f t="shared" si="9"/>
        <v>182.5</v>
      </c>
      <c r="DQ6" s="64">
        <f t="shared" si="9"/>
        <v>185.2</v>
      </c>
      <c r="DR6" s="64">
        <f t="shared" si="9"/>
        <v>184.1</v>
      </c>
      <c r="DS6" s="64">
        <f t="shared" si="9"/>
        <v>186.8</v>
      </c>
      <c r="DT6" s="64">
        <f t="shared" si="9"/>
        <v>181.6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110</v>
      </c>
      <c r="B7" s="60">
        <f t="shared" ref="B7:X7" si="10">B8</f>
        <v>2018</v>
      </c>
      <c r="C7" s="60">
        <f t="shared" si="10"/>
        <v>122076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千葉県　松戸市</v>
      </c>
      <c r="I7" s="60" t="str">
        <f t="shared" si="10"/>
        <v>松戸駅西口地下駐車場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 届出駐車場</v>
      </c>
      <c r="Q7" s="62" t="str">
        <f t="shared" si="10"/>
        <v>地下式</v>
      </c>
      <c r="R7" s="63">
        <f t="shared" si="10"/>
        <v>34</v>
      </c>
      <c r="S7" s="62" t="str">
        <f t="shared" si="10"/>
        <v>駅</v>
      </c>
      <c r="T7" s="62" t="str">
        <f t="shared" si="10"/>
        <v>有</v>
      </c>
      <c r="U7" s="63">
        <f t="shared" si="10"/>
        <v>7226</v>
      </c>
      <c r="V7" s="63">
        <f t="shared" si="10"/>
        <v>134</v>
      </c>
      <c r="W7" s="63">
        <f t="shared" si="10"/>
        <v>300</v>
      </c>
      <c r="X7" s="62" t="str">
        <f t="shared" si="10"/>
        <v>導入なし</v>
      </c>
      <c r="Y7" s="64">
        <f>Y8</f>
        <v>195.6</v>
      </c>
      <c r="Z7" s="64">
        <f t="shared" ref="Z7:AH7" si="11">Z8</f>
        <v>176.7</v>
      </c>
      <c r="AA7" s="64">
        <f t="shared" si="11"/>
        <v>154.1</v>
      </c>
      <c r="AB7" s="64">
        <f t="shared" si="11"/>
        <v>170.2</v>
      </c>
      <c r="AC7" s="64">
        <f t="shared" si="11"/>
        <v>63.4</v>
      </c>
      <c r="AD7" s="64">
        <f t="shared" si="11"/>
        <v>110.9</v>
      </c>
      <c r="AE7" s="64">
        <f t="shared" si="11"/>
        <v>113.4</v>
      </c>
      <c r="AF7" s="64">
        <f t="shared" si="11"/>
        <v>191.4</v>
      </c>
      <c r="AG7" s="64">
        <f t="shared" si="11"/>
        <v>141.30000000000001</v>
      </c>
      <c r="AH7" s="64">
        <f t="shared" si="11"/>
        <v>128.30000000000001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10</v>
      </c>
      <c r="AP7" s="64">
        <f t="shared" si="12"/>
        <v>9.5</v>
      </c>
      <c r="AQ7" s="64">
        <f t="shared" si="12"/>
        <v>15.1</v>
      </c>
      <c r="AR7" s="64">
        <f t="shared" si="12"/>
        <v>15</v>
      </c>
      <c r="AS7" s="64">
        <f t="shared" si="12"/>
        <v>10.5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202</v>
      </c>
      <c r="BA7" s="65">
        <f t="shared" si="13"/>
        <v>177</v>
      </c>
      <c r="BB7" s="65">
        <f t="shared" si="13"/>
        <v>145</v>
      </c>
      <c r="BC7" s="65">
        <f t="shared" si="13"/>
        <v>108</v>
      </c>
      <c r="BD7" s="65">
        <f t="shared" si="13"/>
        <v>90</v>
      </c>
      <c r="BE7" s="63"/>
      <c r="BF7" s="64">
        <f>BF8</f>
        <v>48.9</v>
      </c>
      <c r="BG7" s="64">
        <f t="shared" ref="BG7:BO7" si="14">BG8</f>
        <v>43.4</v>
      </c>
      <c r="BH7" s="64">
        <f t="shared" si="14"/>
        <v>35.1</v>
      </c>
      <c r="BI7" s="64">
        <f t="shared" si="14"/>
        <v>41.2</v>
      </c>
      <c r="BJ7" s="64">
        <f t="shared" si="14"/>
        <v>-58</v>
      </c>
      <c r="BK7" s="64">
        <f t="shared" si="14"/>
        <v>18.2</v>
      </c>
      <c r="BL7" s="64">
        <f t="shared" si="14"/>
        <v>17.5</v>
      </c>
      <c r="BM7" s="64">
        <f t="shared" si="14"/>
        <v>14.3</v>
      </c>
      <c r="BN7" s="64">
        <f t="shared" si="14"/>
        <v>11.8</v>
      </c>
      <c r="BO7" s="64">
        <f t="shared" si="14"/>
        <v>8.6</v>
      </c>
      <c r="BP7" s="61"/>
      <c r="BQ7" s="65">
        <f>BQ8</f>
        <v>41631</v>
      </c>
      <c r="BR7" s="65">
        <f t="shared" ref="BR7:BZ7" si="15">BR8</f>
        <v>39380</v>
      </c>
      <c r="BS7" s="65">
        <f t="shared" si="15"/>
        <v>30610</v>
      </c>
      <c r="BT7" s="65">
        <f t="shared" si="15"/>
        <v>39294</v>
      </c>
      <c r="BU7" s="65">
        <f t="shared" si="15"/>
        <v>-57154</v>
      </c>
      <c r="BV7" s="65">
        <f t="shared" si="15"/>
        <v>37843</v>
      </c>
      <c r="BW7" s="65">
        <f t="shared" si="15"/>
        <v>36318</v>
      </c>
      <c r="BX7" s="65">
        <f t="shared" si="15"/>
        <v>37745</v>
      </c>
      <c r="BY7" s="65">
        <f t="shared" si="15"/>
        <v>35151</v>
      </c>
      <c r="BZ7" s="65">
        <f t="shared" si="15"/>
        <v>29367</v>
      </c>
      <c r="CA7" s="63"/>
      <c r="CB7" s="64" t="s">
        <v>111</v>
      </c>
      <c r="CC7" s="64" t="s">
        <v>111</v>
      </c>
      <c r="CD7" s="64" t="s">
        <v>111</v>
      </c>
      <c r="CE7" s="64" t="s">
        <v>111</v>
      </c>
      <c r="CF7" s="64" t="s">
        <v>111</v>
      </c>
      <c r="CG7" s="64" t="s">
        <v>111</v>
      </c>
      <c r="CH7" s="64" t="s">
        <v>111</v>
      </c>
      <c r="CI7" s="64" t="s">
        <v>111</v>
      </c>
      <c r="CJ7" s="64" t="s">
        <v>111</v>
      </c>
      <c r="CK7" s="64" t="s">
        <v>108</v>
      </c>
      <c r="CL7" s="61"/>
      <c r="CM7" s="63">
        <f>CM8</f>
        <v>2594774</v>
      </c>
      <c r="CN7" s="63">
        <f>CN8</f>
        <v>289000</v>
      </c>
      <c r="CO7" s="64" t="s">
        <v>111</v>
      </c>
      <c r="CP7" s="64" t="s">
        <v>111</v>
      </c>
      <c r="CQ7" s="64" t="s">
        <v>111</v>
      </c>
      <c r="CR7" s="64" t="s">
        <v>111</v>
      </c>
      <c r="CS7" s="64" t="s">
        <v>111</v>
      </c>
      <c r="CT7" s="64" t="s">
        <v>111</v>
      </c>
      <c r="CU7" s="64" t="s">
        <v>111</v>
      </c>
      <c r="CV7" s="64" t="s">
        <v>111</v>
      </c>
      <c r="CW7" s="64" t="s">
        <v>111</v>
      </c>
      <c r="CX7" s="64" t="s">
        <v>108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351.1</v>
      </c>
      <c r="DF7" s="64">
        <f t="shared" si="16"/>
        <v>278.89999999999998</v>
      </c>
      <c r="DG7" s="64">
        <f t="shared" si="16"/>
        <v>205.5</v>
      </c>
      <c r="DH7" s="64">
        <f t="shared" si="16"/>
        <v>187.9</v>
      </c>
      <c r="DI7" s="64">
        <f t="shared" si="16"/>
        <v>139.69999999999999</v>
      </c>
      <c r="DJ7" s="61"/>
      <c r="DK7" s="64">
        <f>DK8</f>
        <v>344.2</v>
      </c>
      <c r="DL7" s="64">
        <f t="shared" ref="DL7:DT7" si="17">DL8</f>
        <v>371</v>
      </c>
      <c r="DM7" s="64">
        <f t="shared" si="17"/>
        <v>389.6</v>
      </c>
      <c r="DN7" s="64">
        <f t="shared" si="17"/>
        <v>409</v>
      </c>
      <c r="DO7" s="64">
        <f t="shared" si="17"/>
        <v>435.8</v>
      </c>
      <c r="DP7" s="64">
        <f t="shared" si="17"/>
        <v>182.5</v>
      </c>
      <c r="DQ7" s="64">
        <f t="shared" si="17"/>
        <v>185.2</v>
      </c>
      <c r="DR7" s="64">
        <f t="shared" si="17"/>
        <v>184.1</v>
      </c>
      <c r="DS7" s="64">
        <f t="shared" si="17"/>
        <v>186.8</v>
      </c>
      <c r="DT7" s="64">
        <f t="shared" si="17"/>
        <v>181.6</v>
      </c>
      <c r="DU7" s="61"/>
    </row>
    <row r="8" spans="1:125" s="66" customFormat="1" x14ac:dyDescent="0.15">
      <c r="A8" s="49"/>
      <c r="B8" s="67">
        <v>2018</v>
      </c>
      <c r="C8" s="67">
        <v>122076</v>
      </c>
      <c r="D8" s="67">
        <v>47</v>
      </c>
      <c r="E8" s="67">
        <v>14</v>
      </c>
      <c r="F8" s="67">
        <v>0</v>
      </c>
      <c r="G8" s="67">
        <v>1</v>
      </c>
      <c r="H8" s="67" t="s">
        <v>112</v>
      </c>
      <c r="I8" s="67" t="s">
        <v>113</v>
      </c>
      <c r="J8" s="67" t="s">
        <v>114</v>
      </c>
      <c r="K8" s="67" t="s">
        <v>115</v>
      </c>
      <c r="L8" s="67" t="s">
        <v>116</v>
      </c>
      <c r="M8" s="67" t="s">
        <v>117</v>
      </c>
      <c r="N8" s="67" t="s">
        <v>118</v>
      </c>
      <c r="O8" s="68" t="s">
        <v>119</v>
      </c>
      <c r="P8" s="69" t="s">
        <v>120</v>
      </c>
      <c r="Q8" s="69" t="s">
        <v>121</v>
      </c>
      <c r="R8" s="70">
        <v>34</v>
      </c>
      <c r="S8" s="69" t="s">
        <v>122</v>
      </c>
      <c r="T8" s="69" t="s">
        <v>123</v>
      </c>
      <c r="U8" s="70">
        <v>7226</v>
      </c>
      <c r="V8" s="70">
        <v>134</v>
      </c>
      <c r="W8" s="70">
        <v>300</v>
      </c>
      <c r="X8" s="69" t="s">
        <v>124</v>
      </c>
      <c r="Y8" s="71">
        <v>195.6</v>
      </c>
      <c r="Z8" s="71">
        <v>176.7</v>
      </c>
      <c r="AA8" s="71">
        <v>154.1</v>
      </c>
      <c r="AB8" s="71">
        <v>170.2</v>
      </c>
      <c r="AC8" s="71">
        <v>63.4</v>
      </c>
      <c r="AD8" s="71">
        <v>110.9</v>
      </c>
      <c r="AE8" s="71">
        <v>113.4</v>
      </c>
      <c r="AF8" s="71">
        <v>191.4</v>
      </c>
      <c r="AG8" s="71">
        <v>141.30000000000001</v>
      </c>
      <c r="AH8" s="71">
        <v>128.30000000000001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10</v>
      </c>
      <c r="AP8" s="71">
        <v>9.5</v>
      </c>
      <c r="AQ8" s="71">
        <v>15.1</v>
      </c>
      <c r="AR8" s="71">
        <v>15</v>
      </c>
      <c r="AS8" s="71">
        <v>10.5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202</v>
      </c>
      <c r="BA8" s="72">
        <v>177</v>
      </c>
      <c r="BB8" s="72">
        <v>145</v>
      </c>
      <c r="BC8" s="72">
        <v>108</v>
      </c>
      <c r="BD8" s="72">
        <v>90</v>
      </c>
      <c r="BE8" s="72">
        <v>30</v>
      </c>
      <c r="BF8" s="71">
        <v>48.9</v>
      </c>
      <c r="BG8" s="71">
        <v>43.4</v>
      </c>
      <c r="BH8" s="71">
        <v>35.1</v>
      </c>
      <c r="BI8" s="71">
        <v>41.2</v>
      </c>
      <c r="BJ8" s="71">
        <v>-58</v>
      </c>
      <c r="BK8" s="71">
        <v>18.2</v>
      </c>
      <c r="BL8" s="71">
        <v>17.5</v>
      </c>
      <c r="BM8" s="71">
        <v>14.3</v>
      </c>
      <c r="BN8" s="71">
        <v>11.8</v>
      </c>
      <c r="BO8" s="71">
        <v>8.6</v>
      </c>
      <c r="BP8" s="68">
        <v>26.3</v>
      </c>
      <c r="BQ8" s="72">
        <v>41631</v>
      </c>
      <c r="BR8" s="72">
        <v>39380</v>
      </c>
      <c r="BS8" s="72">
        <v>30610</v>
      </c>
      <c r="BT8" s="73">
        <v>39294</v>
      </c>
      <c r="BU8" s="73">
        <v>-57154</v>
      </c>
      <c r="BV8" s="72">
        <v>37843</v>
      </c>
      <c r="BW8" s="72">
        <v>36318</v>
      </c>
      <c r="BX8" s="72">
        <v>37745</v>
      </c>
      <c r="BY8" s="72">
        <v>35151</v>
      </c>
      <c r="BZ8" s="72">
        <v>29367</v>
      </c>
      <c r="CA8" s="70">
        <v>16102</v>
      </c>
      <c r="CB8" s="71" t="s">
        <v>116</v>
      </c>
      <c r="CC8" s="71" t="s">
        <v>116</v>
      </c>
      <c r="CD8" s="71" t="s">
        <v>116</v>
      </c>
      <c r="CE8" s="71" t="s">
        <v>116</v>
      </c>
      <c r="CF8" s="71" t="s">
        <v>116</v>
      </c>
      <c r="CG8" s="71" t="s">
        <v>116</v>
      </c>
      <c r="CH8" s="71" t="s">
        <v>116</v>
      </c>
      <c r="CI8" s="71" t="s">
        <v>116</v>
      </c>
      <c r="CJ8" s="71" t="s">
        <v>116</v>
      </c>
      <c r="CK8" s="71" t="s">
        <v>116</v>
      </c>
      <c r="CL8" s="68" t="s">
        <v>116</v>
      </c>
      <c r="CM8" s="70">
        <v>2594774</v>
      </c>
      <c r="CN8" s="70">
        <v>289000</v>
      </c>
      <c r="CO8" s="71" t="s">
        <v>116</v>
      </c>
      <c r="CP8" s="71" t="s">
        <v>116</v>
      </c>
      <c r="CQ8" s="71" t="s">
        <v>116</v>
      </c>
      <c r="CR8" s="71" t="s">
        <v>116</v>
      </c>
      <c r="CS8" s="71" t="s">
        <v>116</v>
      </c>
      <c r="CT8" s="71" t="s">
        <v>116</v>
      </c>
      <c r="CU8" s="71" t="s">
        <v>116</v>
      </c>
      <c r="CV8" s="71" t="s">
        <v>116</v>
      </c>
      <c r="CW8" s="71" t="s">
        <v>116</v>
      </c>
      <c r="CX8" s="71" t="s">
        <v>116</v>
      </c>
      <c r="CY8" s="68" t="s">
        <v>116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351.1</v>
      </c>
      <c r="DF8" s="71">
        <v>278.89999999999998</v>
      </c>
      <c r="DG8" s="71">
        <v>205.5</v>
      </c>
      <c r="DH8" s="71">
        <v>187.9</v>
      </c>
      <c r="DI8" s="71">
        <v>139.69999999999999</v>
      </c>
      <c r="DJ8" s="68">
        <v>103.6</v>
      </c>
      <c r="DK8" s="71">
        <v>344.2</v>
      </c>
      <c r="DL8" s="71">
        <v>371</v>
      </c>
      <c r="DM8" s="71">
        <v>389.6</v>
      </c>
      <c r="DN8" s="71">
        <v>409</v>
      </c>
      <c r="DO8" s="71">
        <v>435.8</v>
      </c>
      <c r="DP8" s="71">
        <v>182.5</v>
      </c>
      <c r="DQ8" s="71">
        <v>185.2</v>
      </c>
      <c r="DR8" s="71">
        <v>184.1</v>
      </c>
      <c r="DS8" s="71">
        <v>186.8</v>
      </c>
      <c r="DT8" s="71">
        <v>181.6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2020-01-21T08:12:59Z</cp:lastPrinted>
  <dcterms:created xsi:type="dcterms:W3CDTF">2019-12-05T07:21:04Z</dcterms:created>
  <dcterms:modified xsi:type="dcterms:W3CDTF">2020-02-18T09:20:39Z</dcterms:modified>
  <cp:category/>
</cp:coreProperties>
</file>