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f4nB2zFsc+8m99WqzAx1FcrZByOv1oqAIcf6u0fozvFwcXo2zqZelq4ygM2A1YWQvcE3Pp73UYF74+zSZYkRw==" workbookSaltValue="Sh5LOxeKsKOA+LGssBTYd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<sst xmlns="http://schemas.openxmlformats.org/spreadsheetml/2006/main" count="228" uniqueCount="114">
  <si>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</si>
  <si>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</si>
  <si>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</si>
  <si>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</si>
  <si>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</si>
  <si>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</si>
  <si>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</si>
  <si>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</si>
  <si>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</si>
  <si>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</si>
  <si>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</si>
  <si>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</si>
  <si>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</si>
  <si>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</si>
  <si>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</si>
  <si>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</si>
  <si>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</si>
  <si>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</si>
  <si>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</si>
  <si>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</si>
  <si>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</si>
  <si>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</si>
  <si>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</si>
  <si>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</si>
  <si>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</si>
  <si>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</si>
  <si>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</si>
  <si>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</si>
  <si>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</si>
  <si>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</si>
  <si>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</si>
  <si>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</si>
  <si>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</si>
  <si>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</si>
  <si>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</si>
  <si>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</si>
  <si>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</si>
  <si>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</si>
  <si>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</si>
  <si>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</si>
  <si>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</si>
  <si>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</si>
  <si>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</si>
  <si>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</si>
  <si>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</si>
  <si>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</si>
  <si>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</si>
  <si>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</si>
  <si>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</si>
  <si>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</si>
  <si>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</si>
  <si>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</si>
  <si>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</si>
  <si>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</si>
  <si>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</si>
  <si>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</si>
  <si>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</si>
  <si>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</si>
  <si>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</si>
  <si>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</si>
  <si>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</si>
  <si>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</si>
  <si>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</si>
  <si>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</si>
  <si>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</si>
  <si>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</si>
  <si>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</si>
  <si>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</si>
  <si>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</si>
  <si>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</si>
  <si>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</si>
  <si>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</si>
  <si>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</si>
  <si>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</si>
  <si>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</si>
  <si>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</si>
  <si>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</si>
  <si>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</si>
  <si>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</si>
  <si>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</si>
  <si>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</si>
  <si>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</si>
  <si>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</si>
  <si>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</si>
  <si>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</si>
  <si>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</si>
  <si>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</si>
  <si>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</si>
  <si>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</si>
  <si>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</si>
  <si>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</si>
  <si>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</si>
  <si>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</si>
  <si>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</si>
  <si>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</si>
  <si>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</si>
  <si>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</si>
  <si>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</si>
  <si>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</si>
  <si>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</si>
  <si>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</si>
  <si>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</si>
  <si>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</si>
  <si>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</si>
  <si>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</si>
  <si>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</si>
  <si>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</si>
  <si>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</si>
  <si>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</si>
  <si>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</si>
  <si>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</si>
  <si>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茂原市の農業集落排水事業は、類似団体と比較すると、経営の健全性及び効率性について、企業債残高対事業規模比率及び汚水処理原価がやや高くなっているが、この要因として、元利償還金が多いことや、施設の老朽化に伴う修繕料の増加、人口減少や節水型機器の普及による使用料収入の減等が挙げられる。
　元利償還金のピークの予定は令和4年度となっており、今後も上がり続けていくことから、汚水処理原価がさらに高くなり、収益的収支比率及び経費回収率も悪化することが予想される。
　また、今後の使用料収入については、水洗化率も高いことから、大幅な収入増は見込めない状況にある。
　使用料金の改定についても、平成18年度に約30％アップしており、平成30年度の使用料単価は約219円と高水準であり、当市上水道・公共下水道、他市町村との整合性の観点からも、近々の改定は難しいものと考える。
　維持管理については、既に処理施設の維持管理について民間委託を実施しているが、より効率的なコストの節減合理化を推進するうえで、包括的民間委託等の導入を検討する必要がある。</t>
    <rPh sb="26" eb="28">
      <t>ケイエイ</t>
    </rPh>
    <rPh sb="31" eb="32">
      <t>セイ</t>
    </rPh>
    <rPh sb="42" eb="44">
      <t>キギョウ</t>
    </rPh>
    <rPh sb="44" eb="45">
      <t>サイ</t>
    </rPh>
    <rPh sb="45" eb="47">
      <t>ザンダカ</t>
    </rPh>
    <rPh sb="47" eb="48">
      <t>タイ</t>
    </rPh>
    <rPh sb="48" eb="50">
      <t>ジギョウ</t>
    </rPh>
    <rPh sb="50" eb="52">
      <t>キボ</t>
    </rPh>
    <rPh sb="52" eb="54">
      <t>ヒリツ</t>
    </rPh>
    <rPh sb="54" eb="55">
      <t>オヨ</t>
    </rPh>
    <rPh sb="115" eb="117">
      <t>セッスイ</t>
    </rPh>
    <rPh sb="117" eb="118">
      <t>ガタ</t>
    </rPh>
    <rPh sb="118" eb="120">
      <t>キキ</t>
    </rPh>
    <rPh sb="121" eb="123">
      <t>フキュウ</t>
    </rPh>
    <rPh sb="132" eb="133">
      <t>ゲン</t>
    </rPh>
    <rPh sb="133" eb="134">
      <t>トウ</t>
    </rPh>
    <rPh sb="153" eb="155">
      <t>ヨテイ</t>
    </rPh>
    <rPh sb="156" eb="157">
      <t>レイ</t>
    </rPh>
    <rPh sb="157" eb="158">
      <t>ワ</t>
    </rPh>
    <rPh sb="323" eb="324">
      <t>ヤク</t>
    </rPh>
    <phoneticPr fontId="4"/>
  </si>
  <si>
    <t>　農業集落排水施設は供用開始から15～22年経過しており、施設の老朽化、劣化の進行が見られる状態である。
　真空式管路については管渠更新等はしていないため管渠改善率は0となっているが、宅内接続に使用されている真空弁の老朽化、及び付属材料（ＡＣコントローラ等）の故障が増加している。
　また、汚水処理施設では、流入汚水より硫化水素が発生し、前処理部の被覆工、鉄筋コンクリート等に影響が出ているため、対策が必要となっている。その他機器類においても、全体的に老朽化が見られる状態となっている。</t>
    <rPh sb="64" eb="66">
      <t>カンキョ</t>
    </rPh>
    <rPh sb="66" eb="68">
      <t>コウシン</t>
    </rPh>
    <rPh sb="68" eb="69">
      <t>トウ</t>
    </rPh>
    <rPh sb="77" eb="79">
      <t>カンキョ</t>
    </rPh>
    <rPh sb="79" eb="82">
      <t>カイゼンリツ</t>
    </rPh>
    <phoneticPr fontId="4"/>
  </si>
  <si>
    <t>　経営改善のため、今後も引き続き広報や巡回活動により、未接続者に対して普及活動を積極的に行い、水洗化人口及び有収水量の増加を目指していく。
　また、今後償還金のピークを迎えるにあたり、資本費平準化債・公営企業会計適用債等を有効に活用し、経営の効率化・安定化を図っていく。
　施設の老朽化対策としては、平成26年度に国の補助事業の農山漁村地域整備交付金を活用し、施設機能診断を行い、ライフサイクルコストの検証を図り、「茂原市農業集落排水施設最適整備構想」を策定した。この構想を基に、ストックマネジメントシステムの構築を図るため、国・県の補助事業である農業集落排水資源循環統合補助事業（機能強化事業）等を活用し、農業集落排水施設の更新を行っていく。</t>
    <rPh sb="100" eb="102">
      <t>コウエイ</t>
    </rPh>
    <rPh sb="102" eb="104">
      <t>キギョウ</t>
    </rPh>
    <rPh sb="104" eb="106">
      <t>カイケイ</t>
    </rPh>
    <rPh sb="106" eb="108">
      <t>テキヨウ</t>
    </rPh>
    <rPh sb="108" eb="109">
      <t>サイ</t>
    </rPh>
    <rPh sb="255" eb="257">
      <t>コウチク</t>
    </rPh>
    <rPh sb="258" eb="259">
      <t>ハカ</t>
    </rPh>
    <rPh sb="263" eb="264">
      <t>クニ</t>
    </rPh>
    <rPh sb="304" eb="306">
      <t>ノウギョウ</t>
    </rPh>
    <rPh sb="306" eb="308">
      <t>シュウラク</t>
    </rPh>
    <rPh sb="308" eb="310">
      <t>ハイスイ</t>
    </rPh>
    <rPh sb="310" eb="312">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</si>
</sst>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11-4838-BEE0-AB74F230FC15}"/>
            </c:ext>
          </c:extLst>
        </c:ser>
        <c:dLbls>
          <c:showLegendKey val="0"/>
          <c:showVal val="0"/>
          <c:showCatName val="0"/>
          <c:showSerName val="0"/>
          <c:showPercent val="0"/>
          <c:showBubbleSize val="0"/>
        </c:dLbls>
        <c:gapWidth val="150"/>
        <c:axId val="153937272"/>
        <c:axId val="15407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F11-4838-BEE0-AB74F230FC15}"/>
            </c:ext>
          </c:extLst>
        </c:ser>
        <c:dLbls>
          <c:showLegendKey val="0"/>
          <c:showVal val="0"/>
          <c:showCatName val="0"/>
          <c:showSerName val="0"/>
          <c:showPercent val="0"/>
          <c:showBubbleSize val="0"/>
        </c:dLbls>
        <c:marker val="1"/>
        <c:smooth val="0"/>
        <c:axId val="153937272"/>
        <c:axId val="154076960"/>
      </c:lineChart>
      <c:dateAx>
        <c:axId val="153937272"/>
        <c:scaling>
          <c:orientation val="minMax"/>
        </c:scaling>
        <c:delete val="1"/>
        <c:axPos val="b"/>
        <c:numFmt formatCode="ge" sourceLinked="1"/>
        <c:majorTickMark val="none"/>
        <c:minorTickMark val="none"/>
        <c:tickLblPos val="none"/>
        <c:crossAx val="154076960"/>
        <c:crosses val="autoZero"/>
        <c:auto val="1"/>
        <c:lblOffset val="100"/>
        <c:baseTimeUnit val="years"/>
      </c:dateAx>
      <c:valAx>
        <c:axId val="1540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3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53.57</c:v>
                </c:pt>
                <c:pt idx="1">
                  <c:v>53.57</c:v>
                </c:pt>
                <c:pt idx="2">
                  <c:v>53.1</c:v>
                </c:pt>
                <c:pt idx="3">
                  <c:v>54.71</c:v>
                </c:pt>
                <c:pt idx="4">
                  <c:v>53.37</c:v>
                </c:pt>
              </c:numCache>
            </c:numRef>
          </c:val>
          <c:extLst>
            <c:ext xmlns:c16="http://schemas.microsoft.com/office/drawing/2014/chart" uri="{C3380CC4-5D6E-409C-BE32-E72D297353CC}">
              <c16:uniqueId val="{00000000-2C46-4254-B3FF-25B0AF7C92DC}"/>
            </c:ext>
          </c:extLst>
        </c:ser>
        <c:dLbls>
          <c:showLegendKey val="0"/>
          <c:showVal val="0"/>
          <c:showCatName val="0"/>
          <c:showSerName val="0"/>
          <c:showPercent val="0"/>
          <c:showBubbleSize val="0"/>
        </c:dLbls>
        <c:gapWidth val="150"/>
        <c:axId val="154847032"/>
        <c:axId val="15484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C46-4254-B3FF-25B0AF7C92DC}"/>
            </c:ext>
          </c:extLst>
        </c:ser>
        <c:dLbls>
          <c:showLegendKey val="0"/>
          <c:showVal val="0"/>
          <c:showCatName val="0"/>
          <c:showSerName val="0"/>
          <c:showPercent val="0"/>
          <c:showBubbleSize val="0"/>
        </c:dLbls>
        <c:marker val="1"/>
        <c:smooth val="0"/>
        <c:axId val="154847032"/>
        <c:axId val="154847424"/>
      </c:lineChart>
      <c:dateAx>
        <c:axId val="154847032"/>
        <c:scaling>
          <c:orientation val="minMax"/>
        </c:scaling>
        <c:delete val="1"/>
        <c:axPos val="b"/>
        <c:numFmt formatCode="ge" sourceLinked="1"/>
        <c:majorTickMark val="none"/>
        <c:minorTickMark val="none"/>
        <c:tickLblPos val="none"/>
        <c:crossAx val="154847424"/>
        <c:crosses val="autoZero"/>
        <c:auto val="1"/>
        <c:lblOffset val="100"/>
        <c:baseTimeUnit val="years"/>
      </c:dateAx>
      <c:valAx>
        <c:axId val="1548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4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93.33</c:v>
                </c:pt>
                <c:pt idx="1">
                  <c:v>94.8</c:v>
                </c:pt>
                <c:pt idx="2">
                  <c:v>95.73</c:v>
                </c:pt>
                <c:pt idx="3">
                  <c:v>97.6</c:v>
                </c:pt>
                <c:pt idx="4">
                  <c:v>94.58</c:v>
                </c:pt>
              </c:numCache>
            </c:numRef>
          </c:val>
          <c:extLst>
            <c:ext xmlns:c16="http://schemas.microsoft.com/office/drawing/2014/chart" uri="{C3380CC4-5D6E-409C-BE32-E72D297353CC}">
              <c16:uniqueId val="{00000000-17E1-4A8B-B9CB-8344F17121D0}"/>
            </c:ext>
          </c:extLst>
        </c:ser>
        <c:dLbls>
          <c:showLegendKey val="0"/>
          <c:showVal val="0"/>
          <c:showCatName val="0"/>
          <c:showSerName val="0"/>
          <c:showPercent val="0"/>
          <c:showBubbleSize val="0"/>
        </c:dLbls>
        <c:gapWidth val="150"/>
        <c:axId val="154848600"/>
        <c:axId val="15507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17E1-4A8B-B9CB-8344F17121D0}"/>
            </c:ext>
          </c:extLst>
        </c:ser>
        <c:dLbls>
          <c:showLegendKey val="0"/>
          <c:showVal val="0"/>
          <c:showCatName val="0"/>
          <c:showSerName val="0"/>
          <c:showPercent val="0"/>
          <c:showBubbleSize val="0"/>
        </c:dLbls>
        <c:marker val="1"/>
        <c:smooth val="0"/>
        <c:axId val="154848600"/>
        <c:axId val="155074280"/>
      </c:lineChart>
      <c:dateAx>
        <c:axId val="154848600"/>
        <c:scaling>
          <c:orientation val="minMax"/>
        </c:scaling>
        <c:delete val="1"/>
        <c:axPos val="b"/>
        <c:numFmt formatCode="ge" sourceLinked="1"/>
        <c:majorTickMark val="none"/>
        <c:minorTickMark val="none"/>
        <c:tickLblPos val="none"/>
        <c:crossAx val="155074280"/>
        <c:crosses val="autoZero"/>
        <c:auto val="1"/>
        <c:lblOffset val="100"/>
        <c:baseTimeUnit val="years"/>
      </c:dateAx>
      <c:valAx>
        <c:axId val="15507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4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74.989999999999995</c:v>
                </c:pt>
                <c:pt idx="1">
                  <c:v>69.98</c:v>
                </c:pt>
                <c:pt idx="2">
                  <c:v>68.47</c:v>
                </c:pt>
                <c:pt idx="3">
                  <c:v>70.16</c:v>
                </c:pt>
                <c:pt idx="4">
                  <c:v>69.28</c:v>
                </c:pt>
              </c:numCache>
            </c:numRef>
          </c:val>
          <c:extLst>
            <c:ext xmlns:c16="http://schemas.microsoft.com/office/drawing/2014/chart" uri="{C3380CC4-5D6E-409C-BE32-E72D297353CC}">
              <c16:uniqueId val="{00000000-32D5-4D37-9D93-DF6A9AAF061F}"/>
            </c:ext>
          </c:extLst>
        </c:ser>
        <c:dLbls>
          <c:showLegendKey val="0"/>
          <c:showVal val="0"/>
          <c:showCatName val="0"/>
          <c:showSerName val="0"/>
          <c:showPercent val="0"/>
          <c:showBubbleSize val="0"/>
        </c:dLbls>
        <c:gapWidth val="150"/>
        <c:axId val="154056480"/>
        <c:axId val="15474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D5-4D37-9D93-DF6A9AAF061F}"/>
            </c:ext>
          </c:extLst>
        </c:ser>
        <c:dLbls>
          <c:showLegendKey val="0"/>
          <c:showVal val="0"/>
          <c:showCatName val="0"/>
          <c:showSerName val="0"/>
          <c:showPercent val="0"/>
          <c:showBubbleSize val="0"/>
        </c:dLbls>
        <c:marker val="1"/>
        <c:smooth val="0"/>
        <c:axId val="154056480"/>
        <c:axId val="154742272"/>
      </c:lineChart>
      <c:dateAx>
        <c:axId val="154056480"/>
        <c:scaling>
          <c:orientation val="minMax"/>
        </c:scaling>
        <c:delete val="1"/>
        <c:axPos val="b"/>
        <c:numFmt formatCode="ge" sourceLinked="1"/>
        <c:majorTickMark val="none"/>
        <c:minorTickMark val="none"/>
        <c:tickLblPos val="none"/>
        <c:crossAx val="154742272"/>
        <c:crosses val="autoZero"/>
        <c:auto val="1"/>
        <c:lblOffset val="100"/>
        <c:baseTimeUnit val="years"/>
      </c:dateAx>
      <c:valAx>
        <c:axId val="15474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14-45B6-856B-A69BC48A0F92}"/>
            </c:ext>
          </c:extLst>
        </c:ser>
        <c:dLbls>
          <c:showLegendKey val="0"/>
          <c:showVal val="0"/>
          <c:showCatName val="0"/>
          <c:showSerName val="0"/>
          <c:showPercent val="0"/>
          <c:showBubbleSize val="0"/>
        </c:dLbls>
        <c:gapWidth val="150"/>
        <c:axId val="154789600"/>
        <c:axId val="1547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14-45B6-856B-A69BC48A0F92}"/>
            </c:ext>
          </c:extLst>
        </c:ser>
        <c:dLbls>
          <c:showLegendKey val="0"/>
          <c:showVal val="0"/>
          <c:showCatName val="0"/>
          <c:showSerName val="0"/>
          <c:showPercent val="0"/>
          <c:showBubbleSize val="0"/>
        </c:dLbls>
        <c:marker val="1"/>
        <c:smooth val="0"/>
        <c:axId val="154789600"/>
        <c:axId val="154789984"/>
      </c:lineChart>
      <c:dateAx>
        <c:axId val="154789600"/>
        <c:scaling>
          <c:orientation val="minMax"/>
        </c:scaling>
        <c:delete val="1"/>
        <c:axPos val="b"/>
        <c:numFmt formatCode="ge" sourceLinked="1"/>
        <c:majorTickMark val="none"/>
        <c:minorTickMark val="none"/>
        <c:tickLblPos val="none"/>
        <c:crossAx val="154789984"/>
        <c:crosses val="autoZero"/>
        <c:auto val="1"/>
        <c:lblOffset val="100"/>
        <c:baseTimeUnit val="years"/>
      </c:dateAx>
      <c:valAx>
        <c:axId val="1547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5C-4354-AED6-8B0881189DB4}"/>
            </c:ext>
          </c:extLst>
        </c:ser>
        <c:dLbls>
          <c:showLegendKey val="0"/>
          <c:showVal val="0"/>
          <c:showCatName val="0"/>
          <c:showSerName val="0"/>
          <c:showPercent val="0"/>
          <c:showBubbleSize val="0"/>
        </c:dLbls>
        <c:gapWidth val="150"/>
        <c:axId val="154745840"/>
        <c:axId val="15474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5C-4354-AED6-8B0881189DB4}"/>
            </c:ext>
          </c:extLst>
        </c:ser>
        <c:dLbls>
          <c:showLegendKey val="0"/>
          <c:showVal val="0"/>
          <c:showCatName val="0"/>
          <c:showSerName val="0"/>
          <c:showPercent val="0"/>
          <c:showBubbleSize val="0"/>
        </c:dLbls>
        <c:marker val="1"/>
        <c:smooth val="0"/>
        <c:axId val="154745840"/>
        <c:axId val="154746232"/>
      </c:lineChart>
      <c:dateAx>
        <c:axId val="154745840"/>
        <c:scaling>
          <c:orientation val="minMax"/>
        </c:scaling>
        <c:delete val="1"/>
        <c:axPos val="b"/>
        <c:numFmt formatCode="ge" sourceLinked="1"/>
        <c:majorTickMark val="none"/>
        <c:minorTickMark val="none"/>
        <c:tickLblPos val="none"/>
        <c:crossAx val="154746232"/>
        <c:crosses val="autoZero"/>
        <c:auto val="1"/>
        <c:lblOffset val="100"/>
        <c:baseTimeUnit val="years"/>
      </c:dateAx>
      <c:valAx>
        <c:axId val="15474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4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2-4020-86BC-73628E2C3BBE}"/>
            </c:ext>
          </c:extLst>
        </c:ser>
        <c:dLbls>
          <c:showLegendKey val="0"/>
          <c:showVal val="0"/>
          <c:showCatName val="0"/>
          <c:showSerName val="0"/>
          <c:showPercent val="0"/>
          <c:showBubbleSize val="0"/>
        </c:dLbls>
        <c:gapWidth val="150"/>
        <c:axId val="154747408"/>
        <c:axId val="15474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2-4020-86BC-73628E2C3BBE}"/>
            </c:ext>
          </c:extLst>
        </c:ser>
        <c:dLbls>
          <c:showLegendKey val="0"/>
          <c:showVal val="0"/>
          <c:showCatName val="0"/>
          <c:showSerName val="0"/>
          <c:showPercent val="0"/>
          <c:showBubbleSize val="0"/>
        </c:dLbls>
        <c:marker val="1"/>
        <c:smooth val="0"/>
        <c:axId val="154747408"/>
        <c:axId val="154747800"/>
      </c:lineChart>
      <c:dateAx>
        <c:axId val="154747408"/>
        <c:scaling>
          <c:orientation val="minMax"/>
        </c:scaling>
        <c:delete val="1"/>
        <c:axPos val="b"/>
        <c:numFmt formatCode="ge" sourceLinked="1"/>
        <c:majorTickMark val="none"/>
        <c:minorTickMark val="none"/>
        <c:tickLblPos val="none"/>
        <c:crossAx val="154747800"/>
        <c:crosses val="autoZero"/>
        <c:auto val="1"/>
        <c:lblOffset val="100"/>
        <c:baseTimeUnit val="years"/>
      </c:dateAx>
      <c:valAx>
        <c:axId val="15474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4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26-4473-83FB-45FCB0E163BD}"/>
            </c:ext>
          </c:extLst>
        </c:ser>
        <c:dLbls>
          <c:showLegendKey val="0"/>
          <c:showVal val="0"/>
          <c:showCatName val="0"/>
          <c:showSerName val="0"/>
          <c:showPercent val="0"/>
          <c:showBubbleSize val="0"/>
        </c:dLbls>
        <c:gapWidth val="150"/>
        <c:axId val="154748976"/>
        <c:axId val="15463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26-4473-83FB-45FCB0E163BD}"/>
            </c:ext>
          </c:extLst>
        </c:ser>
        <c:dLbls>
          <c:showLegendKey val="0"/>
          <c:showVal val="0"/>
          <c:showCatName val="0"/>
          <c:showSerName val="0"/>
          <c:showPercent val="0"/>
          <c:showBubbleSize val="0"/>
        </c:dLbls>
        <c:marker val="1"/>
        <c:smooth val="0"/>
        <c:axId val="154748976"/>
        <c:axId val="154634616"/>
      </c:lineChart>
      <c:dateAx>
        <c:axId val="154748976"/>
        <c:scaling>
          <c:orientation val="minMax"/>
        </c:scaling>
        <c:delete val="1"/>
        <c:axPos val="b"/>
        <c:numFmt formatCode="ge" sourceLinked="1"/>
        <c:majorTickMark val="none"/>
        <c:minorTickMark val="none"/>
        <c:tickLblPos val="none"/>
        <c:crossAx val="154634616"/>
        <c:crosses val="autoZero"/>
        <c:auto val="1"/>
        <c:lblOffset val="100"/>
        <c:baseTimeUnit val="years"/>
      </c:dateAx>
      <c:valAx>
        <c:axId val="15463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4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1047.71</c:v>
                </c:pt>
                <c:pt idx="1">
                  <c:v>2033.8</c:v>
                </c:pt>
                <c:pt idx="2">
                  <c:v>1557.42</c:v>
                </c:pt>
                <c:pt idx="3">
                  <c:v>1501.04</c:v>
                </c:pt>
                <c:pt idx="4">
                  <c:v>1423.21</c:v>
                </c:pt>
              </c:numCache>
            </c:numRef>
          </c:val>
          <c:extLst>
            <c:ext xmlns:c16="http://schemas.microsoft.com/office/drawing/2014/chart" uri="{C3380CC4-5D6E-409C-BE32-E72D297353CC}">
              <c16:uniqueId val="{00000000-89D7-49DF-AC8C-3574C6155134}"/>
            </c:ext>
          </c:extLst>
        </c:ser>
        <c:dLbls>
          <c:showLegendKey val="0"/>
          <c:showVal val="0"/>
          <c:showCatName val="0"/>
          <c:showSerName val="0"/>
          <c:showPercent val="0"/>
          <c:showBubbleSize val="0"/>
        </c:dLbls>
        <c:gapWidth val="150"/>
        <c:axId val="154635792"/>
        <c:axId val="15463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89D7-49DF-AC8C-3574C6155134}"/>
            </c:ext>
          </c:extLst>
        </c:ser>
        <c:dLbls>
          <c:showLegendKey val="0"/>
          <c:showVal val="0"/>
          <c:showCatName val="0"/>
          <c:showSerName val="0"/>
          <c:showPercent val="0"/>
          <c:showBubbleSize val="0"/>
        </c:dLbls>
        <c:marker val="1"/>
        <c:smooth val="0"/>
        <c:axId val="154635792"/>
        <c:axId val="154636184"/>
      </c:lineChart>
      <c:dateAx>
        <c:axId val="154635792"/>
        <c:scaling>
          <c:orientation val="minMax"/>
        </c:scaling>
        <c:delete val="1"/>
        <c:axPos val="b"/>
        <c:numFmt formatCode="ge" sourceLinked="1"/>
        <c:majorTickMark val="none"/>
        <c:minorTickMark val="none"/>
        <c:tickLblPos val="none"/>
        <c:crossAx val="154636184"/>
        <c:crosses val="autoZero"/>
        <c:auto val="1"/>
        <c:lblOffset val="100"/>
        <c:baseTimeUnit val="years"/>
      </c:dateAx>
      <c:valAx>
        <c:axId val="15463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3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59.69</c:v>
                </c:pt>
                <c:pt idx="1">
                  <c:v>61.93</c:v>
                </c:pt>
                <c:pt idx="2">
                  <c:v>60.85</c:v>
                </c:pt>
                <c:pt idx="3">
                  <c:v>62.27</c:v>
                </c:pt>
                <c:pt idx="4">
                  <c:v>60.38</c:v>
                </c:pt>
              </c:numCache>
            </c:numRef>
          </c:val>
          <c:extLst>
            <c:ext xmlns:c16="http://schemas.microsoft.com/office/drawing/2014/chart" uri="{C3380CC4-5D6E-409C-BE32-E72D297353CC}">
              <c16:uniqueId val="{00000000-EF2A-47C5-8488-2087C30E0A33}"/>
            </c:ext>
          </c:extLst>
        </c:ser>
        <c:dLbls>
          <c:showLegendKey val="0"/>
          <c:showVal val="0"/>
          <c:showCatName val="0"/>
          <c:showSerName val="0"/>
          <c:showPercent val="0"/>
          <c:showBubbleSize val="0"/>
        </c:dLbls>
        <c:gapWidth val="150"/>
        <c:axId val="154637360"/>
        <c:axId val="15463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F2A-47C5-8488-2087C30E0A33}"/>
            </c:ext>
          </c:extLst>
        </c:ser>
        <c:dLbls>
          <c:showLegendKey val="0"/>
          <c:showVal val="0"/>
          <c:showCatName val="0"/>
          <c:showSerName val="0"/>
          <c:showPercent val="0"/>
          <c:showBubbleSize val="0"/>
        </c:dLbls>
        <c:marker val="1"/>
        <c:smooth val="0"/>
        <c:axId val="154637360"/>
        <c:axId val="154637752"/>
      </c:lineChart>
      <c:dateAx>
        <c:axId val="154637360"/>
        <c:scaling>
          <c:orientation val="minMax"/>
        </c:scaling>
        <c:delete val="1"/>
        <c:axPos val="b"/>
        <c:numFmt formatCode="ge" sourceLinked="1"/>
        <c:majorTickMark val="none"/>
        <c:minorTickMark val="none"/>
        <c:tickLblPos val="none"/>
        <c:crossAx val="154637752"/>
        <c:crosses val="autoZero"/>
        <c:auto val="1"/>
        <c:lblOffset val="100"/>
        <c:baseTimeUnit val="years"/>
      </c:dateAx>
      <c:valAx>
        <c:axId val="15463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3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365.19</c:v>
                </c:pt>
                <c:pt idx="1">
                  <c:v>353.73</c:v>
                </c:pt>
                <c:pt idx="2">
                  <c:v>361.84</c:v>
                </c:pt>
                <c:pt idx="3">
                  <c:v>350.98</c:v>
                </c:pt>
                <c:pt idx="4">
                  <c:v>362.38</c:v>
                </c:pt>
              </c:numCache>
            </c:numRef>
          </c:val>
          <c:extLst>
            <c:ext xmlns:c16="http://schemas.microsoft.com/office/drawing/2014/chart" uri="{C3380CC4-5D6E-409C-BE32-E72D297353CC}">
              <c16:uniqueId val="{00000000-FC6A-4D33-9F3F-C1B2ABE86A51}"/>
            </c:ext>
          </c:extLst>
        </c:ser>
        <c:dLbls>
          <c:showLegendKey val="0"/>
          <c:showVal val="0"/>
          <c:showCatName val="0"/>
          <c:showSerName val="0"/>
          <c:showPercent val="0"/>
          <c:showBubbleSize val="0"/>
        </c:dLbls>
        <c:gapWidth val="150"/>
        <c:axId val="154845464"/>
        <c:axId val="15484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C6A-4D33-9F3F-C1B2ABE86A51}"/>
            </c:ext>
          </c:extLst>
        </c:ser>
        <c:dLbls>
          <c:showLegendKey val="0"/>
          <c:showVal val="0"/>
          <c:showCatName val="0"/>
          <c:showSerName val="0"/>
          <c:showPercent val="0"/>
          <c:showBubbleSize val="0"/>
        </c:dLbls>
        <c:marker val="1"/>
        <c:smooth val="0"/>
        <c:axId val="154845464"/>
        <c:axId val="154845856"/>
      </c:lineChart>
      <c:dateAx>
        <c:axId val="154845464"/>
        <c:scaling>
          <c:orientation val="minMax"/>
        </c:scaling>
        <c:delete val="1"/>
        <c:axPos val="b"/>
        <c:numFmt formatCode="ge" sourceLinked="1"/>
        <c:majorTickMark val="none"/>
        <c:minorTickMark val="none"/>
        <c:tickLblPos val="none"/>
        <c:crossAx val="154845856"/>
        <c:crosses val="autoZero"/>
        <c:auto val="1"/>
        <c:lblOffset val="100"/>
        <c:baseTimeUnit val="years"/>
      </c:dateAx>
      <c:valAx>
        <c:axId val="1548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89751</v>
      </c>
      <c r="AM8" s="50"/>
      <c r="AN8" s="50"/>
      <c r="AO8" s="50"/>
      <c r="AP8" s="50"/>
      <c r="AQ8" s="50"/>
      <c r="AR8" s="50"/>
      <c r="AS8" s="50"/>
      <c r="AT8" s="45">
        <f>データ!T6</f>
        <v>99.92</v>
      </c>
      <c r="AU8" s="45"/>
      <c r="AV8" s="45"/>
      <c r="AW8" s="45"/>
      <c r="AX8" s="45"/>
      <c r="AY8" s="45"/>
      <c r="AZ8" s="45"/>
      <c r="BA8" s="45"/>
      <c r="BB8" s="45">
        <f>データ!U6</f>
        <v>898.23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7.98</v>
      </c>
      <c r="Q10" s="45"/>
      <c r="R10" s="45"/>
      <c r="S10" s="45"/>
      <c r="T10" s="45"/>
      <c r="U10" s="45"/>
      <c r="V10" s="45"/>
      <c r="W10" s="45">
        <f>データ!Q6</f>
        <v>95.57</v>
      </c>
      <c r="X10" s="45"/>
      <c r="Y10" s="45"/>
      <c r="Z10" s="45"/>
      <c r="AA10" s="45"/>
      <c r="AB10" s="45"/>
      <c r="AC10" s="45"/>
      <c r="AD10" s="50">
        <f>データ!R6</f>
        <v>3780</v>
      </c>
      <c r="AE10" s="50"/>
      <c r="AF10" s="50"/>
      <c r="AG10" s="50"/>
      <c r="AH10" s="50"/>
      <c r="AI10" s="50"/>
      <c r="AJ10" s="50"/>
      <c r="AK10" s="2"/>
      <c r="AL10" s="50">
        <f>データ!V6</f>
        <v>7136</v>
      </c>
      <c r="AM10" s="50"/>
      <c r="AN10" s="50"/>
      <c r="AO10" s="50"/>
      <c r="AP10" s="50"/>
      <c r="AQ10" s="50"/>
      <c r="AR10" s="50"/>
      <c r="AS10" s="50"/>
      <c r="AT10" s="45">
        <f>データ!W6</f>
        <v>11.38</v>
      </c>
      <c r="AU10" s="45"/>
      <c r="AV10" s="45"/>
      <c r="AW10" s="45"/>
      <c r="AX10" s="45"/>
      <c r="AY10" s="45"/>
      <c r="AZ10" s="45"/>
      <c r="BA10" s="45"/>
      <c r="BB10" s="45">
        <f>データ!X6</f>
        <v>627.07000000000005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75" t="s">
        <v>26</v>
      </c>
      <c r="BM14" s="76"/>
      <c r="BN14" s="76"/>
      <c r="BO14" s="76"/>
      <c r="BP14" s="76"/>
      <c r="BQ14" s="76"/>
      <c r="BR14" s="76"/>
      <c r="BS14" s="76"/>
      <c r="BT14" s="76"/>
      <c r="BU14" s="76"/>
      <c r="BV14" s="76"/>
      <c r="BW14" s="76"/>
      <c r="BX14" s="76"/>
      <c r="BY14" s="76"/>
      <c r="BZ14" s="77"/>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78"/>
      <c r="BM15" s="79"/>
      <c r="BN15" s="79"/>
      <c r="BO15" s="79"/>
      <c r="BP15" s="79"/>
      <c r="BQ15" s="79"/>
      <c r="BR15" s="79"/>
      <c r="BS15" s="79"/>
      <c r="BT15" s="79"/>
      <c r="BU15" s="79"/>
      <c r="BV15" s="79"/>
      <c r="BW15" s="79"/>
      <c r="BX15" s="79"/>
      <c r="BY15" s="79"/>
      <c r="BZ15" s="8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n5CwNXH0EvuRWirXILbIVk7VLuhvlhVraBKtC80GUV5I7j+U/43fYmVOF09paH/W76nE34qAOdGCz8bz8juMqg==" saltValue="MzLDXCP8mPBh+YDyVwZY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122106</v>
      </c>
      <c r="D6" s="33">
        <f t="shared" si="3"/>
        <v>47</v>
      </c>
      <c r="E6" s="33">
        <f t="shared" si="3"/>
        <v>17</v>
      </c>
      <c r="F6" s="33">
        <f t="shared" si="3"/>
        <v>5</v>
      </c>
      <c r="G6" s="33">
        <f t="shared" si="3"/>
        <v>0</v>
      </c>
      <c r="H6" s="33" t="str">
        <f t="shared" si="3"/>
        <v>千葉県　茂原市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7.98</v>
      </c>
      <c r="Q6" s="34">
        <f t="shared" si="3"/>
        <v>95.57</v>
      </c>
      <c r="R6" s="34">
        <f t="shared" si="3"/>
        <v>3780</v>
      </c>
      <c r="S6" s="34">
        <f t="shared" si="3"/>
        <v>89751</v>
      </c>
      <c r="T6" s="34">
        <f t="shared" si="3"/>
        <v>99.92</v>
      </c>
      <c r="U6" s="34">
        <f t="shared" si="3"/>
        <v>898.23</v>
      </c>
      <c r="V6" s="34">
        <f t="shared" si="3"/>
        <v>7136</v>
      </c>
      <c r="W6" s="34">
        <f t="shared" si="3"/>
        <v>11.38</v>
      </c>
      <c r="X6" s="34">
        <f t="shared" si="3"/>
        <v>627.07000000000005</v>
      </c>
      <c r="Y6" s="35">
        <f>IF(Y7="",NA(),Y7)</f>
        <v>74.989999999999995</v>
      </c>
      <c r="Z6" s="35">
        <f t="shared" ref="Z6:AH6" si="4">IF(Z7="",NA(),Z7)</f>
        <v>69.98</v>
      </c>
      <c r="AA6" s="35">
        <f t="shared" si="4"/>
        <v>68.47</v>
      </c>
      <c r="AB6" s="35">
        <f t="shared" si="4"/>
        <v>70.16</v>
      </c>
      <c r="AC6" s="35">
        <f t="shared" si="4"/>
        <v>69.28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1047.71</v>
      </c>
      <c r="BG6" s="35">
        <f t="shared" ref="BG6:BO6" si="7">IF(BG7="",NA(),BG7)</f>
        <v>2033.8</v>
      </c>
      <c r="BH6" s="35">
        <f t="shared" si="7"/>
        <v>1557.42</v>
      </c>
      <c r="BI6" s="35">
        <f t="shared" si="7"/>
        <v>1501.04</v>
      </c>
      <c r="BJ6" s="35">
        <f t="shared" si="7"/>
        <v>1423.21</v>
      </c>
      <c r="BK6" s="35">
        <f t="shared" si="7"/>
        <v>1044.8</v>
      </c>
      <c r="BL6" s="35">
        <f t="shared" si="7"/>
        <v>1081.8</v>
      </c>
      <c r="BM6" s="35">
        <f t="shared" si="7"/>
        <v>974.93</v>
      </c>
      <c r="BN6" s="35">
        <f t="shared" si="7"/>
        <v>855.8</v>
      </c>
      <c r="BO6" s="35">
        <f t="shared" si="7"/>
        <v>789.46</v>
      </c>
      <c r="BP6" s="34" t="str">
        <f>IF(BP7="","",IF(BP7="-","【-】","【"&amp;SUBSTITUTE(TEXT(BP7,"#,##0.00"),"-","△")&amp;"】"))</f>
        <v>【747.76】</v>
      </c>
      <c r="BQ6" s="35">
        <f>IF(BQ7="",NA(),BQ7)</f>
        <v>59.69</v>
      </c>
      <c r="BR6" s="35">
        <f t="shared" ref="BR6:BZ6" si="8">IF(BR7="",NA(),BR7)</f>
        <v>61.93</v>
      </c>
      <c r="BS6" s="35">
        <f t="shared" si="8"/>
        <v>60.85</v>
      </c>
      <c r="BT6" s="35">
        <f t="shared" si="8"/>
        <v>62.27</v>
      </c>
      <c r="BU6" s="35">
        <f t="shared" si="8"/>
        <v>60.38</v>
      </c>
      <c r="BV6" s="35">
        <f t="shared" si="8"/>
        <v>50.82</v>
      </c>
      <c r="BW6" s="35">
        <f t="shared" si="8"/>
        <v>52.19</v>
      </c>
      <c r="BX6" s="35">
        <f t="shared" si="8"/>
        <v>55.32</v>
      </c>
      <c r="BY6" s="35">
        <f t="shared" si="8"/>
        <v>59.8</v>
      </c>
      <c r="BZ6" s="35">
        <f t="shared" si="8"/>
        <v>57.77</v>
      </c>
      <c r="CA6" s="34" t="str">
        <f>IF(CA7="","",IF(CA7="-","【-】","【"&amp;SUBSTITUTE(TEXT(CA7,"#,##0.00"),"-","△")&amp;"】"))</f>
        <v>【59.51】</v>
      </c>
      <c r="CB6" s="35">
        <f>IF(CB7="",NA(),CB7)</f>
        <v>365.19</v>
      </c>
      <c r="CC6" s="35">
        <f t="shared" ref="CC6:CK6" si="9">IF(CC7="",NA(),CC7)</f>
        <v>353.73</v>
      </c>
      <c r="CD6" s="35">
        <f t="shared" si="9"/>
        <v>361.84</v>
      </c>
      <c r="CE6" s="35">
        <f t="shared" si="9"/>
        <v>350.98</v>
      </c>
      <c r="CF6" s="35">
        <f t="shared" si="9"/>
        <v>362.38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53.57</v>
      </c>
      <c r="CN6" s="35">
        <f t="shared" ref="CN6:CV6" si="10">IF(CN7="",NA(),CN7)</f>
        <v>53.57</v>
      </c>
      <c r="CO6" s="35">
        <f t="shared" si="10"/>
        <v>53.1</v>
      </c>
      <c r="CP6" s="35">
        <f t="shared" si="10"/>
        <v>54.71</v>
      </c>
      <c r="CQ6" s="35">
        <f t="shared" si="10"/>
        <v>53.37</v>
      </c>
      <c r="CR6" s="35">
        <f t="shared" si="10"/>
        <v>53.24</v>
      </c>
      <c r="CS6" s="35">
        <f t="shared" si="10"/>
        <v>52.31</v>
      </c>
      <c r="CT6" s="35">
        <f t="shared" si="10"/>
        <v>60.65</v>
      </c>
      <c r="CU6" s="35">
        <f t="shared" si="10"/>
        <v>51.75</v>
      </c>
      <c r="CV6" s="35">
        <f t="shared" si="10"/>
        <v>50.68</v>
      </c>
      <c r="CW6" s="34" t="str">
        <f>IF(CW7="","",IF(CW7="-","【-】","【"&amp;SUBSTITUTE(TEXT(CW7,"#,##0.00"),"-","△")&amp;"】"))</f>
        <v>【52.23】</v>
      </c>
      <c r="CX6" s="35">
        <f>IF(CX7="",NA(),CX7)</f>
        <v>93.33</v>
      </c>
      <c r="CY6" s="35">
        <f t="shared" ref="CY6:DG6" si="11">IF(CY7="",NA(),CY7)</f>
        <v>94.8</v>
      </c>
      <c r="CZ6" s="35">
        <f t="shared" si="11"/>
        <v>95.73</v>
      </c>
      <c r="DA6" s="35">
        <f t="shared" si="11"/>
        <v>97.6</v>
      </c>
      <c r="DB6" s="35">
        <f t="shared" si="11"/>
        <v>94.58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122106</v>
      </c>
      <c r="D7" s="37">
        <v>47</v>
      </c>
      <c r="E7" s="37">
        <v>17</v>
      </c>
      <c r="F7" s="37">
        <v>5</v>
      </c>
      <c r="G7" s="37">
        <v>0</v>
      </c>
      <c r="H7" s="37" t="s">
        <v>98</v>
      </c>
      <c r="I7" s="37" t="s">
        <v>99</v>
      </c>
      <c r="J7" s="37" t="s">
        <v>100</v>
      </c>
      <c r="K7" s="37" t="s">
        <v>101</v>
      </c>
      <c r="L7" s="37" t="s">
        <v>102</v>
      </c>
      <c r="M7" s="37" t="s">
        <v>103</v>
      </c>
      <c r="N7" s="38" t="s">
        <v>104</v>
      </c>
      <c r="O7" s="38" t="s">
        <v>105</v>
      </c>
      <c r="P7" s="38">
        <v>7.98</v>
      </c>
      <c r="Q7" s="38">
        <v>95.57</v>
      </c>
      <c r="R7" s="38">
        <v>3780</v>
      </c>
      <c r="S7" s="38">
        <v>89751</v>
      </c>
      <c r="T7" s="38">
        <v>99.92</v>
      </c>
      <c r="U7" s="38">
        <v>898.23</v>
      </c>
      <c r="V7" s="38">
        <v>7136</v>
      </c>
      <c r="W7" s="38">
        <v>11.38</v>
      </c>
      <c r="X7" s="38">
        <v>627.07000000000005</v>
      </c>
      <c r="Y7" s="38">
        <v>74.989999999999995</v>
      </c>
      <c r="Z7" s="38">
        <v>69.98</v>
      </c>
      <c r="AA7" s="38">
        <v>68.47</v>
      </c>
      <c r="AB7" s="38">
        <v>70.16</v>
      </c>
      <c r="AC7" s="38">
        <v>69.28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1047.71</v>
      </c>
      <c r="BG7" s="38">
        <v>2033.8</v>
      </c>
      <c r="BH7" s="38">
        <v>1557.42</v>
      </c>
      <c r="BI7" s="38">
        <v>1501.04</v>
      </c>
      <c r="BJ7" s="38">
        <v>1423.21</v>
      </c>
      <c r="BK7" s="38">
        <v>1044.8</v>
      </c>
      <c r="BL7" s="38">
        <v>1081.8</v>
      </c>
      <c r="BM7" s="38">
        <v>974.93</v>
      </c>
      <c r="BN7" s="38">
        <v>855.8</v>
      </c>
      <c r="BO7" s="38">
        <v>789.46</v>
      </c>
      <c r="BP7" s="38">
        <v>747.76</v>
      </c>
      <c r="BQ7" s="38">
        <v>59.69</v>
      </c>
      <c r="BR7" s="38">
        <v>61.93</v>
      </c>
      <c r="BS7" s="38">
        <v>60.85</v>
      </c>
      <c r="BT7" s="38">
        <v>62.27</v>
      </c>
      <c r="BU7" s="38">
        <v>60.38</v>
      </c>
      <c r="BV7" s="38">
        <v>50.82</v>
      </c>
      <c r="BW7" s="38">
        <v>52.19</v>
      </c>
      <c r="BX7" s="38">
        <v>55.32</v>
      </c>
      <c r="BY7" s="38">
        <v>59.8</v>
      </c>
      <c r="BZ7" s="38">
        <v>57.77</v>
      </c>
      <c r="CA7" s="38">
        <v>59.51</v>
      </c>
      <c r="CB7" s="38">
        <v>365.19</v>
      </c>
      <c r="CC7" s="38">
        <v>353.73</v>
      </c>
      <c r="CD7" s="38">
        <v>361.84</v>
      </c>
      <c r="CE7" s="38">
        <v>350.98</v>
      </c>
      <c r="CF7" s="38">
        <v>362.38</v>
      </c>
      <c r="CG7" s="38">
        <v>300.52</v>
      </c>
      <c r="CH7" s="38">
        <v>296.14</v>
      </c>
      <c r="CI7" s="38">
        <v>283.17</v>
      </c>
      <c r="CJ7" s="38">
        <v>263.76</v>
      </c>
      <c r="CK7" s="38">
        <v>274.35000000000002</v>
      </c>
      <c r="CL7" s="38">
        <v>261.45999999999998</v>
      </c>
      <c r="CM7" s="38">
        <v>53.57</v>
      </c>
      <c r="CN7" s="38">
        <v>53.57</v>
      </c>
      <c r="CO7" s="38">
        <v>53.1</v>
      </c>
      <c r="CP7" s="38">
        <v>54.71</v>
      </c>
      <c r="CQ7" s="38">
        <v>53.37</v>
      </c>
      <c r="CR7" s="38">
        <v>53.24</v>
      </c>
      <c r="CS7" s="38">
        <v>52.31</v>
      </c>
      <c r="CT7" s="38">
        <v>60.65</v>
      </c>
      <c r="CU7" s="38">
        <v>51.75</v>
      </c>
      <c r="CV7" s="38">
        <v>50.68</v>
      </c>
      <c r="CW7" s="38">
        <v>52.23</v>
      </c>
      <c r="CX7" s="38">
        <v>93.33</v>
      </c>
      <c r="CY7" s="38">
        <v>94.8</v>
      </c>
      <c r="CZ7" s="38">
        <v>95.73</v>
      </c>
      <c r="DA7" s="38">
        <v>97.6</v>
      </c>
      <c r="DB7" s="38">
        <v>94.58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2019-12-05T05:18:31Z</dcterms:created>
  <dcterms:modified xsi:type="dcterms:W3CDTF">2020-02-18T07:59:01Z</dcterms:modified>
  <cp:category/>
</cp:coreProperties>
</file>