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0Yy/Dx8wZ1jxAsmdYbv7xrG+Vcr+aF0Kh6DEHY7vKIwX8k5CX11Nev+NxRHDKNtBfpR53FxlqJr8ESATZoIFMQ==" workbookSaltValue="47k2MzcNr9lGIkOEFMgIqw==" workbookSpinCount="100000" lockStructure="1"/>
  <bookViews>
    <workbookView xWindow="93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B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F85" i="4"/>
  <c r="BB10" i="4"/>
  <c r="AT10" i="4"/>
  <c r="AL10" i="4"/>
  <c r="W10" i="4"/>
  <c r="I10" i="4"/>
  <c r="AT8" i="4"/>
  <c r="AL8" i="4"/>
  <c r="AD8" i="4"/>
  <c r="W8" i="4"/>
  <c r="P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<sst xmlns="http://schemas.openxmlformats.org/spreadsheetml/2006/main" count="220" uniqueCount="108">
  <si>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</si>
  <si>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</si>
  <si>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</si>
  <si>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</si>
  <si>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</si>
  <si>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</si>
  <si>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</si>
  <si>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</si>
  <si>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</si>
  <si>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</si>
  <si>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</si>
  <si>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</si>
  <si>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</si>
  <si>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</si>
  <si>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</si>
  <si>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</si>
  <si>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</si>
  <si>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</si>
  <si>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</si>
  <si>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</si>
  <si>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</si>
  <si>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</si>
  <si>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</si>
  <si>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</si>
  <si>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</si>
  <si>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</si>
  <si>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</si>
  <si>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</si>
  <si>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</si>
  <si>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</si>
  <si>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</si>
  <si>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</si>
  <si>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</si>
  <si>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</si>
  <si>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</si>
  <si>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</si>
  <si>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</si>
  <si>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</si>
  <si>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</si>
  <si>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</si>
  <si>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</si>
  <si>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</si>
  <si>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</si>
  <si>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</si>
  <si>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</si>
  <si>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</si>
  <si>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</si>
  <si>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</si>
  <si>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</si>
  <si>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</si>
  <si>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</si>
  <si>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</si>
  <si>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</si>
  <si>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</si>
  <si>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</si>
  <si>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</si>
  <si>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</si>
  <si>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</si>
  <si>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</si>
  <si>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</si>
  <si>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</si>
  <si>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</si>
  <si>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</si>
  <si>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</si>
  <si>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</si>
  <si>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</si>
  <si>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</si>
  <si>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</si>
  <si>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</si>
  <si>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</si>
  <si>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</si>
  <si>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</si>
  <si>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</si>
  <si>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</si>
  <si>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</si>
  <si>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</si>
  <si>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</si>
  <si>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</si>
  <si>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</si>
  <si>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</si>
  <si>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</si>
  <si>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</si>
  <si>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</si>
  <si>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</si>
  <si>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</si>
  <si>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</si>
  <si>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</si>
  <si>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</si>
  <si>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</si>
  <si>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</si>
  <si>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</si>
  <si>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</si>
  <si>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</si>
  <si>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</si>
  <si>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</si>
  <si>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</si>
  <si>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</si>
  <si>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</si>
  <si>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</si>
  <si>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</si>
  <si>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</si>
  <si>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</si>
  <si>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</si>
  <si>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</si>
  <si>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</si>
  <si>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増加傾向にあるものの、全国平均及び類似団体平均を下回っている。これは、施設や管路等の更新を計画的に行っているためである。
②管路経年化率・③管路更新率
過去に集中して更新を行ったことから、基幹管路を中心に管路経年化率が低くなっている。
しかし、施設の更新や新規の配水管布設を実施していく中で、管路の更新を進めることは、ここ数年の経営状況から考慮すると困難な状況であることから、管路更新率が低い状況にある。</t>
    <rPh sb="24" eb="26">
      <t>ゼンコク</t>
    </rPh>
    <rPh sb="26" eb="28">
      <t>ヘイキン</t>
    </rPh>
    <rPh sb="28" eb="29">
      <t>オヨ</t>
    </rPh>
    <phoneticPr fontId="4"/>
  </si>
  <si>
    <t>①経常収支比率
全国平均及び類似団体平均を下回っているものの、100％を超えており、収支は健全な水準にある。
②累積欠損金比率
0％を維持している。
③流動比率・④企業債残高対給水収益比率
流動比率は300％を超えており、短期債務の支払能力を十分に有していると言える。しかしながら、企業債残高対給水収益比率は500％を超えており、これは1年間の給水収益の収入額に対して、5倍超の企業債残高となっていることを意味する。引き続き、改修工事等を実施していくための財源として、企業債を借り入れざるを得ないため、資本的収支と損益勘定留保資金とのバランスを見ながら、計画的に企業債の借り入れを行っていく必要がある。
⑤料金回収率
近年増加傾向にあるが、全国平均及び類似団体平均を下回っている。
⑥給水原価
全国平均及び類似団体平均と比較して高い値となっているのは、受水費、減価償却費及び企業債利息が高額なためである。
⑦施設利用率
全国平均及び類似団体平均と比較して高い状況にあり、保有している施設を有効に利用していると言える。
⑧有収率
近年は毎年少しずつ上昇しており、類似団体平均を上回り全国平均に近づいてきている。</t>
    <rPh sb="105" eb="106">
      <t>コ</t>
    </rPh>
    <rPh sb="130" eb="131">
      <t>イ</t>
    </rPh>
    <rPh sb="309" eb="311">
      <t>キンネン</t>
    </rPh>
    <rPh sb="320" eb="322">
      <t>ゼンコク</t>
    </rPh>
    <rPh sb="322" eb="324">
      <t>ヘイキン</t>
    </rPh>
    <rPh sb="324" eb="325">
      <t>オヨ</t>
    </rPh>
    <rPh sb="326" eb="328">
      <t>ルイジ</t>
    </rPh>
    <rPh sb="328" eb="330">
      <t>ダンタイ</t>
    </rPh>
    <rPh sb="330" eb="332">
      <t>ヘイキン</t>
    </rPh>
    <rPh sb="333" eb="335">
      <t>シタマワ</t>
    </rPh>
    <rPh sb="347" eb="349">
      <t>ゼンコク</t>
    </rPh>
    <rPh sb="349" eb="351">
      <t>ヘイキン</t>
    </rPh>
    <rPh sb="351" eb="352">
      <t>オヨ</t>
    </rPh>
    <rPh sb="376" eb="378">
      <t>ジュスイ</t>
    </rPh>
    <rPh sb="378" eb="379">
      <t>ヒ</t>
    </rPh>
    <rPh sb="380" eb="382">
      <t>ゲンカ</t>
    </rPh>
    <rPh sb="382" eb="384">
      <t>ショウキャク</t>
    </rPh>
    <rPh sb="384" eb="385">
      <t>ヒ</t>
    </rPh>
    <rPh sb="385" eb="386">
      <t>オヨ</t>
    </rPh>
    <rPh sb="454" eb="455">
      <t>イ</t>
    </rPh>
    <rPh sb="464" eb="466">
      <t>キンネン</t>
    </rPh>
    <rPh sb="467" eb="469">
      <t>マイトシ</t>
    </rPh>
    <rPh sb="469" eb="470">
      <t>スコ</t>
    </rPh>
    <rPh sb="473" eb="475">
      <t>ジョウショウ</t>
    </rPh>
    <rPh sb="480" eb="482">
      <t>ルイジ</t>
    </rPh>
    <rPh sb="482" eb="484">
      <t>ダンタイ</t>
    </rPh>
    <rPh sb="484" eb="486">
      <t>ヘイキン</t>
    </rPh>
    <rPh sb="487" eb="489">
      <t>ウワマワ</t>
    </rPh>
    <rPh sb="490" eb="492">
      <t>ゼンコク</t>
    </rPh>
    <rPh sb="492" eb="494">
      <t>ヘイキン</t>
    </rPh>
    <rPh sb="495" eb="496">
      <t>チカ</t>
    </rPh>
    <phoneticPr fontId="4"/>
  </si>
  <si>
    <t>短期的に見れば、給水に係る費用に対して、給水収益で賄えていない状況であっても、集合住宅の建設・宅地開発等による給水申込納付金による収入があり、経常収支比率は100％を超えている。
しかし、施設の大規模更新工事が次年度から本格化する予定であり、それに伴い企業債残高もさらに増加する予定であるため、経営環境はより一層厳しくなっていくことが明白である。水道事業ビジョン及び水道事業施設更新計画に基づいて計画的に事業運営を行っていく必要がある。</t>
    <rPh sb="105" eb="108">
      <t>ジネンド</t>
    </rPh>
    <rPh sb="110" eb="113">
      <t>ホンカクカ</t>
    </rPh>
    <rPh sb="115" eb="117">
      <t>ヨテイ</t>
    </rPh>
    <rPh sb="124" eb="125">
      <t>トモナ</t>
    </rPh>
    <rPh sb="135" eb="137">
      <t>ゾウカ</t>
    </rPh>
    <rPh sb="139" eb="141">
      <t>ヨテイ</t>
    </rPh>
    <rPh sb="154" eb="156">
      <t>イッソウ</t>
    </rPh>
    <rPh sb="156" eb="157">
      <t>キビ</t>
    </rPh>
    <rPh sb="181" eb="182">
      <t>オヨ</t>
    </rPh>
    <rPh sb="183" eb="185">
      <t>スイドウ</t>
    </rPh>
    <rPh sb="185" eb="187">
      <t>ジギョウ</t>
    </rPh>
    <rPh sb="187" eb="189">
      <t>シセツ</t>
    </rPh>
    <rPh sb="189" eb="191">
      <t>コウシン</t>
    </rPh>
    <rPh sb="191" eb="193">
      <t>ケイカク</t>
    </rPh>
    <rPh sb="194" eb="19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</si>
</sst>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0.08</c:v>
                </c:pt>
                <c:pt idx="2">
                  <c:v>7.0000000000000007E-2</c:v>
                </c:pt>
                <c:pt idx="3">
                  <c:v>0.11</c:v>
                </c:pt>
                <c:pt idx="4">
                  <c:v>0.04</c:v>
                </c:pt>
              </c:numCache>
            </c:numRef>
          </c:val>
          <c:extLst>
            <c:ext xmlns:c16="http://schemas.microsoft.com/office/drawing/2014/chart" uri="{C3380CC4-5D6E-409C-BE32-E72D297353CC}">
              <c16:uniqueId val="{00000000-93E8-4D0E-8C7A-16A693CC2A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93E8-4D0E-8C7A-16A693CC2A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74.36</c:v>
                </c:pt>
                <c:pt idx="1">
                  <c:v>76.11</c:v>
                </c:pt>
                <c:pt idx="2">
                  <c:v>75.94</c:v>
                </c:pt>
                <c:pt idx="3">
                  <c:v>76.44</c:v>
                </c:pt>
                <c:pt idx="4">
                  <c:v>77.52</c:v>
                </c:pt>
              </c:numCache>
            </c:numRef>
          </c:val>
          <c:extLst>
            <c:ext xmlns:c16="http://schemas.microsoft.com/office/drawing/2014/chart" uri="{C3380CC4-5D6E-409C-BE32-E72D297353CC}">
              <c16:uniqueId val="{00000000-5B67-448F-BF4A-0C8C0C25D6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5B67-448F-BF4A-0C8C0C25D6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87.52</c:v>
                </c:pt>
                <c:pt idx="1">
                  <c:v>85.84</c:v>
                </c:pt>
                <c:pt idx="2">
                  <c:v>87.16</c:v>
                </c:pt>
                <c:pt idx="3">
                  <c:v>88.4</c:v>
                </c:pt>
                <c:pt idx="4">
                  <c:v>88.56</c:v>
                </c:pt>
              </c:numCache>
            </c:numRef>
          </c:val>
          <c:extLst>
            <c:ext xmlns:c16="http://schemas.microsoft.com/office/drawing/2014/chart" uri="{C3380CC4-5D6E-409C-BE32-E72D297353CC}">
              <c16:uniqueId val="{00000000-CCB0-4C73-84DE-25F887E3FE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CCB0-4C73-84DE-25F887E3FE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109.41</c:v>
                </c:pt>
                <c:pt idx="1">
                  <c:v>109.64</c:v>
                </c:pt>
                <c:pt idx="2">
                  <c:v>114.76</c:v>
                </c:pt>
                <c:pt idx="3">
                  <c:v>105.57</c:v>
                </c:pt>
                <c:pt idx="4">
                  <c:v>107.47</c:v>
                </c:pt>
              </c:numCache>
            </c:numRef>
          </c:val>
          <c:extLst>
            <c:ext xmlns:c16="http://schemas.microsoft.com/office/drawing/2014/chart" uri="{C3380CC4-5D6E-409C-BE32-E72D297353CC}">
              <c16:uniqueId val="{00000000-BAD6-4ECC-BB2C-E162EF9A3F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BAD6-4ECC-BB2C-E162EF9A3F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36.24</c:v>
                </c:pt>
                <c:pt idx="1">
                  <c:v>38.1</c:v>
                </c:pt>
                <c:pt idx="2">
                  <c:v>39.39</c:v>
                </c:pt>
                <c:pt idx="3">
                  <c:v>41.27</c:v>
                </c:pt>
                <c:pt idx="4">
                  <c:v>42.96</c:v>
                </c:pt>
              </c:numCache>
            </c:numRef>
          </c:val>
          <c:extLst>
            <c:ext xmlns:c16="http://schemas.microsoft.com/office/drawing/2014/chart" uri="{C3380CC4-5D6E-409C-BE32-E72D297353CC}">
              <c16:uniqueId val="{00000000-8E24-4EF5-AC82-BEA08750A6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8E24-4EF5-AC82-BEA08750A6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4.21</c:v>
                </c:pt>
                <c:pt idx="1">
                  <c:v>4.03</c:v>
                </c:pt>
                <c:pt idx="2">
                  <c:v>4.18</c:v>
                </c:pt>
                <c:pt idx="3">
                  <c:v>4.57</c:v>
                </c:pt>
                <c:pt idx="4">
                  <c:v>4.13</c:v>
                </c:pt>
              </c:numCache>
            </c:numRef>
          </c:val>
          <c:extLst>
            <c:ext xmlns:c16="http://schemas.microsoft.com/office/drawing/2014/chart" uri="{C3380CC4-5D6E-409C-BE32-E72D297353CC}">
              <c16:uniqueId val="{00000000-87B3-41F7-B665-A4A5A3AA28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87B3-41F7-B665-A4A5A3AA28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80-4CF8-BBCF-86D8C7F90B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B280-4CF8-BBCF-86D8C7F90B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381.5</c:v>
                </c:pt>
                <c:pt idx="1">
                  <c:v>342.34</c:v>
                </c:pt>
                <c:pt idx="2">
                  <c:v>330.85</c:v>
                </c:pt>
                <c:pt idx="3">
                  <c:v>354.13</c:v>
                </c:pt>
                <c:pt idx="4">
                  <c:v>316.47000000000003</c:v>
                </c:pt>
              </c:numCache>
            </c:numRef>
          </c:val>
          <c:extLst>
            <c:ext xmlns:c16="http://schemas.microsoft.com/office/drawing/2014/chart" uri="{C3380CC4-5D6E-409C-BE32-E72D297353CC}">
              <c16:uniqueId val="{00000000-6EC7-497F-96B3-F842034C5C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6EC7-497F-96B3-F842034C5C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630.86</c:v>
                </c:pt>
                <c:pt idx="1">
                  <c:v>611.76</c:v>
                </c:pt>
                <c:pt idx="2">
                  <c:v>589.71</c:v>
                </c:pt>
                <c:pt idx="3">
                  <c:v>565.92999999999995</c:v>
                </c:pt>
                <c:pt idx="4">
                  <c:v>536.37</c:v>
                </c:pt>
              </c:numCache>
            </c:numRef>
          </c:val>
          <c:extLst>
            <c:ext xmlns:c16="http://schemas.microsoft.com/office/drawing/2014/chart" uri="{C3380CC4-5D6E-409C-BE32-E72D297353CC}">
              <c16:uniqueId val="{00000000-C98C-4A9A-A728-FDB49B36EB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C98C-4A9A-A728-FDB49B36EB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87.63</c:v>
                </c:pt>
                <c:pt idx="1">
                  <c:v>87.86</c:v>
                </c:pt>
                <c:pt idx="2">
                  <c:v>88.8</c:v>
                </c:pt>
                <c:pt idx="3">
                  <c:v>90.99</c:v>
                </c:pt>
                <c:pt idx="4">
                  <c:v>92.72</c:v>
                </c:pt>
              </c:numCache>
            </c:numRef>
          </c:val>
          <c:extLst>
            <c:ext xmlns:c16="http://schemas.microsoft.com/office/drawing/2014/chart" uri="{C3380CC4-5D6E-409C-BE32-E72D297353CC}">
              <c16:uniqueId val="{00000000-8E83-42DA-B71D-47DB6834CC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8E83-42DA-B71D-47DB6834CC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252.27</c:v>
                </c:pt>
                <c:pt idx="1">
                  <c:v>249.47</c:v>
                </c:pt>
                <c:pt idx="2">
                  <c:v>245.9</c:v>
                </c:pt>
                <c:pt idx="3">
                  <c:v>237.81</c:v>
                </c:pt>
                <c:pt idx="4">
                  <c:v>234.37</c:v>
                </c:pt>
              </c:numCache>
            </c:numRef>
          </c:val>
          <c:extLst>
            <c:ext xmlns:c16="http://schemas.microsoft.com/office/drawing/2014/chart" uri="{C3380CC4-5D6E-409C-BE32-E72D297353CC}">
              <c16:uniqueId val="{00000000-113E-49ED-8509-AA32C9F5C4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113E-49ED-8509-AA32C9F5C4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成田市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133456</v>
      </c>
      <c r="AM8" s="70"/>
      <c r="AN8" s="70"/>
      <c r="AO8" s="70"/>
      <c r="AP8" s="70"/>
      <c r="AQ8" s="70"/>
      <c r="AR8" s="70"/>
      <c r="AS8" s="70"/>
      <c r="AT8" s="66">
        <f>データ!$S$6</f>
        <v>213.84</v>
      </c>
      <c r="AU8" s="67"/>
      <c r="AV8" s="67"/>
      <c r="AW8" s="67"/>
      <c r="AX8" s="67"/>
      <c r="AY8" s="67"/>
      <c r="AZ8" s="67"/>
      <c r="BA8" s="67"/>
      <c r="BB8" s="69">
        <f>データ!$T$6</f>
        <v>624.09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59.9</v>
      </c>
      <c r="J10" s="67"/>
      <c r="K10" s="67"/>
      <c r="L10" s="67"/>
      <c r="M10" s="67"/>
      <c r="N10" s="67"/>
      <c r="O10" s="68"/>
      <c r="P10" s="69">
        <f>データ!$P$6</f>
        <v>55.75</v>
      </c>
      <c r="Q10" s="69"/>
      <c r="R10" s="69"/>
      <c r="S10" s="69"/>
      <c r="T10" s="69"/>
      <c r="U10" s="69"/>
      <c r="V10" s="69"/>
      <c r="W10" s="70">
        <f>データ!$Q$6</f>
        <v>2689</v>
      </c>
      <c r="X10" s="70"/>
      <c r="Y10" s="70"/>
      <c r="Z10" s="70"/>
      <c r="AA10" s="70"/>
      <c r="AB10" s="70"/>
      <c r="AC10" s="70"/>
      <c r="AD10" s="2"/>
      <c r="AE10" s="2"/>
      <c r="AF10" s="2"/>
      <c r="AG10" s="2"/>
      <c r="AH10" s="4"/>
      <c r="AI10" s="4"/>
      <c r="AJ10" s="4"/>
      <c r="AK10" s="4"/>
      <c r="AL10" s="70">
        <f>データ!$U$6</f>
        <v>74082</v>
      </c>
      <c r="AM10" s="70"/>
      <c r="AN10" s="70"/>
      <c r="AO10" s="70"/>
      <c r="AP10" s="70"/>
      <c r="AQ10" s="70"/>
      <c r="AR10" s="70"/>
      <c r="AS10" s="70"/>
      <c r="AT10" s="66">
        <f>データ!$V$6</f>
        <v>26.06</v>
      </c>
      <c r="AU10" s="67"/>
      <c r="AV10" s="67"/>
      <c r="AW10" s="67"/>
      <c r="AX10" s="67"/>
      <c r="AY10" s="67"/>
      <c r="AZ10" s="67"/>
      <c r="BA10" s="67"/>
      <c r="BB10" s="69">
        <f>データ!$W$6</f>
        <v>2842.75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tRx+tXh3hXxIUUvcQ/SPciXJDkWoJZmIxA9AVje/yYn7jas7N1jxGx0cEEq3qXVwluPFAtkHNqfzEa8fhCOSg==" saltValue="LEGmus0y6UaU7ibhfLG3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122114</v>
      </c>
      <c r="D6" s="34">
        <f t="shared" si="3"/>
        <v>46</v>
      </c>
      <c r="E6" s="34">
        <f t="shared" si="3"/>
        <v>1</v>
      </c>
      <c r="F6" s="34">
        <f t="shared" si="3"/>
        <v>0</v>
      </c>
      <c r="G6" s="34">
        <f t="shared" si="3"/>
        <v>1</v>
      </c>
      <c r="H6" s="34" t="str">
        <f t="shared" si="3"/>
        <v>千葉県　成田市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59.9</v>
      </c>
      <c r="P6" s="35">
        <f t="shared" si="3"/>
        <v>55.75</v>
      </c>
      <c r="Q6" s="35">
        <f t="shared" si="3"/>
        <v>2689</v>
      </c>
      <c r="R6" s="35">
        <f t="shared" si="3"/>
        <v>133456</v>
      </c>
      <c r="S6" s="35">
        <f t="shared" si="3"/>
        <v>213.84</v>
      </c>
      <c r="T6" s="35">
        <f t="shared" si="3"/>
        <v>624.09</v>
      </c>
      <c r="U6" s="35">
        <f t="shared" si="3"/>
        <v>74082</v>
      </c>
      <c r="V6" s="35">
        <f t="shared" si="3"/>
        <v>26.06</v>
      </c>
      <c r="W6" s="35">
        <f t="shared" si="3"/>
        <v>2842.75</v>
      </c>
      <c r="X6" s="36">
        <f>IF(X7="",NA(),X7)</f>
        <v>109.41</v>
      </c>
      <c r="Y6" s="36">
        <f t="shared" ref="Y6:AG6" si="4">IF(Y7="",NA(),Y7)</f>
        <v>109.64</v>
      </c>
      <c r="Z6" s="36">
        <f t="shared" si="4"/>
        <v>114.76</v>
      </c>
      <c r="AA6" s="36">
        <f t="shared" si="4"/>
        <v>105.57</v>
      </c>
      <c r="AB6" s="36">
        <f t="shared" si="4"/>
        <v>107.47</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381.5</v>
      </c>
      <c r="AU6" s="36">
        <f t="shared" ref="AU6:BC6" si="6">IF(AU7="",NA(),AU7)</f>
        <v>342.34</v>
      </c>
      <c r="AV6" s="36">
        <f t="shared" si="6"/>
        <v>330.85</v>
      </c>
      <c r="AW6" s="36">
        <f t="shared" si="6"/>
        <v>354.13</v>
      </c>
      <c r="AX6" s="36">
        <f t="shared" si="6"/>
        <v>316.47000000000003</v>
      </c>
      <c r="AY6" s="36">
        <f t="shared" si="6"/>
        <v>335.95</v>
      </c>
      <c r="AZ6" s="36">
        <f t="shared" si="6"/>
        <v>346.59</v>
      </c>
      <c r="BA6" s="36">
        <f t="shared" si="6"/>
        <v>357.82</v>
      </c>
      <c r="BB6" s="36">
        <f t="shared" si="6"/>
        <v>355.5</v>
      </c>
      <c r="BC6" s="36">
        <f t="shared" si="6"/>
        <v>349.83</v>
      </c>
      <c r="BD6" s="35" t="str">
        <f>IF(BD7="","",IF(BD7="-","【-】","【"&amp;SUBSTITUTE(TEXT(BD7,"#,##0.00"),"-","△")&amp;"】"))</f>
        <v>【261.93】</v>
      </c>
      <c r="BE6" s="36">
        <f>IF(BE7="",NA(),BE7)</f>
        <v>630.86</v>
      </c>
      <c r="BF6" s="36">
        <f t="shared" ref="BF6:BN6" si="7">IF(BF7="",NA(),BF7)</f>
        <v>611.76</v>
      </c>
      <c r="BG6" s="36">
        <f t="shared" si="7"/>
        <v>589.71</v>
      </c>
      <c r="BH6" s="36">
        <f t="shared" si="7"/>
        <v>565.92999999999995</v>
      </c>
      <c r="BI6" s="36">
        <f t="shared" si="7"/>
        <v>536.37</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87.63</v>
      </c>
      <c r="BQ6" s="36">
        <f t="shared" ref="BQ6:BY6" si="8">IF(BQ7="",NA(),BQ7)</f>
        <v>87.86</v>
      </c>
      <c r="BR6" s="36">
        <f t="shared" si="8"/>
        <v>88.8</v>
      </c>
      <c r="BS6" s="36">
        <f t="shared" si="8"/>
        <v>90.99</v>
      </c>
      <c r="BT6" s="36">
        <f t="shared" si="8"/>
        <v>92.72</v>
      </c>
      <c r="BU6" s="36">
        <f t="shared" si="8"/>
        <v>105.21</v>
      </c>
      <c r="BV6" s="36">
        <f t="shared" si="8"/>
        <v>105.71</v>
      </c>
      <c r="BW6" s="36">
        <f t="shared" si="8"/>
        <v>106.01</v>
      </c>
      <c r="BX6" s="36">
        <f t="shared" si="8"/>
        <v>104.57</v>
      </c>
      <c r="BY6" s="36">
        <f t="shared" si="8"/>
        <v>103.54</v>
      </c>
      <c r="BZ6" s="35" t="str">
        <f>IF(BZ7="","",IF(BZ7="-","【-】","【"&amp;SUBSTITUTE(TEXT(BZ7,"#,##0.00"),"-","△")&amp;"】"))</f>
        <v>【103.91】</v>
      </c>
      <c r="CA6" s="36">
        <f>IF(CA7="",NA(),CA7)</f>
        <v>252.27</v>
      </c>
      <c r="CB6" s="36">
        <f t="shared" ref="CB6:CJ6" si="9">IF(CB7="",NA(),CB7)</f>
        <v>249.47</v>
      </c>
      <c r="CC6" s="36">
        <f t="shared" si="9"/>
        <v>245.9</v>
      </c>
      <c r="CD6" s="36">
        <f t="shared" si="9"/>
        <v>237.81</v>
      </c>
      <c r="CE6" s="36">
        <f t="shared" si="9"/>
        <v>234.37</v>
      </c>
      <c r="CF6" s="36">
        <f t="shared" si="9"/>
        <v>162.59</v>
      </c>
      <c r="CG6" s="36">
        <f t="shared" si="9"/>
        <v>162.15</v>
      </c>
      <c r="CH6" s="36">
        <f t="shared" si="9"/>
        <v>162.24</v>
      </c>
      <c r="CI6" s="36">
        <f t="shared" si="9"/>
        <v>165.47</v>
      </c>
      <c r="CJ6" s="36">
        <f t="shared" si="9"/>
        <v>167.46</v>
      </c>
      <c r="CK6" s="35" t="str">
        <f>IF(CK7="","",IF(CK7="-","【-】","【"&amp;SUBSTITUTE(TEXT(CK7,"#,##0.00"),"-","△")&amp;"】"))</f>
        <v>【167.11】</v>
      </c>
      <c r="CL6" s="36">
        <f>IF(CL7="",NA(),CL7)</f>
        <v>74.36</v>
      </c>
      <c r="CM6" s="36">
        <f t="shared" ref="CM6:CU6" si="10">IF(CM7="",NA(),CM7)</f>
        <v>76.11</v>
      </c>
      <c r="CN6" s="36">
        <f t="shared" si="10"/>
        <v>75.94</v>
      </c>
      <c r="CO6" s="36">
        <f t="shared" si="10"/>
        <v>76.44</v>
      </c>
      <c r="CP6" s="36">
        <f t="shared" si="10"/>
        <v>77.52</v>
      </c>
      <c r="CQ6" s="36">
        <f t="shared" si="10"/>
        <v>59.17</v>
      </c>
      <c r="CR6" s="36">
        <f t="shared" si="10"/>
        <v>59.34</v>
      </c>
      <c r="CS6" s="36">
        <f t="shared" si="10"/>
        <v>59.11</v>
      </c>
      <c r="CT6" s="36">
        <f t="shared" si="10"/>
        <v>59.74</v>
      </c>
      <c r="CU6" s="36">
        <f t="shared" si="10"/>
        <v>59.46</v>
      </c>
      <c r="CV6" s="35" t="str">
        <f>IF(CV7="","",IF(CV7="-","【-】","【"&amp;SUBSTITUTE(TEXT(CV7,"#,##0.00"),"-","△")&amp;"】"))</f>
        <v>【60.27】</v>
      </c>
      <c r="CW6" s="36">
        <f>IF(CW7="",NA(),CW7)</f>
        <v>87.52</v>
      </c>
      <c r="CX6" s="36">
        <f t="shared" ref="CX6:DF6" si="11">IF(CX7="",NA(),CX7)</f>
        <v>85.84</v>
      </c>
      <c r="CY6" s="36">
        <f t="shared" si="11"/>
        <v>87.16</v>
      </c>
      <c r="CZ6" s="36">
        <f t="shared" si="11"/>
        <v>88.4</v>
      </c>
      <c r="DA6" s="36">
        <f t="shared" si="11"/>
        <v>88.56</v>
      </c>
      <c r="DB6" s="36">
        <f t="shared" si="11"/>
        <v>87.6</v>
      </c>
      <c r="DC6" s="36">
        <f t="shared" si="11"/>
        <v>87.74</v>
      </c>
      <c r="DD6" s="36">
        <f t="shared" si="11"/>
        <v>87.91</v>
      </c>
      <c r="DE6" s="36">
        <f t="shared" si="11"/>
        <v>87.28</v>
      </c>
      <c r="DF6" s="36">
        <f t="shared" si="11"/>
        <v>87.41</v>
      </c>
      <c r="DG6" s="35" t="str">
        <f>IF(DG7="","",IF(DG7="-","【-】","【"&amp;SUBSTITUTE(TEXT(DG7,"#,##0.00"),"-","△")&amp;"】"))</f>
        <v>【89.92】</v>
      </c>
      <c r="DH6" s="36">
        <f>IF(DH7="",NA(),DH7)</f>
        <v>36.24</v>
      </c>
      <c r="DI6" s="36">
        <f t="shared" ref="DI6:DQ6" si="12">IF(DI7="",NA(),DI7)</f>
        <v>38.1</v>
      </c>
      <c r="DJ6" s="36">
        <f t="shared" si="12"/>
        <v>39.39</v>
      </c>
      <c r="DK6" s="36">
        <f t="shared" si="12"/>
        <v>41.27</v>
      </c>
      <c r="DL6" s="36">
        <f t="shared" si="12"/>
        <v>42.96</v>
      </c>
      <c r="DM6" s="36">
        <f t="shared" si="12"/>
        <v>45.25</v>
      </c>
      <c r="DN6" s="36">
        <f t="shared" si="12"/>
        <v>46.27</v>
      </c>
      <c r="DO6" s="36">
        <f t="shared" si="12"/>
        <v>46.88</v>
      </c>
      <c r="DP6" s="36">
        <f t="shared" si="12"/>
        <v>46.94</v>
      </c>
      <c r="DQ6" s="36">
        <f t="shared" si="12"/>
        <v>47.62</v>
      </c>
      <c r="DR6" s="35" t="str">
        <f>IF(DR7="","",IF(DR7="-","【-】","【"&amp;SUBSTITUTE(TEXT(DR7,"#,##0.00"),"-","△")&amp;"】"))</f>
        <v>【48.85】</v>
      </c>
      <c r="DS6" s="36">
        <f>IF(DS7="",NA(),DS7)</f>
        <v>4.21</v>
      </c>
      <c r="DT6" s="36">
        <f t="shared" ref="DT6:EB6" si="13">IF(DT7="",NA(),DT7)</f>
        <v>4.03</v>
      </c>
      <c r="DU6" s="36">
        <f t="shared" si="13"/>
        <v>4.18</v>
      </c>
      <c r="DV6" s="36">
        <f t="shared" si="13"/>
        <v>4.57</v>
      </c>
      <c r="DW6" s="36">
        <f t="shared" si="13"/>
        <v>4.13</v>
      </c>
      <c r="DX6" s="36">
        <f t="shared" si="13"/>
        <v>10.71</v>
      </c>
      <c r="DY6" s="36">
        <f t="shared" si="13"/>
        <v>10.93</v>
      </c>
      <c r="DZ6" s="36">
        <f t="shared" si="13"/>
        <v>13.39</v>
      </c>
      <c r="EA6" s="36">
        <f t="shared" si="13"/>
        <v>14.48</v>
      </c>
      <c r="EB6" s="36">
        <f t="shared" si="13"/>
        <v>16.27</v>
      </c>
      <c r="EC6" s="35" t="str">
        <f>IF(EC7="","",IF(EC7="-","【-】","【"&amp;SUBSTITUTE(TEXT(EC7,"#,##0.00"),"-","△")&amp;"】"))</f>
        <v>【17.80】</v>
      </c>
      <c r="ED6" s="36">
        <f>IF(ED7="",NA(),ED7)</f>
        <v>0.12</v>
      </c>
      <c r="EE6" s="36">
        <f t="shared" ref="EE6:EM6" si="14">IF(EE7="",NA(),EE7)</f>
        <v>0.08</v>
      </c>
      <c r="EF6" s="36">
        <f t="shared" si="14"/>
        <v>7.0000000000000007E-2</v>
      </c>
      <c r="EG6" s="36">
        <f t="shared" si="14"/>
        <v>0.11</v>
      </c>
      <c r="EH6" s="36">
        <f t="shared" si="14"/>
        <v>0.04</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122114</v>
      </c>
      <c r="D7" s="38">
        <v>46</v>
      </c>
      <c r="E7" s="38">
        <v>1</v>
      </c>
      <c r="F7" s="38">
        <v>0</v>
      </c>
      <c r="G7" s="38">
        <v>1</v>
      </c>
      <c r="H7" s="38" t="s">
        <v>93</v>
      </c>
      <c r="I7" s="38" t="s">
        <v>94</v>
      </c>
      <c r="J7" s="38" t="s">
        <v>95</v>
      </c>
      <c r="K7" s="38" t="s">
        <v>96</v>
      </c>
      <c r="L7" s="38" t="s">
        <v>97</v>
      </c>
      <c r="M7" s="38" t="s">
        <v>98</v>
      </c>
      <c r="N7" s="39" t="s">
        <v>99</v>
      </c>
      <c r="O7" s="39">
        <v>59.9</v>
      </c>
      <c r="P7" s="39">
        <v>55.75</v>
      </c>
      <c r="Q7" s="39">
        <v>2689</v>
      </c>
      <c r="R7" s="39">
        <v>133456</v>
      </c>
      <c r="S7" s="39">
        <v>213.84</v>
      </c>
      <c r="T7" s="39">
        <v>624.09</v>
      </c>
      <c r="U7" s="39">
        <v>74082</v>
      </c>
      <c r="V7" s="39">
        <v>26.06</v>
      </c>
      <c r="W7" s="39">
        <v>2842.75</v>
      </c>
      <c r="X7" s="39">
        <v>109.41</v>
      </c>
      <c r="Y7" s="39">
        <v>109.64</v>
      </c>
      <c r="Z7" s="39">
        <v>114.76</v>
      </c>
      <c r="AA7" s="39">
        <v>105.57</v>
      </c>
      <c r="AB7" s="39">
        <v>107.47</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381.5</v>
      </c>
      <c r="AU7" s="39">
        <v>342.34</v>
      </c>
      <c r="AV7" s="39">
        <v>330.85</v>
      </c>
      <c r="AW7" s="39">
        <v>354.13</v>
      </c>
      <c r="AX7" s="39">
        <v>316.47000000000003</v>
      </c>
      <c r="AY7" s="39">
        <v>335.95</v>
      </c>
      <c r="AZ7" s="39">
        <v>346.59</v>
      </c>
      <c r="BA7" s="39">
        <v>357.82</v>
      </c>
      <c r="BB7" s="39">
        <v>355.5</v>
      </c>
      <c r="BC7" s="39">
        <v>349.83</v>
      </c>
      <c r="BD7" s="39">
        <v>261.93</v>
      </c>
      <c r="BE7" s="39">
        <v>630.86</v>
      </c>
      <c r="BF7" s="39">
        <v>611.76</v>
      </c>
      <c r="BG7" s="39">
        <v>589.71</v>
      </c>
      <c r="BH7" s="39">
        <v>565.92999999999995</v>
      </c>
      <c r="BI7" s="39">
        <v>536.37</v>
      </c>
      <c r="BJ7" s="39">
        <v>319.82</v>
      </c>
      <c r="BK7" s="39">
        <v>312.02999999999997</v>
      </c>
      <c r="BL7" s="39">
        <v>307.45999999999998</v>
      </c>
      <c r="BM7" s="39">
        <v>312.58</v>
      </c>
      <c r="BN7" s="39">
        <v>314.87</v>
      </c>
      <c r="BO7" s="39">
        <v>270.45999999999998</v>
      </c>
      <c r="BP7" s="39">
        <v>87.63</v>
      </c>
      <c r="BQ7" s="39">
        <v>87.86</v>
      </c>
      <c r="BR7" s="39">
        <v>88.8</v>
      </c>
      <c r="BS7" s="39">
        <v>90.99</v>
      </c>
      <c r="BT7" s="39">
        <v>92.72</v>
      </c>
      <c r="BU7" s="39">
        <v>105.21</v>
      </c>
      <c r="BV7" s="39">
        <v>105.71</v>
      </c>
      <c r="BW7" s="39">
        <v>106.01</v>
      </c>
      <c r="BX7" s="39">
        <v>104.57</v>
      </c>
      <c r="BY7" s="39">
        <v>103.54</v>
      </c>
      <c r="BZ7" s="39">
        <v>103.91</v>
      </c>
      <c r="CA7" s="39">
        <v>252.27</v>
      </c>
      <c r="CB7" s="39">
        <v>249.47</v>
      </c>
      <c r="CC7" s="39">
        <v>245.9</v>
      </c>
      <c r="CD7" s="39">
        <v>237.81</v>
      </c>
      <c r="CE7" s="39">
        <v>234.37</v>
      </c>
      <c r="CF7" s="39">
        <v>162.59</v>
      </c>
      <c r="CG7" s="39">
        <v>162.15</v>
      </c>
      <c r="CH7" s="39">
        <v>162.24</v>
      </c>
      <c r="CI7" s="39">
        <v>165.47</v>
      </c>
      <c r="CJ7" s="39">
        <v>167.46</v>
      </c>
      <c r="CK7" s="39">
        <v>167.11</v>
      </c>
      <c r="CL7" s="39">
        <v>74.36</v>
      </c>
      <c r="CM7" s="39">
        <v>76.11</v>
      </c>
      <c r="CN7" s="39">
        <v>75.94</v>
      </c>
      <c r="CO7" s="39">
        <v>76.44</v>
      </c>
      <c r="CP7" s="39">
        <v>77.52</v>
      </c>
      <c r="CQ7" s="39">
        <v>59.17</v>
      </c>
      <c r="CR7" s="39">
        <v>59.34</v>
      </c>
      <c r="CS7" s="39">
        <v>59.11</v>
      </c>
      <c r="CT7" s="39">
        <v>59.74</v>
      </c>
      <c r="CU7" s="39">
        <v>59.46</v>
      </c>
      <c r="CV7" s="39">
        <v>60.27</v>
      </c>
      <c r="CW7" s="39">
        <v>87.52</v>
      </c>
      <c r="CX7" s="39">
        <v>85.84</v>
      </c>
      <c r="CY7" s="39">
        <v>87.16</v>
      </c>
      <c r="CZ7" s="39">
        <v>88.4</v>
      </c>
      <c r="DA7" s="39">
        <v>88.56</v>
      </c>
      <c r="DB7" s="39">
        <v>87.6</v>
      </c>
      <c r="DC7" s="39">
        <v>87.74</v>
      </c>
      <c r="DD7" s="39">
        <v>87.91</v>
      </c>
      <c r="DE7" s="39">
        <v>87.28</v>
      </c>
      <c r="DF7" s="39">
        <v>87.41</v>
      </c>
      <c r="DG7" s="39">
        <v>89.92</v>
      </c>
      <c r="DH7" s="39">
        <v>36.24</v>
      </c>
      <c r="DI7" s="39">
        <v>38.1</v>
      </c>
      <c r="DJ7" s="39">
        <v>39.39</v>
      </c>
      <c r="DK7" s="39">
        <v>41.27</v>
      </c>
      <c r="DL7" s="39">
        <v>42.96</v>
      </c>
      <c r="DM7" s="39">
        <v>45.25</v>
      </c>
      <c r="DN7" s="39">
        <v>46.27</v>
      </c>
      <c r="DO7" s="39">
        <v>46.88</v>
      </c>
      <c r="DP7" s="39">
        <v>46.94</v>
      </c>
      <c r="DQ7" s="39">
        <v>47.62</v>
      </c>
      <c r="DR7" s="39">
        <v>48.85</v>
      </c>
      <c r="DS7" s="39">
        <v>4.21</v>
      </c>
      <c r="DT7" s="39">
        <v>4.03</v>
      </c>
      <c r="DU7" s="39">
        <v>4.18</v>
      </c>
      <c r="DV7" s="39">
        <v>4.57</v>
      </c>
      <c r="DW7" s="39">
        <v>4.13</v>
      </c>
      <c r="DX7" s="39">
        <v>10.71</v>
      </c>
      <c r="DY7" s="39">
        <v>10.93</v>
      </c>
      <c r="DZ7" s="39">
        <v>13.39</v>
      </c>
      <c r="EA7" s="39">
        <v>14.48</v>
      </c>
      <c r="EB7" s="39">
        <v>16.27</v>
      </c>
      <c r="EC7" s="39">
        <v>17.8</v>
      </c>
      <c r="ED7" s="39">
        <v>0.12</v>
      </c>
      <c r="EE7" s="39">
        <v>0.08</v>
      </c>
      <c r="EF7" s="39">
        <v>7.0000000000000007E-2</v>
      </c>
      <c r="EG7" s="39">
        <v>0.11</v>
      </c>
      <c r="EH7" s="39">
        <v>0.04</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2019-12-05T04:12:55Z</dcterms:created>
  <dcterms:modified xsi:type="dcterms:W3CDTF">2020-02-18T06:08:19Z</dcterms:modified>
  <cp:category/>
</cp:coreProperties>
</file>