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JrV5h9pNn/3cmc21a8Yr0Z+FXFTlJgKOBBkW5CEgIk7p2ta3QCGKlAO8YwH0JI+lk5t0dS5umD2xtn2dbE3V7A==" workbookSaltValue="eNiNYdfzJKaVDlfyfUGlOA=="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<sst xmlns="http://schemas.openxmlformats.org/spreadsheetml/2006/main" count="228" uniqueCount="114">
  <si>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</si>
  <si>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</si>
  <si>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</si>
  <si>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</si>
  <si>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</si>
  <si>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</si>
  <si>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</si>
  <si>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</si>
  <si>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</si>
  <si>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</si>
  <si>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</si>
  <si>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</si>
  <si>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</si>
  <si>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</si>
  <si>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</si>
  <si>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</si>
  <si>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</si>
  <si>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</si>
  <si>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</si>
  <si>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</si>
  <si>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</si>
  <si>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</si>
  <si>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</si>
  <si>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</si>
  <si>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</si>
  <si>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</si>
  <si>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</si>
  <si>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</si>
  <si>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</si>
  <si>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</si>
  <si>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</si>
  <si>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</si>
  <si>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</si>
  <si>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</si>
  <si>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</si>
  <si>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</si>
  <si>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</si>
  <si>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</si>
  <si>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</si>
  <si>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</si>
  <si>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</si>
  <si>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</si>
  <si>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</si>
  <si>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</si>
  <si>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</si>
  <si>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</si>
  <si>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</si>
  <si>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</si>
  <si>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</si>
  <si>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</si>
  <si>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</si>
  <si>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</si>
  <si>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</si>
  <si>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</si>
  <si>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</si>
  <si>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</si>
  <si>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</si>
  <si>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</si>
  <si>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</si>
  <si>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</si>
  <si>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</si>
  <si>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</si>
  <si>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</si>
  <si>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</si>
  <si>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</si>
  <si>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</si>
  <si>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</si>
  <si>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</si>
  <si>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</si>
  <si>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</si>
  <si>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</si>
  <si>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</si>
  <si>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</si>
  <si>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</si>
  <si>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</si>
  <si>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</si>
  <si>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</si>
  <si>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</si>
  <si>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</si>
  <si>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</si>
  <si>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</si>
  <si>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</si>
  <si>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</si>
  <si>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</si>
  <si>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</si>
  <si>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</si>
  <si>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</si>
  <si>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</si>
  <si>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</si>
  <si>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</si>
  <si>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</si>
  <si>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</si>
  <si>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</si>
  <si>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</si>
  <si>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</si>
  <si>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</si>
  <si>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</si>
  <si>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</si>
  <si>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成田市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</si>
  <si>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</si>
  <si>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</si>
  <si>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</si>
  <si>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</si>
  <si>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</si>
  <si>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</si>
  <si>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</si>
  <si>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</si>
  <si>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</si>
  <si>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</si>
  <si>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</si>
  <si>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</si>
  <si>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収益的収支比率について、前年度から減少しているため、未使用者へ農業集落排水処理施設への接続の案内等を行い、数値の向上を図ってまいりたい。　　　　　　　　　　　　　施設が全体的に経年劣化が進行しており、維持管理費の増加が見込まれるため、支出について経費軽減の方策を検討してまいりたい。　　　　　　　　　　　また、機能強化事業にて計画的に施設の改修・更新を行い、経営についても将来の人口変動や、施設の維持管理・改修更新計画を鑑みながら、経営戦略を策定し、今後の農業集落排水事業の健全化を図ってまいりたい。</t>
    <rPh sb="37" eb="39">
      <t>ショリ</t>
    </rPh>
    <rPh sb="39" eb="41">
      <t>シセツ</t>
    </rPh>
    <rPh sb="48" eb="49">
      <t>トウ</t>
    </rPh>
    <rPh sb="53" eb="55">
      <t>スウチ</t>
    </rPh>
    <rPh sb="81" eb="83">
      <t>シセツ</t>
    </rPh>
    <rPh sb="84" eb="87">
      <t>ゼンタイテキ</t>
    </rPh>
    <rPh sb="88" eb="90">
      <t>ケイネン</t>
    </rPh>
    <rPh sb="90" eb="92">
      <t>レッカ</t>
    </rPh>
    <rPh sb="93" eb="95">
      <t>シンコウ</t>
    </rPh>
    <rPh sb="100" eb="102">
      <t>イジ</t>
    </rPh>
    <rPh sb="102" eb="105">
      <t>カンリヒ</t>
    </rPh>
    <rPh sb="106" eb="108">
      <t>ゾウカ</t>
    </rPh>
    <rPh sb="109" eb="111">
      <t>ミコ</t>
    </rPh>
    <rPh sb="117" eb="119">
      <t>シシュツ</t>
    </rPh>
    <rPh sb="123" eb="125">
      <t>ケイヒ</t>
    </rPh>
    <rPh sb="125" eb="127">
      <t>ケイゲン</t>
    </rPh>
    <rPh sb="128" eb="130">
      <t>ホウサク</t>
    </rPh>
    <rPh sb="131" eb="133">
      <t>ケントウ</t>
    </rPh>
    <rPh sb="155" eb="157">
      <t>キノウ</t>
    </rPh>
    <rPh sb="157" eb="159">
      <t>キョウカ</t>
    </rPh>
    <rPh sb="159" eb="161">
      <t>ジギョウ</t>
    </rPh>
    <rPh sb="163" eb="165">
      <t>ケイカク</t>
    </rPh>
    <rPh sb="165" eb="166">
      <t>テキ</t>
    </rPh>
    <rPh sb="167" eb="169">
      <t>シセツ</t>
    </rPh>
    <rPh sb="170" eb="172">
      <t>カイシュウ</t>
    </rPh>
    <rPh sb="173" eb="175">
      <t>コウシン</t>
    </rPh>
    <rPh sb="176" eb="177">
      <t>オコナ</t>
    </rPh>
    <rPh sb="179" eb="181">
      <t>ケイエイ</t>
    </rPh>
    <rPh sb="186" eb="188">
      <t>ショウライ</t>
    </rPh>
    <rPh sb="189" eb="191">
      <t>ジンコウ</t>
    </rPh>
    <rPh sb="191" eb="193">
      <t>ヘンドウ</t>
    </rPh>
    <rPh sb="195" eb="197">
      <t>シセツ</t>
    </rPh>
    <rPh sb="198" eb="200">
      <t>イジ</t>
    </rPh>
    <rPh sb="200" eb="202">
      <t>カンリ</t>
    </rPh>
    <rPh sb="203" eb="205">
      <t>カイシュウ</t>
    </rPh>
    <rPh sb="205" eb="207">
      <t>コウシン</t>
    </rPh>
    <rPh sb="207" eb="209">
      <t>ケイカク</t>
    </rPh>
    <rPh sb="210" eb="211">
      <t>カンガ</t>
    </rPh>
    <rPh sb="216" eb="218">
      <t>ケイエイ</t>
    </rPh>
    <rPh sb="218" eb="220">
      <t>センリャク</t>
    </rPh>
    <rPh sb="221" eb="223">
      <t>サクテイ</t>
    </rPh>
    <rPh sb="225" eb="227">
      <t>コンゴ</t>
    </rPh>
    <rPh sb="228" eb="230">
      <t>ノウギョウ</t>
    </rPh>
    <rPh sb="230" eb="232">
      <t>シュウラク</t>
    </rPh>
    <rPh sb="232" eb="234">
      <t>ハイスイ</t>
    </rPh>
    <rPh sb="234" eb="236">
      <t>ジギョウ</t>
    </rPh>
    <rPh sb="237" eb="240">
      <t>ケンゼンカ</t>
    </rPh>
    <rPh sb="241" eb="242">
      <t>ハカ</t>
    </rPh>
    <phoneticPr fontId="15"/>
  </si>
  <si>
    <t>平成30年度末現在、収益的収支比率について、前年度比で約2％減少しているため、引続き経営改善の検討が必要と考えられる。　　　　　　　　　　　　　　　　　　　　　　　　　　経費回収率に関して、前年度比で約1.5％減少しているため、汚水処理費低減化の検討を必要とする。　　　　　　　　　　　　　　　　　　　　　　　　汚水処理原価について増加傾向にあるが、各施設の維持管理費が増加し、有収水量が減少していることが要因である。維持管理費の低減を目指す必要がある。　　　　　　　　　　　　　　　　　　　　　施設利用率においては、大きな変化は見られないが、使用者数（人数）の減少も考えられることから今後もコストに対する検討が必要と考えられる。　水洗化率については、大きな変化は見られず、区域の拡大や管路延長の延伸も見込まれないため、今後、大きく増加することはないと思われる。</t>
    <rPh sb="0" eb="2">
      <t>ヘイセイ</t>
    </rPh>
    <rPh sb="4" eb="6">
      <t>ネンド</t>
    </rPh>
    <rPh sb="6" eb="7">
      <t>マツ</t>
    </rPh>
    <rPh sb="7" eb="9">
      <t>ゲンザイ</t>
    </rPh>
    <rPh sb="10" eb="13">
      <t>シュウエキテキ</t>
    </rPh>
    <rPh sb="13" eb="15">
      <t>シュウシ</t>
    </rPh>
    <rPh sb="15" eb="17">
      <t>ヒリツ</t>
    </rPh>
    <rPh sb="22" eb="23">
      <t>ゼン</t>
    </rPh>
    <rPh sb="23" eb="25">
      <t>ネンド</t>
    </rPh>
    <rPh sb="25" eb="26">
      <t>クラ</t>
    </rPh>
    <rPh sb="27" eb="28">
      <t>ヤク</t>
    </rPh>
    <rPh sb="30" eb="32">
      <t>ゲンショウ</t>
    </rPh>
    <rPh sb="39" eb="41">
      <t>ヒキツヅ</t>
    </rPh>
    <rPh sb="42" eb="44">
      <t>ケイエイ</t>
    </rPh>
    <rPh sb="44" eb="46">
      <t>カイゼン</t>
    </rPh>
    <rPh sb="47" eb="49">
      <t>ケントウ</t>
    </rPh>
    <rPh sb="50" eb="52">
      <t>ヒツヨウ</t>
    </rPh>
    <rPh sb="53" eb="54">
      <t>カンガ</t>
    </rPh>
    <rPh sb="85" eb="87">
      <t>ケイヒ</t>
    </rPh>
    <rPh sb="87" eb="89">
      <t>カイシュウ</t>
    </rPh>
    <rPh sb="89" eb="90">
      <t>リツ</t>
    </rPh>
    <rPh sb="91" eb="92">
      <t>カン</t>
    </rPh>
    <rPh sb="114" eb="116">
      <t>オスイ</t>
    </rPh>
    <rPh sb="116" eb="118">
      <t>ショリ</t>
    </rPh>
    <rPh sb="118" eb="119">
      <t>ヒ</t>
    </rPh>
    <rPh sb="119" eb="122">
      <t>テイゲンカ</t>
    </rPh>
    <rPh sb="123" eb="125">
      <t>ケントウ</t>
    </rPh>
    <rPh sb="126" eb="128">
      <t>ヒツヨウ</t>
    </rPh>
    <rPh sb="156" eb="158">
      <t>オスイ</t>
    </rPh>
    <rPh sb="158" eb="160">
      <t>ショリ</t>
    </rPh>
    <rPh sb="160" eb="162">
      <t>ゲンカ</t>
    </rPh>
    <rPh sb="166" eb="168">
      <t>ゾウカ</t>
    </rPh>
    <rPh sb="168" eb="170">
      <t>ケイコウ</t>
    </rPh>
    <rPh sb="175" eb="176">
      <t>カク</t>
    </rPh>
    <rPh sb="176" eb="178">
      <t>シセツ</t>
    </rPh>
    <rPh sb="179" eb="181">
      <t>イジ</t>
    </rPh>
    <rPh sb="181" eb="184">
      <t>カンリヒ</t>
    </rPh>
    <rPh sb="185" eb="187">
      <t>ゾウカ</t>
    </rPh>
    <rPh sb="194" eb="196">
      <t>ゲンショウ</t>
    </rPh>
    <rPh sb="203" eb="205">
      <t>ヨウイン</t>
    </rPh>
    <rPh sb="209" eb="211">
      <t>イジ</t>
    </rPh>
    <rPh sb="211" eb="214">
      <t>カンリヒ</t>
    </rPh>
    <rPh sb="215" eb="217">
      <t>テイゲン</t>
    </rPh>
    <rPh sb="218" eb="220">
      <t>メザ</t>
    </rPh>
    <rPh sb="221" eb="223">
      <t>ヒツヨウ</t>
    </rPh>
    <rPh sb="259" eb="260">
      <t>オオ</t>
    </rPh>
    <rPh sb="262" eb="264">
      <t>ヘンカ</t>
    </rPh>
    <rPh sb="265" eb="266">
      <t>ミ</t>
    </rPh>
    <rPh sb="277" eb="279">
      <t>ニンズウ</t>
    </rPh>
    <rPh sb="326" eb="327">
      <t>オオ</t>
    </rPh>
    <rPh sb="329" eb="331">
      <t>ヘンカ</t>
    </rPh>
    <rPh sb="332" eb="333">
      <t>ミ</t>
    </rPh>
    <rPh sb="337" eb="339">
      <t>クイキ</t>
    </rPh>
    <rPh sb="340" eb="342">
      <t>カクダイ</t>
    </rPh>
    <rPh sb="345" eb="347">
      <t>エンチョウ</t>
    </rPh>
    <rPh sb="348" eb="350">
      <t>エンシン</t>
    </rPh>
    <rPh sb="351" eb="353">
      <t>ミコ</t>
    </rPh>
    <rPh sb="360" eb="362">
      <t>コンゴ</t>
    </rPh>
    <rPh sb="363" eb="364">
      <t>オオ</t>
    </rPh>
    <rPh sb="366" eb="368">
      <t>ゾウカ</t>
    </rPh>
    <rPh sb="376" eb="377">
      <t>オモ</t>
    </rPh>
    <phoneticPr fontId="15"/>
  </si>
  <si>
    <t>平成30年度末時点では、管渠更新等は実施していない。設置15年以上を経過し老朽化が進行しているため、今後更新が必要となる。　　　　　　　　　　　　　また、管路以外の施設（処理場・ＭＰ）についても経年劣化により突発的な修繕等が生じ、維持管理費が増加する傾向である。　　　　　　　　　　　　　令和元年度に機能診断・最適整備構想策定を行い、令和3年度以降に詳細調査・事業計画策定を行う予定である。</t>
    <rPh sb="0" eb="2">
      <t>ヘイセイ</t>
    </rPh>
    <rPh sb="4" eb="6">
      <t>ネンド</t>
    </rPh>
    <rPh sb="6" eb="7">
      <t>マツ</t>
    </rPh>
    <rPh sb="7" eb="9">
      <t>ジテン</t>
    </rPh>
    <rPh sb="12" eb="13">
      <t>カン</t>
    </rPh>
    <rPh sb="13" eb="14">
      <t>キョ</t>
    </rPh>
    <rPh sb="14" eb="16">
      <t>コウシン</t>
    </rPh>
    <rPh sb="16" eb="17">
      <t>ナド</t>
    </rPh>
    <rPh sb="18" eb="20">
      <t>ジッシ</t>
    </rPh>
    <rPh sb="26" eb="28">
      <t>セッチ</t>
    </rPh>
    <rPh sb="30" eb="31">
      <t>ネン</t>
    </rPh>
    <rPh sb="31" eb="33">
      <t>イジョウ</t>
    </rPh>
    <rPh sb="34" eb="36">
      <t>ケイカ</t>
    </rPh>
    <rPh sb="37" eb="39">
      <t>ロウキュウ</t>
    </rPh>
    <rPh sb="39" eb="40">
      <t>カ</t>
    </rPh>
    <rPh sb="41" eb="43">
      <t>シンコウ</t>
    </rPh>
    <rPh sb="50" eb="52">
      <t>コンゴ</t>
    </rPh>
    <rPh sb="52" eb="54">
      <t>コウシン</t>
    </rPh>
    <rPh sb="55" eb="57">
      <t>ヒツヨウ</t>
    </rPh>
    <rPh sb="77" eb="78">
      <t>カン</t>
    </rPh>
    <rPh sb="78" eb="79">
      <t>ロ</t>
    </rPh>
    <rPh sb="79" eb="81">
      <t>イガイ</t>
    </rPh>
    <rPh sb="82" eb="84">
      <t>シセツ</t>
    </rPh>
    <rPh sb="85" eb="87">
      <t>ショリ</t>
    </rPh>
    <rPh sb="87" eb="88">
      <t>バ</t>
    </rPh>
    <rPh sb="97" eb="99">
      <t>ケイネン</t>
    </rPh>
    <rPh sb="99" eb="101">
      <t>レッカ</t>
    </rPh>
    <rPh sb="104" eb="107">
      <t>トッパツテキ</t>
    </rPh>
    <rPh sb="108" eb="110">
      <t>シュウゼン</t>
    </rPh>
    <rPh sb="110" eb="111">
      <t>ナド</t>
    </rPh>
    <rPh sb="112" eb="113">
      <t>ショウ</t>
    </rPh>
    <rPh sb="115" eb="117">
      <t>イジ</t>
    </rPh>
    <rPh sb="117" eb="120">
      <t>カンリヒ</t>
    </rPh>
    <rPh sb="121" eb="123">
      <t>ゾウカ</t>
    </rPh>
    <rPh sb="125" eb="127">
      <t>ケイコウ</t>
    </rPh>
    <rPh sb="144" eb="146">
      <t>レイワ</t>
    </rPh>
    <rPh sb="146" eb="148">
      <t>ガンネン</t>
    </rPh>
    <rPh sb="148" eb="149">
      <t>ド</t>
    </rPh>
    <rPh sb="150" eb="152">
      <t>キノウ</t>
    </rPh>
    <rPh sb="152" eb="154">
      <t>シンダン</t>
    </rPh>
    <rPh sb="155" eb="157">
      <t>サイテキ</t>
    </rPh>
    <rPh sb="157" eb="159">
      <t>セイビ</t>
    </rPh>
    <rPh sb="159" eb="161">
      <t>コウソウ</t>
    </rPh>
    <rPh sb="161" eb="163">
      <t>サクテイ</t>
    </rPh>
    <rPh sb="164" eb="165">
      <t>オコナ</t>
    </rPh>
    <rPh sb="167" eb="169">
      <t>レイワ</t>
    </rPh>
    <rPh sb="170" eb="172">
      <t>ネンド</t>
    </rPh>
    <rPh sb="172" eb="174">
      <t>イコウ</t>
    </rPh>
    <rPh sb="187" eb="188">
      <t>オコナ</t>
    </rPh>
    <rPh sb="189" eb="191">
      <t>ヨテイ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</si>
</sst>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2E-48CA-BCB5-F96D592CB7A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F02E-48CA-BCB5-F96D592CB7A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50.62</c:v>
                </c:pt>
                <c:pt idx="1">
                  <c:v>49.6</c:v>
                </c:pt>
                <c:pt idx="2">
                  <c:v>50.62</c:v>
                </c:pt>
                <c:pt idx="3">
                  <c:v>50.62</c:v>
                </c:pt>
                <c:pt idx="4">
                  <c:v>49.23</c:v>
                </c:pt>
              </c:numCache>
            </c:numRef>
          </c:val>
          <c:extLst>
            <c:ext xmlns:c16="http://schemas.microsoft.com/office/drawing/2014/chart" uri="{C3380CC4-5D6E-409C-BE32-E72D297353CC}">
              <c16:uniqueId val="{00000000-2D70-4BAD-A5FE-B336C4D97FC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2D70-4BAD-A5FE-B336C4D97FC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63.88</c:v>
                </c:pt>
                <c:pt idx="1">
                  <c:v>64.28</c:v>
                </c:pt>
                <c:pt idx="2">
                  <c:v>64.59</c:v>
                </c:pt>
                <c:pt idx="3">
                  <c:v>64.05</c:v>
                </c:pt>
                <c:pt idx="4">
                  <c:v>63.88</c:v>
                </c:pt>
              </c:numCache>
            </c:numRef>
          </c:val>
          <c:extLst>
            <c:ext xmlns:c16="http://schemas.microsoft.com/office/drawing/2014/chart" uri="{C3380CC4-5D6E-409C-BE32-E72D297353CC}">
              <c16:uniqueId val="{00000000-DF2F-42BD-A523-57C3E7A7FE6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DF2F-42BD-A523-57C3E7A7FE6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61.91</c:v>
                </c:pt>
                <c:pt idx="1">
                  <c:v>61.91</c:v>
                </c:pt>
                <c:pt idx="2">
                  <c:v>60.16</c:v>
                </c:pt>
                <c:pt idx="3">
                  <c:v>60.35</c:v>
                </c:pt>
                <c:pt idx="4">
                  <c:v>58.52</c:v>
                </c:pt>
              </c:numCache>
            </c:numRef>
          </c:val>
          <c:extLst>
            <c:ext xmlns:c16="http://schemas.microsoft.com/office/drawing/2014/chart" uri="{C3380CC4-5D6E-409C-BE32-E72D297353CC}">
              <c16:uniqueId val="{00000000-8A24-4D24-85E6-834A040F5AC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24-4D24-85E6-834A040F5AC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60-4878-854E-C60AF9E7F82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60-4878-854E-C60AF9E7F82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2D-4F70-B209-C9E6D1D0D9A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2D-4F70-B209-C9E6D1D0D9A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B1-4CAA-B685-51F9D483F5C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B1-4CAA-B685-51F9D483F5C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3B-42A3-9F6F-093E1F96B0A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3B-42A3-9F6F-093E1F96B0A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1678.1</c:v>
                </c:pt>
                <c:pt idx="1">
                  <c:v>4018.86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C91-4458-8536-C4878D34B04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2C91-4458-8536-C4878D34B04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34.61</c:v>
                </c:pt>
                <c:pt idx="1">
                  <c:v>34.76</c:v>
                </c:pt>
                <c:pt idx="2">
                  <c:v>33.200000000000003</c:v>
                </c:pt>
                <c:pt idx="3">
                  <c:v>33.409999999999997</c:v>
                </c:pt>
                <c:pt idx="4">
                  <c:v>31.9</c:v>
                </c:pt>
              </c:numCache>
            </c:numRef>
          </c:val>
          <c:extLst>
            <c:ext xmlns:c16="http://schemas.microsoft.com/office/drawing/2014/chart" uri="{C3380CC4-5D6E-409C-BE32-E72D297353CC}">
              <c16:uniqueId val="{00000000-FE7D-43D9-8878-7607530AB1A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FE7D-43D9-8878-7607530AB1A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376.1</c:v>
                </c:pt>
                <c:pt idx="1">
                  <c:v>385.71</c:v>
                </c:pt>
                <c:pt idx="2">
                  <c:v>406.81</c:v>
                </c:pt>
                <c:pt idx="3">
                  <c:v>395.52</c:v>
                </c:pt>
                <c:pt idx="4">
                  <c:v>434.49</c:v>
                </c:pt>
              </c:numCache>
            </c:numRef>
          </c:val>
          <c:extLst>
            <c:ext xmlns:c16="http://schemas.microsoft.com/office/drawing/2014/chart" uri="{C3380CC4-5D6E-409C-BE32-E72D297353CC}">
              <c16:uniqueId val="{00000000-B3D8-443D-8801-C2D9BC02069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B3D8-443D-8801-C2D9BC02069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成田市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133456</v>
      </c>
      <c r="AM8" s="68"/>
      <c r="AN8" s="68"/>
      <c r="AO8" s="68"/>
      <c r="AP8" s="68"/>
      <c r="AQ8" s="68"/>
      <c r="AR8" s="68"/>
      <c r="AS8" s="68"/>
      <c r="AT8" s="67">
        <f>データ!T6</f>
        <v>213.84</v>
      </c>
      <c r="AU8" s="67"/>
      <c r="AV8" s="67"/>
      <c r="AW8" s="67"/>
      <c r="AX8" s="67"/>
      <c r="AY8" s="67"/>
      <c r="AZ8" s="67"/>
      <c r="BA8" s="67"/>
      <c r="BB8" s="67">
        <f>データ!U6</f>
        <v>624.09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2.0699999999999998</v>
      </c>
      <c r="Q10" s="67"/>
      <c r="R10" s="67"/>
      <c r="S10" s="67"/>
      <c r="T10" s="67"/>
      <c r="U10" s="67"/>
      <c r="V10" s="67"/>
      <c r="W10" s="67">
        <f>データ!Q6</f>
        <v>100</v>
      </c>
      <c r="X10" s="67"/>
      <c r="Y10" s="67"/>
      <c r="Z10" s="67"/>
      <c r="AA10" s="67"/>
      <c r="AB10" s="67"/>
      <c r="AC10" s="67"/>
      <c r="AD10" s="68">
        <f>データ!R6</f>
        <v>3780</v>
      </c>
      <c r="AE10" s="68"/>
      <c r="AF10" s="68"/>
      <c r="AG10" s="68"/>
      <c r="AH10" s="68"/>
      <c r="AI10" s="68"/>
      <c r="AJ10" s="68"/>
      <c r="AK10" s="2"/>
      <c r="AL10" s="68">
        <f>データ!V6</f>
        <v>2755</v>
      </c>
      <c r="AM10" s="68"/>
      <c r="AN10" s="68"/>
      <c r="AO10" s="68"/>
      <c r="AP10" s="68"/>
      <c r="AQ10" s="68"/>
      <c r="AR10" s="68"/>
      <c r="AS10" s="68"/>
      <c r="AT10" s="67">
        <f>データ!W6</f>
        <v>1.72</v>
      </c>
      <c r="AU10" s="67"/>
      <c r="AV10" s="67"/>
      <c r="AW10" s="67"/>
      <c r="AX10" s="67"/>
      <c r="AY10" s="67"/>
      <c r="AZ10" s="67"/>
      <c r="BA10" s="67"/>
      <c r="BB10" s="67">
        <f>データ!X6</f>
        <v>1601.74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RoFPwArn7I4XqtDHHKzjP+1JxR9gnY48MLEdYUmww7oLZyJyNhSZ3L/3qkQxvOupy7AYFJA9DdrxjxQpv6PhVA==" saltValue="rM80Aq0HJ1SdoIn4lBrXQ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122114</v>
      </c>
      <c r="D6" s="33">
        <f t="shared" si="3"/>
        <v>47</v>
      </c>
      <c r="E6" s="33">
        <f t="shared" si="3"/>
        <v>17</v>
      </c>
      <c r="F6" s="33">
        <f t="shared" si="3"/>
        <v>5</v>
      </c>
      <c r="G6" s="33">
        <f t="shared" si="3"/>
        <v>0</v>
      </c>
      <c r="H6" s="33" t="str">
        <f t="shared" si="3"/>
        <v>千葉県　成田市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2.0699999999999998</v>
      </c>
      <c r="Q6" s="34">
        <f t="shared" si="3"/>
        <v>100</v>
      </c>
      <c r="R6" s="34">
        <f t="shared" si="3"/>
        <v>3780</v>
      </c>
      <c r="S6" s="34">
        <f t="shared" si="3"/>
        <v>133456</v>
      </c>
      <c r="T6" s="34">
        <f t="shared" si="3"/>
        <v>213.84</v>
      </c>
      <c r="U6" s="34">
        <f t="shared" si="3"/>
        <v>624.09</v>
      </c>
      <c r="V6" s="34">
        <f t="shared" si="3"/>
        <v>2755</v>
      </c>
      <c r="W6" s="34">
        <f t="shared" si="3"/>
        <v>1.72</v>
      </c>
      <c r="X6" s="34">
        <f t="shared" si="3"/>
        <v>1601.74</v>
      </c>
      <c r="Y6" s="35">
        <f>IF(Y7="",NA(),Y7)</f>
        <v>61.91</v>
      </c>
      <c r="Z6" s="35">
        <f t="shared" ref="Z6:AH6" si="4">IF(Z7="",NA(),Z7)</f>
        <v>61.91</v>
      </c>
      <c r="AA6" s="35">
        <f t="shared" si="4"/>
        <v>60.16</v>
      </c>
      <c r="AB6" s="35">
        <f t="shared" si="4"/>
        <v>60.35</v>
      </c>
      <c r="AC6" s="35">
        <f t="shared" si="4"/>
        <v>58.52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1678.1</v>
      </c>
      <c r="BG6" s="35">
        <f t="shared" ref="BG6:BO6" si="7">IF(BG7="",NA(),BG7)</f>
        <v>4018.86</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34.61</v>
      </c>
      <c r="BR6" s="35">
        <f t="shared" ref="BR6:BZ6" si="8">IF(BR7="",NA(),BR7)</f>
        <v>34.76</v>
      </c>
      <c r="BS6" s="35">
        <f t="shared" si="8"/>
        <v>33.200000000000003</v>
      </c>
      <c r="BT6" s="35">
        <f t="shared" si="8"/>
        <v>33.409999999999997</v>
      </c>
      <c r="BU6" s="35">
        <f t="shared" si="8"/>
        <v>31.9</v>
      </c>
      <c r="BV6" s="35">
        <f t="shared" si="8"/>
        <v>50.82</v>
      </c>
      <c r="BW6" s="35">
        <f t="shared" si="8"/>
        <v>52.19</v>
      </c>
      <c r="BX6" s="35">
        <f t="shared" si="8"/>
        <v>55.32</v>
      </c>
      <c r="BY6" s="35">
        <f t="shared" si="8"/>
        <v>59.8</v>
      </c>
      <c r="BZ6" s="35">
        <f t="shared" si="8"/>
        <v>57.77</v>
      </c>
      <c r="CA6" s="34" t="str">
        <f>IF(CA7="","",IF(CA7="-","【-】","【"&amp;SUBSTITUTE(TEXT(CA7,"#,##0.00"),"-","△")&amp;"】"))</f>
        <v>【59.51】</v>
      </c>
      <c r="CB6" s="35">
        <f>IF(CB7="",NA(),CB7)</f>
        <v>376.1</v>
      </c>
      <c r="CC6" s="35">
        <f t="shared" ref="CC6:CK6" si="9">IF(CC7="",NA(),CC7)</f>
        <v>385.71</v>
      </c>
      <c r="CD6" s="35">
        <f t="shared" si="9"/>
        <v>406.81</v>
      </c>
      <c r="CE6" s="35">
        <f t="shared" si="9"/>
        <v>395.52</v>
      </c>
      <c r="CF6" s="35">
        <f t="shared" si="9"/>
        <v>434.49</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50.62</v>
      </c>
      <c r="CN6" s="35">
        <f t="shared" ref="CN6:CV6" si="10">IF(CN7="",NA(),CN7)</f>
        <v>49.6</v>
      </c>
      <c r="CO6" s="35">
        <f t="shared" si="10"/>
        <v>50.62</v>
      </c>
      <c r="CP6" s="35">
        <f t="shared" si="10"/>
        <v>50.62</v>
      </c>
      <c r="CQ6" s="35">
        <f t="shared" si="10"/>
        <v>49.23</v>
      </c>
      <c r="CR6" s="35">
        <f t="shared" si="10"/>
        <v>53.24</v>
      </c>
      <c r="CS6" s="35">
        <f t="shared" si="10"/>
        <v>52.31</v>
      </c>
      <c r="CT6" s="35">
        <f t="shared" si="10"/>
        <v>60.65</v>
      </c>
      <c r="CU6" s="35">
        <f t="shared" si="10"/>
        <v>51.75</v>
      </c>
      <c r="CV6" s="35">
        <f t="shared" si="10"/>
        <v>50.68</v>
      </c>
      <c r="CW6" s="34" t="str">
        <f>IF(CW7="","",IF(CW7="-","【-】","【"&amp;SUBSTITUTE(TEXT(CW7,"#,##0.00"),"-","△")&amp;"】"))</f>
        <v>【52.23】</v>
      </c>
      <c r="CX6" s="35">
        <f>IF(CX7="",NA(),CX7)</f>
        <v>63.88</v>
      </c>
      <c r="CY6" s="35">
        <f t="shared" ref="CY6:DG6" si="11">IF(CY7="",NA(),CY7)</f>
        <v>64.28</v>
      </c>
      <c r="CZ6" s="35">
        <f t="shared" si="11"/>
        <v>64.59</v>
      </c>
      <c r="DA6" s="35">
        <f t="shared" si="11"/>
        <v>64.05</v>
      </c>
      <c r="DB6" s="35">
        <f t="shared" si="11"/>
        <v>63.88</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122114</v>
      </c>
      <c r="D7" s="37">
        <v>47</v>
      </c>
      <c r="E7" s="37">
        <v>17</v>
      </c>
      <c r="F7" s="37">
        <v>5</v>
      </c>
      <c r="G7" s="37">
        <v>0</v>
      </c>
      <c r="H7" s="37" t="s">
        <v>98</v>
      </c>
      <c r="I7" s="37" t="s">
        <v>99</v>
      </c>
      <c r="J7" s="37" t="s">
        <v>100</v>
      </c>
      <c r="K7" s="37" t="s">
        <v>101</v>
      </c>
      <c r="L7" s="37" t="s">
        <v>102</v>
      </c>
      <c r="M7" s="37" t="s">
        <v>103</v>
      </c>
      <c r="N7" s="38" t="s">
        <v>104</v>
      </c>
      <c r="O7" s="38" t="s">
        <v>105</v>
      </c>
      <c r="P7" s="38">
        <v>2.0699999999999998</v>
      </c>
      <c r="Q7" s="38">
        <v>100</v>
      </c>
      <c r="R7" s="38">
        <v>3780</v>
      </c>
      <c r="S7" s="38">
        <v>133456</v>
      </c>
      <c r="T7" s="38">
        <v>213.84</v>
      </c>
      <c r="U7" s="38">
        <v>624.09</v>
      </c>
      <c r="V7" s="38">
        <v>2755</v>
      </c>
      <c r="W7" s="38">
        <v>1.72</v>
      </c>
      <c r="X7" s="38">
        <v>1601.74</v>
      </c>
      <c r="Y7" s="38">
        <v>61.91</v>
      </c>
      <c r="Z7" s="38">
        <v>61.91</v>
      </c>
      <c r="AA7" s="38">
        <v>60.16</v>
      </c>
      <c r="AB7" s="38">
        <v>60.35</v>
      </c>
      <c r="AC7" s="38">
        <v>58.52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1678.1</v>
      </c>
      <c r="BG7" s="38">
        <v>4018.86</v>
      </c>
      <c r="BH7" s="38">
        <v>0</v>
      </c>
      <c r="BI7" s="38">
        <v>0</v>
      </c>
      <c r="BJ7" s="38">
        <v>0</v>
      </c>
      <c r="BK7" s="38">
        <v>1044.8</v>
      </c>
      <c r="BL7" s="38">
        <v>1081.8</v>
      </c>
      <c r="BM7" s="38">
        <v>974.93</v>
      </c>
      <c r="BN7" s="38">
        <v>855.8</v>
      </c>
      <c r="BO7" s="38">
        <v>789.46</v>
      </c>
      <c r="BP7" s="38">
        <v>747.76</v>
      </c>
      <c r="BQ7" s="38">
        <v>34.61</v>
      </c>
      <c r="BR7" s="38">
        <v>34.76</v>
      </c>
      <c r="BS7" s="38">
        <v>33.200000000000003</v>
      </c>
      <c r="BT7" s="38">
        <v>33.409999999999997</v>
      </c>
      <c r="BU7" s="38">
        <v>31.9</v>
      </c>
      <c r="BV7" s="38">
        <v>50.82</v>
      </c>
      <c r="BW7" s="38">
        <v>52.19</v>
      </c>
      <c r="BX7" s="38">
        <v>55.32</v>
      </c>
      <c r="BY7" s="38">
        <v>59.8</v>
      </c>
      <c r="BZ7" s="38">
        <v>57.77</v>
      </c>
      <c r="CA7" s="38">
        <v>59.51</v>
      </c>
      <c r="CB7" s="38">
        <v>376.1</v>
      </c>
      <c r="CC7" s="38">
        <v>385.71</v>
      </c>
      <c r="CD7" s="38">
        <v>406.81</v>
      </c>
      <c r="CE7" s="38">
        <v>395.52</v>
      </c>
      <c r="CF7" s="38">
        <v>434.49</v>
      </c>
      <c r="CG7" s="38">
        <v>300.52</v>
      </c>
      <c r="CH7" s="38">
        <v>296.14</v>
      </c>
      <c r="CI7" s="38">
        <v>283.17</v>
      </c>
      <c r="CJ7" s="38">
        <v>263.76</v>
      </c>
      <c r="CK7" s="38">
        <v>274.35000000000002</v>
      </c>
      <c r="CL7" s="38">
        <v>261.45999999999998</v>
      </c>
      <c r="CM7" s="38">
        <v>50.62</v>
      </c>
      <c r="CN7" s="38">
        <v>49.6</v>
      </c>
      <c r="CO7" s="38">
        <v>50.62</v>
      </c>
      <c r="CP7" s="38">
        <v>50.62</v>
      </c>
      <c r="CQ7" s="38">
        <v>49.23</v>
      </c>
      <c r="CR7" s="38">
        <v>53.24</v>
      </c>
      <c r="CS7" s="38">
        <v>52.31</v>
      </c>
      <c r="CT7" s="38">
        <v>60.65</v>
      </c>
      <c r="CU7" s="38">
        <v>51.75</v>
      </c>
      <c r="CV7" s="38">
        <v>50.68</v>
      </c>
      <c r="CW7" s="38">
        <v>52.23</v>
      </c>
      <c r="CX7" s="38">
        <v>63.88</v>
      </c>
      <c r="CY7" s="38">
        <v>64.28</v>
      </c>
      <c r="CZ7" s="38">
        <v>64.59</v>
      </c>
      <c r="DA7" s="38">
        <v>64.05</v>
      </c>
      <c r="DB7" s="38">
        <v>63.88</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2020-01-16T04:27:46Z</cp:lastPrinted>
  <dcterms:created xsi:type="dcterms:W3CDTF">2019-12-05T05:18:31Z</dcterms:created>
  <dcterms:modified xsi:type="dcterms:W3CDTF">2020-02-18T08:01:44Z</dcterms:modified>
  <cp:category/>
</cp:coreProperties>
</file>