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e6UF7f/5gGYovAJQa+LKZZLKDp0ayqKsuuZOx47vwT4RTFQwIbFhlk5yjNoR3rVhLbTjdM/T8RoBfk9GPx4T5g==" workbookSaltValue="Pbgd1HE18KEavNs/Y99fVw==" workbookSpinCount="100000" lockStructure="1"/>
  <bookViews>
    <workbookView xWindow="93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P10" i="4"/>
  <c r="I10" i="4"/>
  <c r="B10"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<sst xmlns="http://schemas.openxmlformats.org/spreadsheetml/2006/main" count="228" uniqueCount="114">
  <si>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</si>
  <si>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</si>
  <si>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</si>
  <si>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</si>
  <si>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</si>
  <si>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</si>
  <si>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</si>
  <si>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</si>
  <si>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</si>
  <si>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</si>
  <si>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</si>
  <si>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</si>
  <si>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</si>
  <si>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</si>
  <si>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</si>
  <si>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</si>
  <si>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</si>
  <si>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</si>
  <si>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</si>
  <si>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</si>
  <si>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</si>
  <si>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</si>
  <si>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</si>
  <si>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</si>
  <si>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</si>
  <si>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</si>
  <si>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</si>
  <si>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</si>
  <si>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</si>
  <si>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</si>
  <si>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</si>
  <si>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</si>
  <si>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</si>
  <si>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</si>
  <si>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</si>
  <si>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</si>
  <si>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</si>
  <si>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</si>
  <si>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</si>
  <si>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</si>
  <si>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</si>
  <si>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</si>
  <si>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</si>
  <si>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</si>
  <si>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</si>
  <si>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</si>
  <si>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</si>
  <si>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</si>
  <si>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</si>
  <si>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</si>
  <si>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</si>
  <si>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</si>
  <si>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</si>
  <si>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</si>
  <si>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</si>
  <si>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</si>
  <si>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</si>
  <si>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</si>
  <si>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</si>
  <si>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</si>
  <si>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</si>
  <si>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</si>
  <si>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</si>
  <si>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</si>
  <si>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</si>
  <si>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</si>
  <si>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</si>
  <si>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</si>
  <si>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</si>
  <si>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</si>
  <si>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</si>
  <si>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</si>
  <si>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</si>
  <si>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</si>
  <si>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</si>
  <si>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</si>
  <si>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</si>
  <si>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</si>
  <si>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</si>
  <si>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</si>
  <si>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</si>
  <si>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</si>
  <si>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</si>
  <si>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</si>
  <si>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</si>
  <si>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</si>
  <si>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</si>
  <si>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</si>
  <si>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</si>
  <si>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</si>
  <si>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</si>
  <si>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</si>
  <si>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</si>
  <si>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</si>
  <si>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</si>
  <si>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</si>
  <si>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</si>
  <si>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</si>
  <si>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旭市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</si>
  <si>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</si>
  <si>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</si>
  <si>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</si>
  <si>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</si>
  <si>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</si>
  <si>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</si>
  <si>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</si>
  <si>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</si>
  <si>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</si>
  <si>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</si>
  <si>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</si>
  <si>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</si>
  <si>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水洗化率については、普及促進活動により過去5年間では微増している傾向にあるものの、類似団体平均値及び全国平均値を大幅に下回っている。このため、使用料収入が少なく、一般会計からの繰入金に依存する比率が高い経営となっている。さらに、施設建設等の投資に係る起債償還も多いことから収益的収支比率及び経費回収率は100％を下回っている。
また、汚水処理原価は、類似団体平均値及び全国平均値より高額であり、施設利用率は類似団体平均値や全国平均値を下回っている。
　この状況を改善するため、更なる普及促進に努め水洗化率の向上を図り、使用料収入を確保するとともに、効率的な維持管理を行い、コスト削減に努めていく必要がある。
　企業債残高対事業規模比率については、類似団体平均値、全国平均値ともに下回っている。今後も企業債残高が減少する見込みであることから減少傾向になると思われる。</t>
    <rPh sb="20" eb="22">
      <t>カコ</t>
    </rPh>
    <rPh sb="23" eb="25">
      <t>ネンカン</t>
    </rPh>
    <rPh sb="27" eb="28">
      <t>ビ</t>
    </rPh>
    <rPh sb="33" eb="35">
      <t>ケイコウ</t>
    </rPh>
    <phoneticPr fontId="4"/>
  </si>
  <si>
    <t>　本市の下水道事業は、平成6年度から建設を開始し、平成11年度末に供用開始した比較的新しい事業であるため、老朽化対策は行っておらず、既存下水道施設の修繕等を実施しながら長寿命化を図ってきた。
　今後は、平成30年3月に策定した「旭市公共下水道ストックマネジメント計画」に基づき、中長期的な下水道施設の状況予測を図りながら、下水道施設の改築、更新等を進めていき、将来訪れる施設の老朽化に備えていく。</t>
    <phoneticPr fontId="4"/>
  </si>
  <si>
    <t>　収益的収支比率や経費回収率は100％を下回っており、また、類似団体等と比較して汚水処理原価は高く、施設利用率は低い状態で推移しており、水洗化率を見ても経営の健全性や効率性は低水準となっている。
　供用開始地区の人口が減少するなど、経営環境が厳しさを増す中、安定した下水道事業が持続できるよう、ストックマネジメント計画に基づく計画的かつ効率的な施設管理、経営の健全性や透明性の向上を図るための公営企業会計への移行、また、経営戦略の見直しなどにより経営基盤強化に努めていく。
　本市においては、令和2年4月からの公営企業会計への移行に向け準備を進めている。</t>
    <rPh sb="246" eb="248">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</si>
</sst>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8D5-4CF6-AB44-953AAB1990B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0.11</c:v>
                </c:pt>
                <c:pt idx="2">
                  <c:v>0.15</c:v>
                </c:pt>
                <c:pt idx="3">
                  <c:v>0.16</c:v>
                </c:pt>
                <c:pt idx="4">
                  <c:v>0.13</c:v>
                </c:pt>
              </c:numCache>
            </c:numRef>
          </c:val>
          <c:smooth val="0"/>
          <c:extLst>
            <c:ext xmlns:c16="http://schemas.microsoft.com/office/drawing/2014/chart" uri="{C3380CC4-5D6E-409C-BE32-E72D297353CC}">
              <c16:uniqueId val="{00000001-78D5-4CF6-AB44-953AAB1990B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28.02</c:v>
                </c:pt>
                <c:pt idx="1">
                  <c:v>28.29</c:v>
                </c:pt>
                <c:pt idx="2">
                  <c:v>29.4</c:v>
                </c:pt>
                <c:pt idx="3">
                  <c:v>30.13</c:v>
                </c:pt>
                <c:pt idx="4">
                  <c:v>29.1</c:v>
                </c:pt>
              </c:numCache>
            </c:numRef>
          </c:val>
          <c:extLst>
            <c:ext xmlns:c16="http://schemas.microsoft.com/office/drawing/2014/chart" uri="{C3380CC4-5D6E-409C-BE32-E72D297353CC}">
              <c16:uniqueId val="{00000000-D34C-4462-81B3-E1185CC815C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54.67</c:v>
                </c:pt>
                <c:pt idx="2">
                  <c:v>53.51</c:v>
                </c:pt>
                <c:pt idx="3">
                  <c:v>53.5</c:v>
                </c:pt>
                <c:pt idx="4">
                  <c:v>52.58</c:v>
                </c:pt>
              </c:numCache>
            </c:numRef>
          </c:val>
          <c:smooth val="0"/>
          <c:extLst>
            <c:ext xmlns:c16="http://schemas.microsoft.com/office/drawing/2014/chart" uri="{C3380CC4-5D6E-409C-BE32-E72D297353CC}">
              <c16:uniqueId val="{00000001-D34C-4462-81B3-E1185CC815C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60.18</c:v>
                </c:pt>
                <c:pt idx="1">
                  <c:v>62.42</c:v>
                </c:pt>
                <c:pt idx="2">
                  <c:v>65.55</c:v>
                </c:pt>
                <c:pt idx="3">
                  <c:v>67.28</c:v>
                </c:pt>
                <c:pt idx="4">
                  <c:v>66.59</c:v>
                </c:pt>
              </c:numCache>
            </c:numRef>
          </c:val>
          <c:extLst>
            <c:ext xmlns:c16="http://schemas.microsoft.com/office/drawing/2014/chart" uri="{C3380CC4-5D6E-409C-BE32-E72D297353CC}">
              <c16:uniqueId val="{00000000-F632-4247-AE5A-F399462AF7A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83.8</c:v>
                </c:pt>
                <c:pt idx="2">
                  <c:v>83.91</c:v>
                </c:pt>
                <c:pt idx="3">
                  <c:v>83.51</c:v>
                </c:pt>
                <c:pt idx="4">
                  <c:v>83.02</c:v>
                </c:pt>
              </c:numCache>
            </c:numRef>
          </c:val>
          <c:smooth val="0"/>
          <c:extLst>
            <c:ext xmlns:c16="http://schemas.microsoft.com/office/drawing/2014/chart" uri="{C3380CC4-5D6E-409C-BE32-E72D297353CC}">
              <c16:uniqueId val="{00000001-F632-4247-AE5A-F399462AF7A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91.96</c:v>
                </c:pt>
                <c:pt idx="1">
                  <c:v>85.6</c:v>
                </c:pt>
                <c:pt idx="2">
                  <c:v>88.98</c:v>
                </c:pt>
                <c:pt idx="3">
                  <c:v>89.51</c:v>
                </c:pt>
                <c:pt idx="4">
                  <c:v>86.52</c:v>
                </c:pt>
              </c:numCache>
            </c:numRef>
          </c:val>
          <c:extLst>
            <c:ext xmlns:c16="http://schemas.microsoft.com/office/drawing/2014/chart" uri="{C3380CC4-5D6E-409C-BE32-E72D297353CC}">
              <c16:uniqueId val="{00000000-3012-4F2A-9447-64B1E42EE69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12-4F2A-9447-64B1E42EE69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15-46A2-A47F-E898D1D7DEE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15-46A2-A47F-E898D1D7DEE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F6-425E-B0BC-E2C3A90960B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F6-425E-B0BC-E2C3A90960B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11-4D2A-9E86-CD794FD8F21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11-4D2A-9E86-CD794FD8F21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60-437E-A90F-72B9022DCC9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60-437E-A90F-72B9022DCC9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728.82</c:v>
                </c:pt>
                <c:pt idx="1">
                  <c:v>802.24</c:v>
                </c:pt>
                <c:pt idx="2">
                  <c:v>436.65</c:v>
                </c:pt>
                <c:pt idx="3">
                  <c:v>362.06</c:v>
                </c:pt>
                <c:pt idx="4">
                  <c:v>352.31</c:v>
                </c:pt>
              </c:numCache>
            </c:numRef>
          </c:val>
          <c:extLst>
            <c:ext xmlns:c16="http://schemas.microsoft.com/office/drawing/2014/chart" uri="{C3380CC4-5D6E-409C-BE32-E72D297353CC}">
              <c16:uniqueId val="{00000000-2A21-475E-8488-58B4D2D5CA8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1118.56</c:v>
                </c:pt>
                <c:pt idx="2">
                  <c:v>1111.31</c:v>
                </c:pt>
                <c:pt idx="3">
                  <c:v>966.33</c:v>
                </c:pt>
                <c:pt idx="4">
                  <c:v>958.81</c:v>
                </c:pt>
              </c:numCache>
            </c:numRef>
          </c:val>
          <c:smooth val="0"/>
          <c:extLst>
            <c:ext xmlns:c16="http://schemas.microsoft.com/office/drawing/2014/chart" uri="{C3380CC4-5D6E-409C-BE32-E72D297353CC}">
              <c16:uniqueId val="{00000001-2A21-475E-8488-58B4D2D5CA8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44.35</c:v>
                </c:pt>
                <c:pt idx="1">
                  <c:v>44.41</c:v>
                </c:pt>
                <c:pt idx="2">
                  <c:v>46.03</c:v>
                </c:pt>
                <c:pt idx="3">
                  <c:v>44.99</c:v>
                </c:pt>
                <c:pt idx="4">
                  <c:v>44.75</c:v>
                </c:pt>
              </c:numCache>
            </c:numRef>
          </c:val>
          <c:extLst>
            <c:ext xmlns:c16="http://schemas.microsoft.com/office/drawing/2014/chart" uri="{C3380CC4-5D6E-409C-BE32-E72D297353CC}">
              <c16:uniqueId val="{00000000-DC0A-4845-B2D1-3F8D27F44FE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72.33</c:v>
                </c:pt>
                <c:pt idx="2">
                  <c:v>75.540000000000006</c:v>
                </c:pt>
                <c:pt idx="3">
                  <c:v>81.739999999999995</c:v>
                </c:pt>
                <c:pt idx="4">
                  <c:v>82.88</c:v>
                </c:pt>
              </c:numCache>
            </c:numRef>
          </c:val>
          <c:smooth val="0"/>
          <c:extLst>
            <c:ext xmlns:c16="http://schemas.microsoft.com/office/drawing/2014/chart" uri="{C3380CC4-5D6E-409C-BE32-E72D297353CC}">
              <c16:uniqueId val="{00000001-DC0A-4845-B2D1-3F8D27F44FE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403.37</c:v>
                </c:pt>
                <c:pt idx="1">
                  <c:v>399.56</c:v>
                </c:pt>
                <c:pt idx="2">
                  <c:v>386.13</c:v>
                </c:pt>
                <c:pt idx="3">
                  <c:v>400.72</c:v>
                </c:pt>
                <c:pt idx="4">
                  <c:v>399.06</c:v>
                </c:pt>
              </c:numCache>
            </c:numRef>
          </c:val>
          <c:extLst>
            <c:ext xmlns:c16="http://schemas.microsoft.com/office/drawing/2014/chart" uri="{C3380CC4-5D6E-409C-BE32-E72D297353CC}">
              <c16:uniqueId val="{00000000-17FB-4C95-9B4B-181E0D07E0F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215.28</c:v>
                </c:pt>
                <c:pt idx="2">
                  <c:v>207.96</c:v>
                </c:pt>
                <c:pt idx="3">
                  <c:v>194.31</c:v>
                </c:pt>
                <c:pt idx="4">
                  <c:v>190.99</c:v>
                </c:pt>
              </c:numCache>
            </c:numRef>
          </c:val>
          <c:smooth val="0"/>
          <c:extLst>
            <c:ext xmlns:c16="http://schemas.microsoft.com/office/drawing/2014/chart" uri="{C3380CC4-5D6E-409C-BE32-E72D297353CC}">
              <c16:uniqueId val="{00000001-17FB-4C95-9B4B-181E0D07E0F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千葉県　旭市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Cc2</v>
      </c>
      <c r="X8" s="71"/>
      <c r="Y8" s="71"/>
      <c r="Z8" s="71"/>
      <c r="AA8" s="71"/>
      <c r="AB8" s="71"/>
      <c r="AC8" s="71"/>
      <c r="AD8" s="72" t="str">
        <f>データ!$M$6</f>
        <v>非設置</v>
      </c>
      <c r="AE8" s="72"/>
      <c r="AF8" s="72"/>
      <c r="AG8" s="72"/>
      <c r="AH8" s="72"/>
      <c r="AI8" s="72"/>
      <c r="AJ8" s="72"/>
      <c r="AK8" s="3"/>
      <c r="AL8" s="68">
        <f>データ!S6</f>
        <v>65810</v>
      </c>
      <c r="AM8" s="68"/>
      <c r="AN8" s="68"/>
      <c r="AO8" s="68"/>
      <c r="AP8" s="68"/>
      <c r="AQ8" s="68"/>
      <c r="AR8" s="68"/>
      <c r="AS8" s="68"/>
      <c r="AT8" s="67">
        <f>データ!T6</f>
        <v>130.44999999999999</v>
      </c>
      <c r="AU8" s="67"/>
      <c r="AV8" s="67"/>
      <c r="AW8" s="67"/>
      <c r="AX8" s="67"/>
      <c r="AY8" s="67"/>
      <c r="AZ8" s="67"/>
      <c r="BA8" s="67"/>
      <c r="BB8" s="67">
        <f>データ!U6</f>
        <v>504.48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10.029999999999999</v>
      </c>
      <c r="Q10" s="67"/>
      <c r="R10" s="67"/>
      <c r="S10" s="67"/>
      <c r="T10" s="67"/>
      <c r="U10" s="67"/>
      <c r="V10" s="67"/>
      <c r="W10" s="67">
        <f>データ!Q6</f>
        <v>84.24</v>
      </c>
      <c r="X10" s="67"/>
      <c r="Y10" s="67"/>
      <c r="Z10" s="67"/>
      <c r="AA10" s="67"/>
      <c r="AB10" s="67"/>
      <c r="AC10" s="67"/>
      <c r="AD10" s="68">
        <f>データ!R6</f>
        <v>2700</v>
      </c>
      <c r="AE10" s="68"/>
      <c r="AF10" s="68"/>
      <c r="AG10" s="68"/>
      <c r="AH10" s="68"/>
      <c r="AI10" s="68"/>
      <c r="AJ10" s="68"/>
      <c r="AK10" s="2"/>
      <c r="AL10" s="68">
        <f>データ!V6</f>
        <v>6569</v>
      </c>
      <c r="AM10" s="68"/>
      <c r="AN10" s="68"/>
      <c r="AO10" s="68"/>
      <c r="AP10" s="68"/>
      <c r="AQ10" s="68"/>
      <c r="AR10" s="68"/>
      <c r="AS10" s="68"/>
      <c r="AT10" s="67">
        <f>データ!W6</f>
        <v>2.02</v>
      </c>
      <c r="AU10" s="67"/>
      <c r="AV10" s="67"/>
      <c r="AW10" s="67"/>
      <c r="AX10" s="67"/>
      <c r="AY10" s="67"/>
      <c r="AZ10" s="67"/>
      <c r="BA10" s="67"/>
      <c r="BB10" s="67">
        <f>データ!X6</f>
        <v>3251.98</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fkMhpY9nqsJSyuYeFiDrHWDwHa6Uhx7nEuJE9r8iaMBxecjM0a0NFiJtrMoZ6xp9Xj4dze57AAYMts2zGMIaWw==" saltValue="QDYHLdupTXMWfavFUU5vO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122157</v>
      </c>
      <c r="D6" s="33">
        <f t="shared" si="3"/>
        <v>47</v>
      </c>
      <c r="E6" s="33">
        <f t="shared" si="3"/>
        <v>17</v>
      </c>
      <c r="F6" s="33">
        <f t="shared" si="3"/>
        <v>1</v>
      </c>
      <c r="G6" s="33">
        <f t="shared" si="3"/>
        <v>0</v>
      </c>
      <c r="H6" s="33" t="str">
        <f t="shared" si="3"/>
        <v>千葉県　旭市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10.029999999999999</v>
      </c>
      <c r="Q6" s="34">
        <f t="shared" si="3"/>
        <v>84.24</v>
      </c>
      <c r="R6" s="34">
        <f t="shared" si="3"/>
        <v>2700</v>
      </c>
      <c r="S6" s="34">
        <f t="shared" si="3"/>
        <v>65810</v>
      </c>
      <c r="T6" s="34">
        <f t="shared" si="3"/>
        <v>130.44999999999999</v>
      </c>
      <c r="U6" s="34">
        <f t="shared" si="3"/>
        <v>504.48</v>
      </c>
      <c r="V6" s="34">
        <f t="shared" si="3"/>
        <v>6569</v>
      </c>
      <c r="W6" s="34">
        <f t="shared" si="3"/>
        <v>2.02</v>
      </c>
      <c r="X6" s="34">
        <f t="shared" si="3"/>
        <v>3251.98</v>
      </c>
      <c r="Y6" s="35">
        <f>IF(Y7="",NA(),Y7)</f>
        <v>91.96</v>
      </c>
      <c r="Z6" s="35">
        <f t="shared" ref="Z6:AH6" si="4">IF(Z7="",NA(),Z7)</f>
        <v>85.6</v>
      </c>
      <c r="AA6" s="35">
        <f t="shared" si="4"/>
        <v>88.98</v>
      </c>
      <c r="AB6" s="35">
        <f t="shared" si="4"/>
        <v>89.51</v>
      </c>
      <c r="AC6" s="35">
        <f t="shared" si="4"/>
        <v>86.52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728.82</v>
      </c>
      <c r="BG6" s="35">
        <f t="shared" ref="BG6:BO6" si="7">IF(BG7="",NA(),BG7)</f>
        <v>802.24</v>
      </c>
      <c r="BH6" s="35">
        <f t="shared" si="7"/>
        <v>436.65</v>
      </c>
      <c r="BI6" s="35">
        <f t="shared" si="7"/>
        <v>362.06</v>
      </c>
      <c r="BJ6" s="35">
        <f t="shared" si="7"/>
        <v>352.31</v>
      </c>
      <c r="BK6" s="35">
        <f t="shared" si="7"/>
        <v>1136.5</v>
      </c>
      <c r="BL6" s="35">
        <f t="shared" si="7"/>
        <v>1118.56</v>
      </c>
      <c r="BM6" s="35">
        <f t="shared" si="7"/>
        <v>1111.31</v>
      </c>
      <c r="BN6" s="35">
        <f t="shared" si="7"/>
        <v>966.33</v>
      </c>
      <c r="BO6" s="35">
        <f t="shared" si="7"/>
        <v>958.81</v>
      </c>
      <c r="BP6" s="34" t="str">
        <f>IF(BP7="","",IF(BP7="-","【-】","【"&amp;SUBSTITUTE(TEXT(BP7,"#,##0.00"),"-","△")&amp;"】"))</f>
        <v>【682.78】</v>
      </c>
      <c r="BQ6" s="35">
        <f>IF(BQ7="",NA(),BQ7)</f>
        <v>44.35</v>
      </c>
      <c r="BR6" s="35">
        <f t="shared" ref="BR6:BZ6" si="8">IF(BR7="",NA(),BR7)</f>
        <v>44.41</v>
      </c>
      <c r="BS6" s="35">
        <f t="shared" si="8"/>
        <v>46.03</v>
      </c>
      <c r="BT6" s="35">
        <f t="shared" si="8"/>
        <v>44.99</v>
      </c>
      <c r="BU6" s="35">
        <f t="shared" si="8"/>
        <v>44.75</v>
      </c>
      <c r="BV6" s="35">
        <f t="shared" si="8"/>
        <v>71.650000000000006</v>
      </c>
      <c r="BW6" s="35">
        <f t="shared" si="8"/>
        <v>72.33</v>
      </c>
      <c r="BX6" s="35">
        <f t="shared" si="8"/>
        <v>75.540000000000006</v>
      </c>
      <c r="BY6" s="35">
        <f t="shared" si="8"/>
        <v>81.739999999999995</v>
      </c>
      <c r="BZ6" s="35">
        <f t="shared" si="8"/>
        <v>82.88</v>
      </c>
      <c r="CA6" s="34" t="str">
        <f>IF(CA7="","",IF(CA7="-","【-】","【"&amp;SUBSTITUTE(TEXT(CA7,"#,##0.00"),"-","△")&amp;"】"))</f>
        <v>【100.91】</v>
      </c>
      <c r="CB6" s="35">
        <f>IF(CB7="",NA(),CB7)</f>
        <v>403.37</v>
      </c>
      <c r="CC6" s="35">
        <f t="shared" ref="CC6:CK6" si="9">IF(CC7="",NA(),CC7)</f>
        <v>399.56</v>
      </c>
      <c r="CD6" s="35">
        <f t="shared" si="9"/>
        <v>386.13</v>
      </c>
      <c r="CE6" s="35">
        <f t="shared" si="9"/>
        <v>400.72</v>
      </c>
      <c r="CF6" s="35">
        <f t="shared" si="9"/>
        <v>399.06</v>
      </c>
      <c r="CG6" s="35">
        <f t="shared" si="9"/>
        <v>217.82</v>
      </c>
      <c r="CH6" s="35">
        <f t="shared" si="9"/>
        <v>215.28</v>
      </c>
      <c r="CI6" s="35">
        <f t="shared" si="9"/>
        <v>207.96</v>
      </c>
      <c r="CJ6" s="35">
        <f t="shared" si="9"/>
        <v>194.31</v>
      </c>
      <c r="CK6" s="35">
        <f t="shared" si="9"/>
        <v>190.99</v>
      </c>
      <c r="CL6" s="34" t="str">
        <f>IF(CL7="","",IF(CL7="-","【-】","【"&amp;SUBSTITUTE(TEXT(CL7,"#,##0.00"),"-","△")&amp;"】"))</f>
        <v>【136.86】</v>
      </c>
      <c r="CM6" s="35">
        <f>IF(CM7="",NA(),CM7)</f>
        <v>28.02</v>
      </c>
      <c r="CN6" s="35">
        <f t="shared" ref="CN6:CV6" si="10">IF(CN7="",NA(),CN7)</f>
        <v>28.29</v>
      </c>
      <c r="CO6" s="35">
        <f t="shared" si="10"/>
        <v>29.4</v>
      </c>
      <c r="CP6" s="35">
        <f t="shared" si="10"/>
        <v>30.13</v>
      </c>
      <c r="CQ6" s="35">
        <f t="shared" si="10"/>
        <v>29.1</v>
      </c>
      <c r="CR6" s="35">
        <f t="shared" si="10"/>
        <v>54.44</v>
      </c>
      <c r="CS6" s="35">
        <f t="shared" si="10"/>
        <v>54.67</v>
      </c>
      <c r="CT6" s="35">
        <f t="shared" si="10"/>
        <v>53.51</v>
      </c>
      <c r="CU6" s="35">
        <f t="shared" si="10"/>
        <v>53.5</v>
      </c>
      <c r="CV6" s="35">
        <f t="shared" si="10"/>
        <v>52.58</v>
      </c>
      <c r="CW6" s="34" t="str">
        <f>IF(CW7="","",IF(CW7="-","【-】","【"&amp;SUBSTITUTE(TEXT(CW7,"#,##0.00"),"-","△")&amp;"】"))</f>
        <v>【58.98】</v>
      </c>
      <c r="CX6" s="35">
        <f>IF(CX7="",NA(),CX7)</f>
        <v>60.18</v>
      </c>
      <c r="CY6" s="35">
        <f t="shared" ref="CY6:DG6" si="11">IF(CY7="",NA(),CY7)</f>
        <v>62.42</v>
      </c>
      <c r="CZ6" s="35">
        <f t="shared" si="11"/>
        <v>65.55</v>
      </c>
      <c r="DA6" s="35">
        <f t="shared" si="11"/>
        <v>67.28</v>
      </c>
      <c r="DB6" s="35">
        <f t="shared" si="11"/>
        <v>66.59</v>
      </c>
      <c r="DC6" s="35">
        <f t="shared" si="11"/>
        <v>84.2</v>
      </c>
      <c r="DD6" s="35">
        <f t="shared" si="11"/>
        <v>83.8</v>
      </c>
      <c r="DE6" s="35">
        <f t="shared" si="11"/>
        <v>83.91</v>
      </c>
      <c r="DF6" s="35">
        <f t="shared" si="11"/>
        <v>83.51</v>
      </c>
      <c r="DG6" s="35">
        <f t="shared" si="11"/>
        <v>83.02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0.11</v>
      </c>
      <c r="EL6" s="35">
        <f t="shared" si="14"/>
        <v>0.15</v>
      </c>
      <c r="EM6" s="35">
        <f t="shared" si="14"/>
        <v>0.16</v>
      </c>
      <c r="EN6" s="35">
        <f t="shared" si="14"/>
        <v>0.13</v>
      </c>
      <c r="EO6" s="34" t="str">
        <f>IF(EO7="","",IF(EO7="-","【-】","【"&amp;SUBSTITUTE(TEXT(EO7,"#,##0.00"),"-","△")&amp;"】"))</f>
        <v>【0.23】</v>
      </c>
    </row>
    <row r="7" spans="1:145" s="36" customFormat="1" x14ac:dyDescent="0.15">
      <c r="A7" s="28"/>
      <c r="B7" s="37">
        <v>2018</v>
      </c>
      <c r="C7" s="37">
        <v>122157</v>
      </c>
      <c r="D7" s="37">
        <v>47</v>
      </c>
      <c r="E7" s="37">
        <v>17</v>
      </c>
      <c r="F7" s="37">
        <v>1</v>
      </c>
      <c r="G7" s="37">
        <v>0</v>
      </c>
      <c r="H7" s="37" t="s">
        <v>98</v>
      </c>
      <c r="I7" s="37" t="s">
        <v>99</v>
      </c>
      <c r="J7" s="37" t="s">
        <v>100</v>
      </c>
      <c r="K7" s="37" t="s">
        <v>101</v>
      </c>
      <c r="L7" s="37" t="s">
        <v>102</v>
      </c>
      <c r="M7" s="37" t="s">
        <v>103</v>
      </c>
      <c r="N7" s="38" t="s">
        <v>104</v>
      </c>
      <c r="O7" s="38" t="s">
        <v>105</v>
      </c>
      <c r="P7" s="38">
        <v>10.029999999999999</v>
      </c>
      <c r="Q7" s="38">
        <v>84.24</v>
      </c>
      <c r="R7" s="38">
        <v>2700</v>
      </c>
      <c r="S7" s="38">
        <v>65810</v>
      </c>
      <c r="T7" s="38">
        <v>130.44999999999999</v>
      </c>
      <c r="U7" s="38">
        <v>504.48</v>
      </c>
      <c r="V7" s="38">
        <v>6569</v>
      </c>
      <c r="W7" s="38">
        <v>2.02</v>
      </c>
      <c r="X7" s="38">
        <v>3251.98</v>
      </c>
      <c r="Y7" s="38">
        <v>91.96</v>
      </c>
      <c r="Z7" s="38">
        <v>85.6</v>
      </c>
      <c r="AA7" s="38">
        <v>88.98</v>
      </c>
      <c r="AB7" s="38">
        <v>89.51</v>
      </c>
      <c r="AC7" s="38">
        <v>86.52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728.82</v>
      </c>
      <c r="BG7" s="38">
        <v>802.24</v>
      </c>
      <c r="BH7" s="38">
        <v>436.65</v>
      </c>
      <c r="BI7" s="38">
        <v>362.06</v>
      </c>
      <c r="BJ7" s="38">
        <v>352.31</v>
      </c>
      <c r="BK7" s="38">
        <v>1136.5</v>
      </c>
      <c r="BL7" s="38">
        <v>1118.56</v>
      </c>
      <c r="BM7" s="38">
        <v>1111.31</v>
      </c>
      <c r="BN7" s="38">
        <v>966.33</v>
      </c>
      <c r="BO7" s="38">
        <v>958.81</v>
      </c>
      <c r="BP7" s="38">
        <v>682.78</v>
      </c>
      <c r="BQ7" s="38">
        <v>44.35</v>
      </c>
      <c r="BR7" s="38">
        <v>44.41</v>
      </c>
      <c r="BS7" s="38">
        <v>46.03</v>
      </c>
      <c r="BT7" s="38">
        <v>44.99</v>
      </c>
      <c r="BU7" s="38">
        <v>44.75</v>
      </c>
      <c r="BV7" s="38">
        <v>71.650000000000006</v>
      </c>
      <c r="BW7" s="38">
        <v>72.33</v>
      </c>
      <c r="BX7" s="38">
        <v>75.540000000000006</v>
      </c>
      <c r="BY7" s="38">
        <v>81.739999999999995</v>
      </c>
      <c r="BZ7" s="38">
        <v>82.88</v>
      </c>
      <c r="CA7" s="38">
        <v>100.91</v>
      </c>
      <c r="CB7" s="38">
        <v>403.37</v>
      </c>
      <c r="CC7" s="38">
        <v>399.56</v>
      </c>
      <c r="CD7" s="38">
        <v>386.13</v>
      </c>
      <c r="CE7" s="38">
        <v>400.72</v>
      </c>
      <c r="CF7" s="38">
        <v>399.06</v>
      </c>
      <c r="CG7" s="38">
        <v>217.82</v>
      </c>
      <c r="CH7" s="38">
        <v>215.28</v>
      </c>
      <c r="CI7" s="38">
        <v>207.96</v>
      </c>
      <c r="CJ7" s="38">
        <v>194.31</v>
      </c>
      <c r="CK7" s="38">
        <v>190.99</v>
      </c>
      <c r="CL7" s="38">
        <v>136.86000000000001</v>
      </c>
      <c r="CM7" s="38">
        <v>28.02</v>
      </c>
      <c r="CN7" s="38">
        <v>28.29</v>
      </c>
      <c r="CO7" s="38">
        <v>29.4</v>
      </c>
      <c r="CP7" s="38">
        <v>30.13</v>
      </c>
      <c r="CQ7" s="38">
        <v>29.1</v>
      </c>
      <c r="CR7" s="38">
        <v>54.44</v>
      </c>
      <c r="CS7" s="38">
        <v>54.67</v>
      </c>
      <c r="CT7" s="38">
        <v>53.51</v>
      </c>
      <c r="CU7" s="38">
        <v>53.5</v>
      </c>
      <c r="CV7" s="38">
        <v>52.58</v>
      </c>
      <c r="CW7" s="38">
        <v>58.98</v>
      </c>
      <c r="CX7" s="38">
        <v>60.18</v>
      </c>
      <c r="CY7" s="38">
        <v>62.42</v>
      </c>
      <c r="CZ7" s="38">
        <v>65.55</v>
      </c>
      <c r="DA7" s="38">
        <v>67.28</v>
      </c>
      <c r="DB7" s="38">
        <v>66.59</v>
      </c>
      <c r="DC7" s="38">
        <v>84.2</v>
      </c>
      <c r="DD7" s="38">
        <v>83.8</v>
      </c>
      <c r="DE7" s="38">
        <v>83.91</v>
      </c>
      <c r="DF7" s="38">
        <v>83.51</v>
      </c>
      <c r="DG7" s="38">
        <v>83.02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0.11</v>
      </c>
      <c r="EL7" s="38">
        <v>0.15</v>
      </c>
      <c r="EM7" s="38">
        <v>0.16</v>
      </c>
      <c r="EN7" s="38">
        <v>0.13</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2020-01-15T00:45:05Z</cp:lastPrinted>
  <dcterms:created xsi:type="dcterms:W3CDTF">2019-12-05T05:03:09Z</dcterms:created>
  <dcterms:modified xsi:type="dcterms:W3CDTF">2020-02-18T08:03:43Z</dcterms:modified>
  <cp:category/>
</cp:coreProperties>
</file>