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010上水道\"/>
    </mc:Choice>
  </mc:AlternateContent>
  <workbookProtection workbookAlgorithmName="SHA-512" workbookHashValue="jB9HvZFyVcDcD4rb6P8GFUnUApQYC+xMM97hV+/5QlS1Ieczn75uofaXoWm1cC1M3pQxW6BTRlT8Zj8PSm2p4w==" workbookSaltValue="ljFzxp/GEaUvOLGOZ1LM6g==" workbookSpinCount="100000" lockStructure="1"/>
  <bookViews>
    <workbookView xWindow="930" yWindow="0" windowWidth="15360" windowHeight="7635"/>
  </bookViews>
  <sheets>
    <sheet name="法適用_水道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I85" i="4" s="1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E85" i="4" s="1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P10" i="4" s="1"/>
  <c r="O6" i="5"/>
  <c r="N6" i="5"/>
  <c r="B10" i="4" s="1"/>
  <c r="M6" i="5"/>
  <c r="L6" i="5"/>
  <c r="K6" i="5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H85" i="4"/>
  <c r="G85" i="4"/>
  <c r="F85" i="4"/>
  <c r="BB10" i="4"/>
  <c r="AT10" i="4"/>
  <c r="AL10" i="4"/>
  <c r="W10" i="4"/>
  <c r="I10" i="4"/>
  <c r="BB8" i="4"/>
  <c r="AT8" i="4"/>
  <c r="AL8" i="4"/>
  <c r="AD8" i="4"/>
  <c r="W8" i="4"/>
  <c r="P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<sst xmlns="http://schemas.openxmlformats.org/spreadsheetml/2006/main" count="220" uniqueCount="108">
  <si>
    <t>経営比較分析表（平成30年度決算）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</si>
  <si>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</si>
  <si>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</si>
  <si>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</si>
  <si>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</si>
  <si>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</si>
  <si>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</si>
  <si>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</si>
  <si>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</si>
  <si>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</si>
  <si>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</si>
  <si>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</si>
  <si>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</si>
  <si>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</si>
  <si>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</si>
  <si>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</si>
  <si>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</si>
  <si>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</si>
  <si>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</si>
  <si>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</si>
  <si>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</si>
  <si>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</si>
  <si>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平成30年度全国平均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</si>
  <si>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</si>
  <si>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</si>
  <si>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</si>
  <si>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</si>
  <si>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</si>
  <si>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</si>
  <si>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</si>
  <si>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</si>
  <si>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</si>
  <si>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</si>
  <si>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</si>
  <si>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</si>
  <si>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</si>
  <si>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</si>
  <si>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</si>
  <si>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</si>
  <si>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</si>
  <si>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</si>
  <si>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</si>
  <si>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</si>
  <si>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</si>
  <si>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</si>
  <si>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</si>
  <si>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</si>
  <si>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</si>
  <si>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</si>
  <si>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</si>
  <si>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</si>
  <si>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</si>
  <si>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</si>
  <si>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</si>
  <si>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</si>
  <si>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</si>
  <si>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</si>
  <si>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</si>
  <si>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</si>
  <si>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</si>
  <si>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</si>
  <si>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</si>
  <si>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</si>
  <si>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</si>
  <si>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</si>
  <si>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</si>
  <si>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</si>
  <si>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</si>
  <si>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</si>
  <si>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</si>
  <si>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</si>
  <si>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</si>
  <si>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</si>
  <si>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</si>
  <si>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</si>
  <si>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</si>
  <si>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</si>
  <si>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</si>
  <si>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</si>
  <si>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</si>
  <si>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</si>
  <si>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</si>
  <si>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</si>
  <si>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</si>
  <si>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</si>
  <si>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</si>
  <si>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</si>
  <si>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</si>
  <si>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</si>
  <si>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</si>
  <si>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</si>
  <si>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</si>
  <si>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</si>
  <si>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習志野市</t>
  </si>
  <si>
    <t>法適用</t>
  </si>
  <si>
    <t>水道事業</t>
  </si>
  <si>
    <t>末端給水事業</t>
  </si>
  <si>
    <t>A3</t>
  </si>
  <si>
    <t>自治体職員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</si>
  <si>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</si>
  <si>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</si>
  <si>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</si>
  <si>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</si>
  <si>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</si>
  <si>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</si>
  <si>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 xml:space="preserve">①有形固定資産減価償却率
　　数値が増加傾向で類似団体と同様に推移しており、
　資産の経年化が進行してきています。
②管路経年化率・③管路更新率
　　数値は類似団体と比べ良好であり、今後も計画的に
　経年化した管路の更新を実施してまいります。
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rPh sb="15" eb="17">
      <t>スウチ</t>
    </rPh>
    <rPh sb="18" eb="20">
      <t>ゾウカ</t>
    </rPh>
    <rPh sb="20" eb="22">
      <t>ケイコウ</t>
    </rPh>
    <rPh sb="23" eb="25">
      <t>ルイジ</t>
    </rPh>
    <rPh sb="25" eb="27">
      <t>ダンタイ</t>
    </rPh>
    <rPh sb="28" eb="30">
      <t>ドウヨウ</t>
    </rPh>
    <rPh sb="31" eb="33">
      <t>スイイ</t>
    </rPh>
    <rPh sb="40" eb="42">
      <t>シサン</t>
    </rPh>
    <rPh sb="43" eb="46">
      <t>ケイネンカ</t>
    </rPh>
    <rPh sb="47" eb="49">
      <t>シンコウ</t>
    </rPh>
    <rPh sb="59" eb="61">
      <t>カンロ</t>
    </rPh>
    <rPh sb="61" eb="64">
      <t>ケイネンカ</t>
    </rPh>
    <rPh sb="64" eb="65">
      <t>リツ</t>
    </rPh>
    <rPh sb="83" eb="84">
      <t>クラ</t>
    </rPh>
    <rPh sb="85" eb="87">
      <t>リョウコウ</t>
    </rPh>
    <rPh sb="91" eb="93">
      <t>コンゴ</t>
    </rPh>
    <rPh sb="94" eb="97">
      <t>ケイカクテキ</t>
    </rPh>
    <rPh sb="100" eb="103">
      <t>ケイネンカ</t>
    </rPh>
    <rPh sb="105" eb="106">
      <t>カン</t>
    </rPh>
    <rPh sb="106" eb="107">
      <t>ロ</t>
    </rPh>
    <rPh sb="108" eb="110">
      <t>コウシン</t>
    </rPh>
    <rPh sb="111" eb="113">
      <t>ジッシ</t>
    </rPh>
    <phoneticPr fontId="4"/>
  </si>
  <si>
    <t>　経営の健全性・効率性について、概ね良好ではあり
ますが、給水収益が減少傾向にあるため、引き続き、
注視してまいります。
　施設の更新について、経営戦略を策定し計画的な
更新を実施してまいります。</t>
    <rPh sb="1" eb="3">
      <t>ケイエイ</t>
    </rPh>
    <rPh sb="4" eb="7">
      <t>ケンゼンセイ</t>
    </rPh>
    <rPh sb="8" eb="11">
      <t>コウリツセイ</t>
    </rPh>
    <rPh sb="16" eb="17">
      <t>オオム</t>
    </rPh>
    <rPh sb="18" eb="20">
      <t>リョウコウ</t>
    </rPh>
    <rPh sb="29" eb="31">
      <t>キュウスイ</t>
    </rPh>
    <rPh sb="31" eb="33">
      <t>シュウエキ</t>
    </rPh>
    <rPh sb="34" eb="36">
      <t>ゲンショウ</t>
    </rPh>
    <rPh sb="36" eb="38">
      <t>ケイコウ</t>
    </rPh>
    <rPh sb="44" eb="45">
      <t>ヒ</t>
    </rPh>
    <rPh sb="46" eb="47">
      <t>ツヅ</t>
    </rPh>
    <rPh sb="50" eb="52">
      <t>チュウシ</t>
    </rPh>
    <rPh sb="62" eb="64">
      <t>シセツ</t>
    </rPh>
    <rPh sb="65" eb="67">
      <t>コウシン</t>
    </rPh>
    <rPh sb="72" eb="74">
      <t>ケイエイ</t>
    </rPh>
    <rPh sb="74" eb="76">
      <t>センリャク</t>
    </rPh>
    <rPh sb="77" eb="79">
      <t>サクテイ</t>
    </rPh>
    <rPh sb="80" eb="83">
      <t>ケイカクテキ</t>
    </rPh>
    <rPh sb="85" eb="87">
      <t>コウシン</t>
    </rPh>
    <rPh sb="88" eb="90">
      <t>ジッシ</t>
    </rPh>
    <phoneticPr fontId="4"/>
  </si>
  <si>
    <t>①経常収支比率
　　数値は100％を超え、かつ類似団体の数値よりも
　比較的良好な状態を維持していると考えられます。
②累積欠損金比率
　　平成26年度以降欠損金が発生しておりませんが、
　良好な経営状況を維持していると考えられます。
③流動比率
　　数値は100％を超えているため、短期的な債務に
　対する支払能力を有していると考えられます。
④企業債残高対給水収益比率
　　第1給水場・（仮称）第4給水場更新工事に伴い
　企業債が増加傾向にありますが、数値は類似団体
　と比較しますと低いため、良好な状態を維持して
　いると考えられます。
⑤料金回収率
　　数値は100％を超えているため、給水に係る費用
　が給水収益で賄えていますが、給水収益は減少傾
　向にあるため、今後も注視が必要になります。
⑥給水原価
　　数値は類似団体と比べ良好ですが、有収水量は
　減少傾向にあるため、今後は原価が増加する可能
　性があります。
⑦施設利用率
　　数値は類似団体と比べ良好であり、施設の利
　用状況や適正規模も適切であると考えられます。
⑧有収率
　　数値は類似団体と比べ良好であり、適切な漏水
　対策を講じていると考えられます。
　　</t>
    <rPh sb="1" eb="3">
      <t>ケイジョウ</t>
    </rPh>
    <rPh sb="3" eb="5">
      <t>シュウシ</t>
    </rPh>
    <rPh sb="5" eb="7">
      <t>ヒリツ</t>
    </rPh>
    <rPh sb="10" eb="12">
      <t>スウチ</t>
    </rPh>
    <rPh sb="18" eb="19">
      <t>コ</t>
    </rPh>
    <rPh sb="23" eb="25">
      <t>ルイジ</t>
    </rPh>
    <rPh sb="25" eb="27">
      <t>ダンタイ</t>
    </rPh>
    <rPh sb="28" eb="30">
      <t>スウチ</t>
    </rPh>
    <rPh sb="35" eb="38">
      <t>ヒカクテキ</t>
    </rPh>
    <rPh sb="38" eb="40">
      <t>リョウコウ</t>
    </rPh>
    <rPh sb="41" eb="43">
      <t>ジョウタイ</t>
    </rPh>
    <rPh sb="44" eb="46">
      <t>イジ</t>
    </rPh>
    <rPh sb="51" eb="52">
      <t>カンガ</t>
    </rPh>
    <rPh sb="60" eb="62">
      <t>ルイセキ</t>
    </rPh>
    <rPh sb="62" eb="65">
      <t>ケッソンキン</t>
    </rPh>
    <rPh sb="65" eb="67">
      <t>ヒリツ</t>
    </rPh>
    <rPh sb="70" eb="72">
      <t>ヘイセイ</t>
    </rPh>
    <rPh sb="74" eb="78">
      <t>ネンドイコウ</t>
    </rPh>
    <rPh sb="78" eb="81">
      <t>ケッソンキン</t>
    </rPh>
    <rPh sb="82" eb="84">
      <t>ハッセイ</t>
    </rPh>
    <rPh sb="95" eb="97">
      <t>リョウコウ</t>
    </rPh>
    <rPh sb="98" eb="100">
      <t>ケイエイ</t>
    </rPh>
    <rPh sb="100" eb="102">
      <t>ジョウキョウ</t>
    </rPh>
    <rPh sb="103" eb="105">
      <t>イジ</t>
    </rPh>
    <rPh sb="110" eb="111">
      <t>カンガ</t>
    </rPh>
    <rPh sb="119" eb="121">
      <t>リュウドウ</t>
    </rPh>
    <rPh sb="121" eb="123">
      <t>ヒリツ</t>
    </rPh>
    <rPh sb="126" eb="128">
      <t>スウチ</t>
    </rPh>
    <rPh sb="142" eb="145">
      <t>タンキテキ</t>
    </rPh>
    <rPh sb="146" eb="148">
      <t>サイム</t>
    </rPh>
    <rPh sb="151" eb="152">
      <t>タイ</t>
    </rPh>
    <rPh sb="154" eb="156">
      <t>シハラ</t>
    </rPh>
    <rPh sb="159" eb="160">
      <t>ユウ</t>
    </rPh>
    <rPh sb="165" eb="166">
      <t>カンガ</t>
    </rPh>
    <rPh sb="174" eb="176">
      <t>キギョウ</t>
    </rPh>
    <rPh sb="176" eb="177">
      <t>サイ</t>
    </rPh>
    <rPh sb="177" eb="179">
      <t>ザンダカ</t>
    </rPh>
    <rPh sb="179" eb="180">
      <t>タイ</t>
    </rPh>
    <rPh sb="180" eb="182">
      <t>キュウスイ</t>
    </rPh>
    <rPh sb="182" eb="184">
      <t>シュウエキ</t>
    </rPh>
    <rPh sb="184" eb="186">
      <t>ヒリツ</t>
    </rPh>
    <rPh sb="213" eb="215">
      <t>キギョウ</t>
    </rPh>
    <rPh sb="215" eb="216">
      <t>サイ</t>
    </rPh>
    <rPh sb="217" eb="219">
      <t>ゾウカ</t>
    </rPh>
    <rPh sb="219" eb="221">
      <t>ケイコウ</t>
    </rPh>
    <rPh sb="228" eb="230">
      <t>スウチ</t>
    </rPh>
    <rPh sb="231" eb="233">
      <t>ルイジ</t>
    </rPh>
    <rPh sb="233" eb="235">
      <t>ダンタイ</t>
    </rPh>
    <rPh sb="244" eb="245">
      <t>ヒク</t>
    </rPh>
    <rPh sb="273" eb="275">
      <t>リョウキン</t>
    </rPh>
    <rPh sb="275" eb="277">
      <t>カイシュウ</t>
    </rPh>
    <rPh sb="277" eb="278">
      <t>リツ</t>
    </rPh>
    <rPh sb="281" eb="283">
      <t>スウチ</t>
    </rPh>
    <rPh sb="297" eb="299">
      <t>キュウスイ</t>
    </rPh>
    <rPh sb="300" eb="301">
      <t>カカ</t>
    </rPh>
    <rPh sb="309" eb="311">
      <t>シュウエキ</t>
    </rPh>
    <rPh sb="312" eb="313">
      <t>マカナ</t>
    </rPh>
    <rPh sb="320" eb="322">
      <t>キュウスイ</t>
    </rPh>
    <rPh sb="322" eb="324">
      <t>シュウエキ</t>
    </rPh>
    <rPh sb="325" eb="327">
      <t>ゲンショウ</t>
    </rPh>
    <rPh sb="337" eb="339">
      <t>コンゴ</t>
    </rPh>
    <rPh sb="340" eb="342">
      <t>チュウシ</t>
    </rPh>
    <rPh sb="343" eb="345">
      <t>ヒツヨウ</t>
    </rPh>
    <rPh sb="353" eb="355">
      <t>キュウスイ</t>
    </rPh>
    <rPh sb="355" eb="357">
      <t>ゲンカ</t>
    </rPh>
    <rPh sb="360" eb="362">
      <t>スウチ</t>
    </rPh>
    <rPh sb="363" eb="365">
      <t>ルイジ</t>
    </rPh>
    <rPh sb="365" eb="367">
      <t>ダンタイ</t>
    </rPh>
    <rPh sb="368" eb="369">
      <t>クラ</t>
    </rPh>
    <rPh sb="370" eb="372">
      <t>リョウコウ</t>
    </rPh>
    <rPh sb="383" eb="385">
      <t>ゲンショウ</t>
    </rPh>
    <rPh sb="385" eb="387">
      <t>ケイコウ</t>
    </rPh>
    <rPh sb="393" eb="395">
      <t>コンゴ</t>
    </rPh>
    <rPh sb="396" eb="398">
      <t>ゲンカ</t>
    </rPh>
    <rPh sb="399" eb="401">
      <t>ゾウカ</t>
    </rPh>
    <rPh sb="416" eb="417">
      <t>シ</t>
    </rPh>
    <rPh sb="417" eb="418">
      <t>セツ</t>
    </rPh>
    <rPh sb="418" eb="421">
      <t>リヨウリツ</t>
    </rPh>
    <rPh sb="424" eb="426">
      <t>スウチ</t>
    </rPh>
    <rPh sb="427" eb="429">
      <t>ルイジ</t>
    </rPh>
    <rPh sb="429" eb="431">
      <t>ダンタイ</t>
    </rPh>
    <rPh sb="432" eb="433">
      <t>クラ</t>
    </rPh>
    <rPh sb="434" eb="436">
      <t>リョウコウ</t>
    </rPh>
    <rPh sb="440" eb="442">
      <t>シセツ</t>
    </rPh>
    <rPh sb="447" eb="449">
      <t>ジョウキョウ</t>
    </rPh>
    <rPh sb="450" eb="452">
      <t>テキセイ</t>
    </rPh>
    <rPh sb="452" eb="454">
      <t>キボ</t>
    </rPh>
    <rPh sb="455" eb="457">
      <t>テキセツ</t>
    </rPh>
    <rPh sb="461" eb="462">
      <t>カンガ</t>
    </rPh>
    <rPh sb="470" eb="471">
      <t>ユウ</t>
    </rPh>
    <rPh sb="471" eb="473">
      <t>シュウリツ</t>
    </rPh>
    <rPh sb="492" eb="494">
      <t>テキセツ</t>
    </rPh>
    <rPh sb="495" eb="497">
      <t>ロウスイ</t>
    </rPh>
    <rPh sb="499" eb="501">
      <t>タイサク</t>
    </rPh>
    <rPh sb="502" eb="503">
      <t>コウ</t>
    </rPh>
    <rPh sb="508" eb="509">
      <t>カンガ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</si>
</sst>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1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 shrinkToFit="1"/>
      <protection hidden="1"/>
    </xf>
    <xf numFmtId="0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5" fillId="0" borderId="5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6" fillId="0" borderId="9" xfId="2" applyFont="1" applyFill="1" applyBorder="1" applyAlignment="1" applyProtection="1">
      <alignment horizontal="left" vertical="top" wrapText="1"/>
      <protection locked="0"/>
    </xf>
    <xf numFmtId="0" fontId="16" fillId="0" borderId="0" xfId="2" applyFont="1" applyFill="1" applyBorder="1" applyAlignment="1" applyProtection="1">
      <alignment horizontal="left" vertical="top" wrapText="1"/>
      <protection locked="0"/>
    </xf>
    <xf numFmtId="0" fontId="16" fillId="0" borderId="10" xfId="2" applyFont="1" applyFill="1" applyBorder="1" applyAlignment="1" applyProtection="1">
      <alignment horizontal="left" vertical="top" wrapText="1"/>
      <protection locked="0"/>
    </xf>
    <xf numFmtId="0" fontId="16" fillId="0" borderId="11" xfId="2" applyFont="1" applyFill="1" applyBorder="1" applyAlignment="1" applyProtection="1">
      <alignment horizontal="left" vertical="top" wrapText="1"/>
      <protection locked="0"/>
    </xf>
    <xf numFmtId="0" fontId="16" fillId="0" borderId="1" xfId="2" applyFont="1" applyFill="1" applyBorder="1" applyAlignment="1" applyProtection="1">
      <alignment horizontal="left" vertical="top" wrapText="1"/>
      <protection locked="0"/>
    </xf>
    <xf numFmtId="0" fontId="16" fillId="0" borderId="12" xfId="2" applyFont="1" applyFill="1" applyBorder="1" applyAlignment="1" applyProtection="1">
      <alignment horizontal="left" vertical="top" wrapText="1"/>
      <protection locked="0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0.84</c:v>
                </c:pt>
                <c:pt idx="1">
                  <c:v>0.76</c:v>
                </c:pt>
                <c:pt idx="2">
                  <c:v>0.96</c:v>
                </c:pt>
                <c:pt idx="3">
                  <c:v>0.89</c:v>
                </c:pt>
                <c:pt idx="4">
                  <c:v>0.86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9-48C5-8953-12DC2CCAE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0.75</c:v>
                </c:pt>
                <c:pt idx="1">
                  <c:v>0.95</c:v>
                </c:pt>
                <c:pt idx="2">
                  <c:v>0.74</c:v>
                </c:pt>
                <c:pt idx="3">
                  <c:v>0.74</c:v>
                </c:pt>
                <c:pt idx="4">
                  <c:v>0.72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329-48C5-8953-12DC2CCAE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121.02</c:v>
                </c:pt>
                <c:pt idx="1">
                  <c:v>123.21</c:v>
                </c:pt>
                <c:pt idx="2">
                  <c:v>122.06</c:v>
                </c:pt>
                <c:pt idx="3">
                  <c:v>123.48</c:v>
                </c:pt>
                <c:pt idx="4">
                  <c:v>120.28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85-4BA0-AB41-EE59805CE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113.11</c:v>
                </c:pt>
                <c:pt idx="1">
                  <c:v>114</c:v>
                </c:pt>
                <c:pt idx="2">
                  <c:v>114</c:v>
                </c:pt>
                <c:pt idx="3">
                  <c:v>113.68</c:v>
                </c:pt>
                <c:pt idx="4">
                  <c:v>113.82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85-4BA0-AB41-EE59805CEE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43.98</c:v>
                </c:pt>
                <c:pt idx="1">
                  <c:v>45.42</c:v>
                </c:pt>
                <c:pt idx="2">
                  <c:v>46.69</c:v>
                </c:pt>
                <c:pt idx="3">
                  <c:v>47.77</c:v>
                </c:pt>
                <c:pt idx="4">
                  <c:v>49.15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C3-4DDE-9EBD-5ACB1A8F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44.91</c:v>
                </c:pt>
                <c:pt idx="1">
                  <c:v>45.89</c:v>
                </c:pt>
                <c:pt idx="2">
                  <c:v>46.58</c:v>
                </c:pt>
                <c:pt idx="3">
                  <c:v>46.99</c:v>
                </c:pt>
                <c:pt idx="4">
                  <c:v>47.89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C3-4DDE-9EBD-5ACB1A8FE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4.7699999999999996</c:v>
                </c:pt>
                <c:pt idx="1">
                  <c:v>5.29</c:v>
                </c:pt>
                <c:pt idx="2">
                  <c:v>6.35</c:v>
                </c:pt>
                <c:pt idx="3">
                  <c:v>6.26</c:v>
                </c:pt>
                <c:pt idx="4">
                  <c:v>6.12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6-4109-B4AD-0FA5BD2F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12.03</c:v>
                </c:pt>
                <c:pt idx="1">
                  <c:v>13.14</c:v>
                </c:pt>
                <c:pt idx="2">
                  <c:v>14.45</c:v>
                </c:pt>
                <c:pt idx="3">
                  <c:v>15.83</c:v>
                </c:pt>
                <c:pt idx="4">
                  <c:v>16.899999999999999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76-4109-B4AD-0FA5BD2F1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F1-4A92-BC20-7FEC84C9A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0.03</c:v>
                </c:pt>
                <c:pt idx="2">
                  <c:v>0.23</c:v>
                </c:pt>
                <c:pt idx="3">
                  <c:v>0.03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F1-4A92-BC20-7FEC84C9A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861.58</c:v>
                </c:pt>
                <c:pt idx="1">
                  <c:v>1062.99</c:v>
                </c:pt>
                <c:pt idx="2">
                  <c:v>811.39</c:v>
                </c:pt>
                <c:pt idx="3">
                  <c:v>455.64</c:v>
                </c:pt>
                <c:pt idx="4">
                  <c:v>326.69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A7-4EA9-A18C-5E32FBDB0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344.19</c:v>
                </c:pt>
                <c:pt idx="1">
                  <c:v>352.05</c:v>
                </c:pt>
                <c:pt idx="2">
                  <c:v>349.04</c:v>
                </c:pt>
                <c:pt idx="3">
                  <c:v>337.49</c:v>
                </c:pt>
                <c:pt idx="4">
                  <c:v>335.6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A7-4EA9-A18C-5E32FBDB0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49.27</c:v>
                </c:pt>
                <c:pt idx="1">
                  <c:v>44.74</c:v>
                </c:pt>
                <c:pt idx="2">
                  <c:v>63</c:v>
                </c:pt>
                <c:pt idx="3">
                  <c:v>99.02</c:v>
                </c:pt>
                <c:pt idx="4">
                  <c:v>177.19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95-4850-8F4D-4706F7015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252.09</c:v>
                </c:pt>
                <c:pt idx="1">
                  <c:v>250.76</c:v>
                </c:pt>
                <c:pt idx="2">
                  <c:v>254.54</c:v>
                </c:pt>
                <c:pt idx="3">
                  <c:v>265.92</c:v>
                </c:pt>
                <c:pt idx="4">
                  <c:v>258.26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95-4850-8F4D-4706F7015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123.56</c:v>
                </c:pt>
                <c:pt idx="1">
                  <c:v>124.62</c:v>
                </c:pt>
                <c:pt idx="2">
                  <c:v>124.99</c:v>
                </c:pt>
                <c:pt idx="3">
                  <c:v>126.47</c:v>
                </c:pt>
                <c:pt idx="4">
                  <c:v>121.55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53-4815-96AF-D7B0C8272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106.22</c:v>
                </c:pt>
                <c:pt idx="1">
                  <c:v>106.69</c:v>
                </c:pt>
                <c:pt idx="2">
                  <c:v>106.52</c:v>
                </c:pt>
                <c:pt idx="3">
                  <c:v>105.86</c:v>
                </c:pt>
                <c:pt idx="4">
                  <c:v>106.07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53-4815-96AF-D7B0C8272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122.05</c:v>
                </c:pt>
                <c:pt idx="1">
                  <c:v>120.64</c:v>
                </c:pt>
                <c:pt idx="2">
                  <c:v>120.23</c:v>
                </c:pt>
                <c:pt idx="3">
                  <c:v>118.38</c:v>
                </c:pt>
                <c:pt idx="4">
                  <c:v>122.81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D2-47EB-AAAA-B366905AB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155.22999999999999</c:v>
                </c:pt>
                <c:pt idx="1">
                  <c:v>154.91999999999999</c:v>
                </c:pt>
                <c:pt idx="2">
                  <c:v>155.80000000000001</c:v>
                </c:pt>
                <c:pt idx="3">
                  <c:v>158.58000000000001</c:v>
                </c:pt>
                <c:pt idx="4">
                  <c:v>159.22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D2-47EB-AAAA-B366905AB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68.8</c:v>
                </c:pt>
                <c:pt idx="1">
                  <c:v>68.11</c:v>
                </c:pt>
                <c:pt idx="2">
                  <c:v>67.86</c:v>
                </c:pt>
                <c:pt idx="3">
                  <c:v>67.94</c:v>
                </c:pt>
                <c:pt idx="4">
                  <c:v>67.599999999999994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3C-4E2F-A9E4-AE0EA0E58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62.12</c:v>
                </c:pt>
                <c:pt idx="1">
                  <c:v>62.26</c:v>
                </c:pt>
                <c:pt idx="2">
                  <c:v>62.1</c:v>
                </c:pt>
                <c:pt idx="3">
                  <c:v>62.38</c:v>
                </c:pt>
                <c:pt idx="4">
                  <c:v>62.83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3C-4E2F-A9E4-AE0EA0E58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95.82</c:v>
                </c:pt>
                <c:pt idx="1">
                  <c:v>96.17</c:v>
                </c:pt>
                <c:pt idx="2">
                  <c:v>96.71</c:v>
                </c:pt>
                <c:pt idx="3">
                  <c:v>96.45</c:v>
                </c:pt>
                <c:pt idx="4">
                  <c:v>96.21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55-45E8-B455-CBBFCFB8F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89.45</c:v>
                </c:pt>
                <c:pt idx="1">
                  <c:v>89.5</c:v>
                </c:pt>
                <c:pt idx="2">
                  <c:v>89.52</c:v>
                </c:pt>
                <c:pt idx="3">
                  <c:v>89.17</c:v>
                </c:pt>
                <c:pt idx="4">
                  <c:v>88.86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55-45E8-B455-CBBFCFB8F3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【112.83】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【1.05】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【261.93】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【89.92】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【167.11】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【48.85】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【17.80】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</row>
    <row r="3" spans="1:78" ht="9.75" customHeight="1" x14ac:dyDescent="0.15">
      <c r="A3" s="2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</row>
    <row r="4" spans="1:78" ht="9.75" customHeight="1" x14ac:dyDescent="0.15">
      <c r="A4" s="2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45" t="str">
        <f>データ!H6</f>
        <v>千葉県　習志野市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  <c r="AE6" s="46"/>
      <c r="AF6" s="46"/>
      <c r="AG6" s="46"/>
      <c r="AH6" s="4"/>
      <c r="AI6" s="4"/>
      <c r="AJ6" s="4"/>
      <c r="AK6" s="4"/>
      <c r="AL6" s="4"/>
      <c r="AM6" s="4"/>
      <c r="AN6" s="4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7" t="s">
        <v>1</v>
      </c>
      <c r="C7" s="48"/>
      <c r="D7" s="48"/>
      <c r="E7" s="48"/>
      <c r="F7" s="48"/>
      <c r="G7" s="48"/>
      <c r="H7" s="48"/>
      <c r="I7" s="47" t="s">
        <v>2</v>
      </c>
      <c r="J7" s="48"/>
      <c r="K7" s="48"/>
      <c r="L7" s="48"/>
      <c r="M7" s="48"/>
      <c r="N7" s="48"/>
      <c r="O7" s="49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4"/>
      <c r="AL7" s="50" t="s">
        <v>6</v>
      </c>
      <c r="AM7" s="50"/>
      <c r="AN7" s="50"/>
      <c r="AO7" s="50"/>
      <c r="AP7" s="50"/>
      <c r="AQ7" s="50"/>
      <c r="AR7" s="50"/>
      <c r="AS7" s="50"/>
      <c r="AT7" s="47" t="s">
        <v>7</v>
      </c>
      <c r="AU7" s="48"/>
      <c r="AV7" s="48"/>
      <c r="AW7" s="48"/>
      <c r="AX7" s="48"/>
      <c r="AY7" s="48"/>
      <c r="AZ7" s="48"/>
      <c r="BA7" s="48"/>
      <c r="BB7" s="50" t="s">
        <v>8</v>
      </c>
      <c r="BC7" s="50"/>
      <c r="BD7" s="50"/>
      <c r="BE7" s="50"/>
      <c r="BF7" s="50"/>
      <c r="BG7" s="50"/>
      <c r="BH7" s="50"/>
      <c r="BI7" s="50"/>
      <c r="BJ7" s="3"/>
      <c r="BK7" s="3"/>
      <c r="BL7" s="5" t="s">
        <v>9</v>
      </c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7"/>
    </row>
    <row r="8" spans="1:78" ht="18.75" customHeight="1" x14ac:dyDescent="0.15">
      <c r="A8" s="2"/>
      <c r="B8" s="56" t="str">
        <f>データ!$I$6</f>
        <v>法適用</v>
      </c>
      <c r="C8" s="57"/>
      <c r="D8" s="57"/>
      <c r="E8" s="57"/>
      <c r="F8" s="57"/>
      <c r="G8" s="57"/>
      <c r="H8" s="57"/>
      <c r="I8" s="56" t="str">
        <f>データ!$J$6</f>
        <v>水道事業</v>
      </c>
      <c r="J8" s="57"/>
      <c r="K8" s="57"/>
      <c r="L8" s="57"/>
      <c r="M8" s="57"/>
      <c r="N8" s="57"/>
      <c r="O8" s="58"/>
      <c r="P8" s="59" t="str">
        <f>データ!$K$6</f>
        <v>末端給水事業</v>
      </c>
      <c r="Q8" s="59"/>
      <c r="R8" s="59"/>
      <c r="S8" s="59"/>
      <c r="T8" s="59"/>
      <c r="U8" s="59"/>
      <c r="V8" s="59"/>
      <c r="W8" s="59" t="str">
        <f>データ!$L$6</f>
        <v>A3</v>
      </c>
      <c r="X8" s="59"/>
      <c r="Y8" s="59"/>
      <c r="Z8" s="59"/>
      <c r="AA8" s="59"/>
      <c r="AB8" s="59"/>
      <c r="AC8" s="59"/>
      <c r="AD8" s="59" t="str">
        <f>データ!$M$6</f>
        <v>自治体職員</v>
      </c>
      <c r="AE8" s="59"/>
      <c r="AF8" s="59"/>
      <c r="AG8" s="59"/>
      <c r="AH8" s="59"/>
      <c r="AI8" s="59"/>
      <c r="AJ8" s="59"/>
      <c r="AK8" s="4"/>
      <c r="AL8" s="60">
        <f>データ!$R$6</f>
        <v>173205</v>
      </c>
      <c r="AM8" s="60"/>
      <c r="AN8" s="60"/>
      <c r="AO8" s="60"/>
      <c r="AP8" s="60"/>
      <c r="AQ8" s="60"/>
      <c r="AR8" s="60"/>
      <c r="AS8" s="60"/>
      <c r="AT8" s="51">
        <f>データ!$S$6</f>
        <v>20.97</v>
      </c>
      <c r="AU8" s="52"/>
      <c r="AV8" s="52"/>
      <c r="AW8" s="52"/>
      <c r="AX8" s="52"/>
      <c r="AY8" s="52"/>
      <c r="AZ8" s="52"/>
      <c r="BA8" s="52"/>
      <c r="BB8" s="53">
        <f>データ!$T$6</f>
        <v>8259.66</v>
      </c>
      <c r="BC8" s="53"/>
      <c r="BD8" s="53"/>
      <c r="BE8" s="53"/>
      <c r="BF8" s="53"/>
      <c r="BG8" s="53"/>
      <c r="BH8" s="53"/>
      <c r="BI8" s="53"/>
      <c r="BJ8" s="3"/>
      <c r="BK8" s="3"/>
      <c r="BL8" s="54" t="s">
        <v>10</v>
      </c>
      <c r="BM8" s="55"/>
      <c r="BN8" s="8" t="s">
        <v>11</v>
      </c>
      <c r="BO8" s="9"/>
      <c r="BP8" s="9"/>
      <c r="BQ8" s="9"/>
      <c r="BR8" s="9"/>
      <c r="BS8" s="9"/>
      <c r="BT8" s="9"/>
      <c r="BU8" s="9"/>
      <c r="BV8" s="9"/>
      <c r="BW8" s="9"/>
      <c r="BX8" s="9"/>
      <c r="BY8" s="10"/>
    </row>
    <row r="9" spans="1:78" ht="18.75" customHeight="1" x14ac:dyDescent="0.15">
      <c r="A9" s="2"/>
      <c r="B9" s="47" t="s">
        <v>12</v>
      </c>
      <c r="C9" s="48"/>
      <c r="D9" s="48"/>
      <c r="E9" s="48"/>
      <c r="F9" s="48"/>
      <c r="G9" s="48"/>
      <c r="H9" s="48"/>
      <c r="I9" s="47" t="s">
        <v>13</v>
      </c>
      <c r="J9" s="48"/>
      <c r="K9" s="48"/>
      <c r="L9" s="48"/>
      <c r="M9" s="48"/>
      <c r="N9" s="48"/>
      <c r="O9" s="49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2"/>
      <c r="AE9" s="2"/>
      <c r="AF9" s="2"/>
      <c r="AG9" s="2"/>
      <c r="AH9" s="4"/>
      <c r="AI9" s="4"/>
      <c r="AJ9" s="4"/>
      <c r="AK9" s="4"/>
      <c r="AL9" s="50" t="s">
        <v>16</v>
      </c>
      <c r="AM9" s="50"/>
      <c r="AN9" s="50"/>
      <c r="AO9" s="50"/>
      <c r="AP9" s="50"/>
      <c r="AQ9" s="50"/>
      <c r="AR9" s="50"/>
      <c r="AS9" s="50"/>
      <c r="AT9" s="47" t="s">
        <v>17</v>
      </c>
      <c r="AU9" s="48"/>
      <c r="AV9" s="48"/>
      <c r="AW9" s="48"/>
      <c r="AX9" s="48"/>
      <c r="AY9" s="48"/>
      <c r="AZ9" s="48"/>
      <c r="BA9" s="48"/>
      <c r="BB9" s="50" t="s">
        <v>18</v>
      </c>
      <c r="BC9" s="50"/>
      <c r="BD9" s="50"/>
      <c r="BE9" s="50"/>
      <c r="BF9" s="50"/>
      <c r="BG9" s="50"/>
      <c r="BH9" s="50"/>
      <c r="BI9" s="50"/>
      <c r="BJ9" s="3"/>
      <c r="BK9" s="3"/>
      <c r="BL9" s="61" t="s">
        <v>19</v>
      </c>
      <c r="BM9" s="62"/>
      <c r="BN9" s="11" t="s">
        <v>20</v>
      </c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3"/>
    </row>
    <row r="10" spans="1:78" ht="18.75" customHeight="1" x14ac:dyDescent="0.15">
      <c r="A10" s="2"/>
      <c r="B10" s="51" t="str">
        <f>データ!$N$6</f>
        <v>-</v>
      </c>
      <c r="C10" s="52"/>
      <c r="D10" s="52"/>
      <c r="E10" s="52"/>
      <c r="F10" s="52"/>
      <c r="G10" s="52"/>
      <c r="H10" s="52"/>
      <c r="I10" s="51">
        <f>データ!$O$6</f>
        <v>80.62</v>
      </c>
      <c r="J10" s="52"/>
      <c r="K10" s="52"/>
      <c r="L10" s="52"/>
      <c r="M10" s="52"/>
      <c r="N10" s="52"/>
      <c r="O10" s="63"/>
      <c r="P10" s="53">
        <f>データ!$P$6</f>
        <v>63.66</v>
      </c>
      <c r="Q10" s="53"/>
      <c r="R10" s="53"/>
      <c r="S10" s="53"/>
      <c r="T10" s="53"/>
      <c r="U10" s="53"/>
      <c r="V10" s="53"/>
      <c r="W10" s="60">
        <f>データ!$Q$6</f>
        <v>2062</v>
      </c>
      <c r="X10" s="60"/>
      <c r="Y10" s="60"/>
      <c r="Z10" s="60"/>
      <c r="AA10" s="60"/>
      <c r="AB10" s="60"/>
      <c r="AC10" s="60"/>
      <c r="AD10" s="2"/>
      <c r="AE10" s="2"/>
      <c r="AF10" s="2"/>
      <c r="AG10" s="2"/>
      <c r="AH10" s="4"/>
      <c r="AI10" s="4"/>
      <c r="AJ10" s="4"/>
      <c r="AK10" s="4"/>
      <c r="AL10" s="60">
        <f>データ!$U$6</f>
        <v>110308</v>
      </c>
      <c r="AM10" s="60"/>
      <c r="AN10" s="60"/>
      <c r="AO10" s="60"/>
      <c r="AP10" s="60"/>
      <c r="AQ10" s="60"/>
      <c r="AR10" s="60"/>
      <c r="AS10" s="60"/>
      <c r="AT10" s="51">
        <f>データ!$V$6</f>
        <v>12.04</v>
      </c>
      <c r="AU10" s="52"/>
      <c r="AV10" s="52"/>
      <c r="AW10" s="52"/>
      <c r="AX10" s="52"/>
      <c r="AY10" s="52"/>
      <c r="AZ10" s="52"/>
      <c r="BA10" s="52"/>
      <c r="BB10" s="53">
        <f>データ!$W$6</f>
        <v>9161.7900000000009</v>
      </c>
      <c r="BC10" s="53"/>
      <c r="BD10" s="53"/>
      <c r="BE10" s="53"/>
      <c r="BF10" s="53"/>
      <c r="BG10" s="53"/>
      <c r="BH10" s="53"/>
      <c r="BI10" s="53"/>
      <c r="BJ10" s="2"/>
      <c r="BK10" s="2"/>
      <c r="BL10" s="64" t="s">
        <v>21</v>
      </c>
      <c r="BM10" s="65"/>
      <c r="BN10" s="14" t="s">
        <v>22</v>
      </c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6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78" t="s">
        <v>23</v>
      </c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</row>
    <row r="14" spans="1:78" ht="13.5" customHeight="1" x14ac:dyDescent="0.15">
      <c r="A14" s="2"/>
      <c r="B14" s="80" t="s">
        <v>24</v>
      </c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2"/>
      <c r="BK14" s="2"/>
      <c r="BL14" s="66" t="s">
        <v>25</v>
      </c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8"/>
    </row>
    <row r="15" spans="1:78" ht="13.5" customHeight="1" x14ac:dyDescent="0.15">
      <c r="A15" s="2"/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5"/>
      <c r="BK15" s="2"/>
      <c r="BL15" s="69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1"/>
    </row>
    <row r="16" spans="1:78" ht="13.5" customHeight="1" x14ac:dyDescent="0.15">
      <c r="A16" s="2"/>
      <c r="B16" s="17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18"/>
      <c r="BK16" s="2"/>
      <c r="BL16" s="72" t="s">
        <v>107</v>
      </c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4"/>
    </row>
    <row r="17" spans="1:78" ht="13.5" customHeight="1" x14ac:dyDescent="0.15">
      <c r="A17" s="2"/>
      <c r="B17" s="17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18"/>
      <c r="BK17" s="2"/>
      <c r="BL17" s="72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4"/>
    </row>
    <row r="18" spans="1:78" ht="13.5" customHeight="1" x14ac:dyDescent="0.15">
      <c r="A18" s="2"/>
      <c r="B18" s="17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18"/>
      <c r="BK18" s="2"/>
      <c r="BL18" s="72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4"/>
    </row>
    <row r="19" spans="1:78" ht="13.5" customHeight="1" x14ac:dyDescent="0.15">
      <c r="A19" s="2"/>
      <c r="B19" s="1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18"/>
      <c r="BK19" s="2"/>
      <c r="BL19" s="72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4"/>
    </row>
    <row r="20" spans="1:78" ht="13.5" customHeight="1" x14ac:dyDescent="0.15">
      <c r="A20" s="2"/>
      <c r="B20" s="17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18"/>
      <c r="BK20" s="2"/>
      <c r="BL20" s="72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4"/>
    </row>
    <row r="21" spans="1:78" ht="13.5" customHeight="1" x14ac:dyDescent="0.15">
      <c r="A21" s="2"/>
      <c r="B21" s="17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18"/>
      <c r="BK21" s="2"/>
      <c r="BL21" s="72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4"/>
    </row>
    <row r="22" spans="1:78" ht="13.5" customHeight="1" x14ac:dyDescent="0.15">
      <c r="A22" s="2"/>
      <c r="B22" s="17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18"/>
      <c r="BK22" s="2"/>
      <c r="BL22" s="72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4"/>
    </row>
    <row r="23" spans="1:78" ht="13.5" customHeight="1" x14ac:dyDescent="0.15">
      <c r="A23" s="2"/>
      <c r="B23" s="17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18"/>
      <c r="BK23" s="2"/>
      <c r="BL23" s="72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4"/>
    </row>
    <row r="24" spans="1:78" ht="13.5" customHeight="1" x14ac:dyDescent="0.15">
      <c r="A24" s="2"/>
      <c r="B24" s="17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18"/>
      <c r="BK24" s="2"/>
      <c r="BL24" s="72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4"/>
    </row>
    <row r="25" spans="1:78" ht="13.5" customHeight="1" x14ac:dyDescent="0.15">
      <c r="A25" s="2"/>
      <c r="B25" s="17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18"/>
      <c r="BK25" s="2"/>
      <c r="BL25" s="72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4"/>
    </row>
    <row r="26" spans="1:78" ht="13.5" customHeight="1" x14ac:dyDescent="0.15">
      <c r="A26" s="2"/>
      <c r="B26" s="17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18"/>
      <c r="BK26" s="2"/>
      <c r="BL26" s="72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4"/>
    </row>
    <row r="27" spans="1:78" ht="13.5" customHeight="1" x14ac:dyDescent="0.15">
      <c r="A27" s="2"/>
      <c r="B27" s="17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18"/>
      <c r="BK27" s="2"/>
      <c r="BL27" s="72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4"/>
    </row>
    <row r="28" spans="1:78" ht="13.5" customHeight="1" x14ac:dyDescent="0.15">
      <c r="A28" s="2"/>
      <c r="B28" s="17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18"/>
      <c r="BK28" s="2"/>
      <c r="BL28" s="72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4"/>
    </row>
    <row r="29" spans="1:78" ht="13.5" customHeight="1" x14ac:dyDescent="0.15">
      <c r="A29" s="2"/>
      <c r="B29" s="1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18"/>
      <c r="BK29" s="2"/>
      <c r="BL29" s="72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4"/>
    </row>
    <row r="30" spans="1:78" ht="13.5" customHeight="1" x14ac:dyDescent="0.15">
      <c r="A30" s="2"/>
      <c r="B30" s="17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18"/>
      <c r="BK30" s="2"/>
      <c r="BL30" s="72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4"/>
    </row>
    <row r="31" spans="1:78" ht="13.5" customHeight="1" x14ac:dyDescent="0.15">
      <c r="A31" s="2"/>
      <c r="B31" s="17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18"/>
      <c r="BK31" s="2"/>
      <c r="BL31" s="72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4"/>
    </row>
    <row r="32" spans="1:78" ht="13.5" customHeight="1" x14ac:dyDescent="0.15">
      <c r="A32" s="2"/>
      <c r="B32" s="17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18"/>
      <c r="BK32" s="2"/>
      <c r="BL32" s="72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4"/>
    </row>
    <row r="33" spans="1:78" ht="13.5" customHeight="1" x14ac:dyDescent="0.15">
      <c r="A33" s="2"/>
      <c r="B33" s="17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18"/>
      <c r="BK33" s="2"/>
      <c r="BL33" s="72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4"/>
    </row>
    <row r="34" spans="1:78" ht="13.5" customHeight="1" x14ac:dyDescent="0.15">
      <c r="A34" s="2"/>
      <c r="B34" s="17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20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20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20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8"/>
      <c r="BK34" s="2"/>
      <c r="BL34" s="72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4"/>
    </row>
    <row r="35" spans="1:78" ht="13.5" customHeight="1" x14ac:dyDescent="0.15">
      <c r="A35" s="2"/>
      <c r="B35" s="17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20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0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20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8"/>
      <c r="BK35" s="2"/>
      <c r="BL35" s="72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4"/>
    </row>
    <row r="36" spans="1:78" ht="13.5" customHeight="1" x14ac:dyDescent="0.15">
      <c r="A36" s="2"/>
      <c r="B36" s="17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18"/>
      <c r="BK36" s="2"/>
      <c r="BL36" s="72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4"/>
    </row>
    <row r="37" spans="1:78" ht="13.5" customHeight="1" x14ac:dyDescent="0.15">
      <c r="A37" s="2"/>
      <c r="B37" s="17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18"/>
      <c r="BK37" s="2"/>
      <c r="BL37" s="72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4"/>
    </row>
    <row r="38" spans="1:78" ht="13.5" customHeight="1" x14ac:dyDescent="0.15">
      <c r="A38" s="2"/>
      <c r="B38" s="17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18"/>
      <c r="BK38" s="2"/>
      <c r="BL38" s="72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4"/>
    </row>
    <row r="39" spans="1:78" ht="13.5" customHeight="1" x14ac:dyDescent="0.15">
      <c r="A39" s="2"/>
      <c r="B39" s="17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18"/>
      <c r="BK39" s="2"/>
      <c r="BL39" s="72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4"/>
    </row>
    <row r="40" spans="1:78" ht="13.5" customHeight="1" x14ac:dyDescent="0.15">
      <c r="A40" s="2"/>
      <c r="B40" s="17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18"/>
      <c r="BK40" s="2"/>
      <c r="BL40" s="72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4"/>
    </row>
    <row r="41" spans="1:78" ht="13.5" customHeight="1" x14ac:dyDescent="0.15">
      <c r="A41" s="2"/>
      <c r="B41" s="17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18"/>
      <c r="BK41" s="2"/>
      <c r="BL41" s="72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4"/>
    </row>
    <row r="42" spans="1:78" ht="13.5" customHeight="1" x14ac:dyDescent="0.15">
      <c r="A42" s="2"/>
      <c r="B42" s="17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18"/>
      <c r="BK42" s="2"/>
      <c r="BL42" s="72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4"/>
    </row>
    <row r="43" spans="1:78" ht="13.5" customHeight="1" x14ac:dyDescent="0.15">
      <c r="A43" s="2"/>
      <c r="B43" s="17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18"/>
      <c r="BK43" s="2"/>
      <c r="BL43" s="72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4"/>
    </row>
    <row r="44" spans="1:78" ht="13.5" customHeight="1" x14ac:dyDescent="0.15">
      <c r="A44" s="2"/>
      <c r="B44" s="17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18"/>
      <c r="BK44" s="2"/>
      <c r="BL44" s="72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</row>
    <row r="45" spans="1:78" ht="13.5" customHeight="1" x14ac:dyDescent="0.15">
      <c r="A45" s="2"/>
      <c r="B45" s="17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18"/>
      <c r="BK45" s="2"/>
      <c r="BL45" s="66" t="s">
        <v>26</v>
      </c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8"/>
    </row>
    <row r="46" spans="1:78" ht="13.5" customHeight="1" x14ac:dyDescent="0.15">
      <c r="A46" s="2"/>
      <c r="B46" s="17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18"/>
      <c r="BK46" s="2"/>
      <c r="BL46" s="69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1"/>
    </row>
    <row r="47" spans="1:78" ht="13.5" customHeight="1" x14ac:dyDescent="0.15">
      <c r="A47" s="2"/>
      <c r="B47" s="17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18"/>
      <c r="BK47" s="2"/>
      <c r="BL47" s="72" t="s">
        <v>105</v>
      </c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4"/>
    </row>
    <row r="48" spans="1:78" ht="13.5" customHeight="1" x14ac:dyDescent="0.15">
      <c r="A48" s="2"/>
      <c r="B48" s="17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18"/>
      <c r="BK48" s="2"/>
      <c r="BL48" s="72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4"/>
    </row>
    <row r="49" spans="1:78" ht="13.5" customHeight="1" x14ac:dyDescent="0.15">
      <c r="A49" s="2"/>
      <c r="B49" s="17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18"/>
      <c r="BK49" s="2"/>
      <c r="BL49" s="72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4"/>
    </row>
    <row r="50" spans="1:78" ht="13.5" customHeight="1" x14ac:dyDescent="0.15">
      <c r="A50" s="2"/>
      <c r="B50" s="17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18"/>
      <c r="BK50" s="2"/>
      <c r="BL50" s="72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4"/>
    </row>
    <row r="51" spans="1:78" ht="13.5" customHeight="1" x14ac:dyDescent="0.15">
      <c r="A51" s="2"/>
      <c r="B51" s="17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18"/>
      <c r="BK51" s="2"/>
      <c r="BL51" s="72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4"/>
    </row>
    <row r="52" spans="1:78" ht="13.5" customHeight="1" x14ac:dyDescent="0.15">
      <c r="A52" s="2"/>
      <c r="B52" s="17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18"/>
      <c r="BK52" s="2"/>
      <c r="BL52" s="72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4"/>
    </row>
    <row r="53" spans="1:78" ht="13.5" customHeight="1" x14ac:dyDescent="0.15">
      <c r="A53" s="2"/>
      <c r="B53" s="17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18"/>
      <c r="BK53" s="2"/>
      <c r="BL53" s="72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4"/>
    </row>
    <row r="54" spans="1:78" ht="13.5" customHeight="1" x14ac:dyDescent="0.15">
      <c r="A54" s="2"/>
      <c r="B54" s="17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18"/>
      <c r="BK54" s="2"/>
      <c r="BL54" s="72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4"/>
    </row>
    <row r="55" spans="1:78" ht="13.5" customHeight="1" x14ac:dyDescent="0.15">
      <c r="A55" s="2"/>
      <c r="B55" s="17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18"/>
      <c r="BK55" s="2"/>
      <c r="BL55" s="72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4"/>
    </row>
    <row r="56" spans="1:78" ht="13.5" customHeight="1" x14ac:dyDescent="0.15">
      <c r="A56" s="2"/>
      <c r="B56" s="17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20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20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20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8"/>
      <c r="BK56" s="2"/>
      <c r="BL56" s="72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4"/>
    </row>
    <row r="57" spans="1:78" ht="13.5" customHeight="1" x14ac:dyDescent="0.15">
      <c r="A57" s="2"/>
      <c r="B57" s="17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20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20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20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8"/>
      <c r="BK57" s="2"/>
      <c r="BL57" s="72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4"/>
    </row>
    <row r="58" spans="1:78" ht="13.5" customHeight="1" x14ac:dyDescent="0.15">
      <c r="A58" s="2"/>
      <c r="B58" s="17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8"/>
      <c r="BK58" s="2"/>
      <c r="BL58" s="72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4"/>
    </row>
    <row r="59" spans="1:78" ht="13.5" customHeight="1" x14ac:dyDescent="0.15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72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4"/>
    </row>
    <row r="60" spans="1:78" ht="13.5" customHeight="1" x14ac:dyDescent="0.15">
      <c r="A60" s="2"/>
      <c r="B60" s="83" t="s">
        <v>27</v>
      </c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5"/>
      <c r="BK60" s="2"/>
      <c r="BL60" s="72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4"/>
    </row>
    <row r="61" spans="1:78" ht="13.5" customHeight="1" x14ac:dyDescent="0.15">
      <c r="A61" s="2"/>
      <c r="B61" s="83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5"/>
      <c r="BK61" s="2"/>
      <c r="BL61" s="72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4"/>
    </row>
    <row r="62" spans="1:78" ht="13.5" customHeight="1" x14ac:dyDescent="0.15">
      <c r="A62" s="2"/>
      <c r="B62" s="17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18"/>
      <c r="BK62" s="2"/>
      <c r="BL62" s="72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4"/>
    </row>
    <row r="63" spans="1:78" ht="13.5" customHeight="1" x14ac:dyDescent="0.15">
      <c r="A63" s="2"/>
      <c r="B63" s="17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18"/>
      <c r="BK63" s="2"/>
      <c r="BL63" s="72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</row>
    <row r="64" spans="1:78" ht="13.5" customHeight="1" x14ac:dyDescent="0.15">
      <c r="A64" s="2"/>
      <c r="B64" s="17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18"/>
      <c r="BK64" s="2"/>
      <c r="BL64" s="66" t="s">
        <v>28</v>
      </c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8"/>
    </row>
    <row r="65" spans="1:78" ht="13.5" customHeight="1" x14ac:dyDescent="0.15">
      <c r="A65" s="2"/>
      <c r="B65" s="17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18"/>
      <c r="BK65" s="2"/>
      <c r="BL65" s="69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1"/>
    </row>
    <row r="66" spans="1:78" ht="13.5" customHeight="1" x14ac:dyDescent="0.15">
      <c r="A66" s="2"/>
      <c r="B66" s="17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18"/>
      <c r="BK66" s="2"/>
      <c r="BL66" s="72" t="s">
        <v>106</v>
      </c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4"/>
    </row>
    <row r="67" spans="1:78" ht="13.5" customHeight="1" x14ac:dyDescent="0.15">
      <c r="A67" s="2"/>
      <c r="B67" s="17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18"/>
      <c r="BK67" s="2"/>
      <c r="BL67" s="72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4"/>
    </row>
    <row r="68" spans="1:78" ht="13.5" customHeight="1" x14ac:dyDescent="0.15">
      <c r="A68" s="2"/>
      <c r="B68" s="17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18"/>
      <c r="BK68" s="2"/>
      <c r="BL68" s="72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4"/>
    </row>
    <row r="69" spans="1:78" ht="13.5" customHeight="1" x14ac:dyDescent="0.15">
      <c r="A69" s="2"/>
      <c r="B69" s="17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18"/>
      <c r="BK69" s="2"/>
      <c r="BL69" s="72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4"/>
    </row>
    <row r="70" spans="1:78" ht="13.5" customHeight="1" x14ac:dyDescent="0.15">
      <c r="A70" s="2"/>
      <c r="B70" s="17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18"/>
      <c r="BK70" s="2"/>
      <c r="BL70" s="72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4"/>
    </row>
    <row r="71" spans="1:78" ht="13.5" customHeight="1" x14ac:dyDescent="0.15">
      <c r="A71" s="2"/>
      <c r="B71" s="17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18"/>
      <c r="BK71" s="2"/>
      <c r="BL71" s="72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4"/>
    </row>
    <row r="72" spans="1:78" ht="13.5" customHeight="1" x14ac:dyDescent="0.15">
      <c r="A72" s="2"/>
      <c r="B72" s="17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18"/>
      <c r="BK72" s="2"/>
      <c r="BL72" s="72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4"/>
    </row>
    <row r="73" spans="1:78" ht="13.5" customHeight="1" x14ac:dyDescent="0.15">
      <c r="A73" s="2"/>
      <c r="B73" s="17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18"/>
      <c r="BK73" s="2"/>
      <c r="BL73" s="72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4"/>
    </row>
    <row r="74" spans="1:78" ht="13.5" customHeight="1" x14ac:dyDescent="0.15">
      <c r="A74" s="2"/>
      <c r="B74" s="17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18"/>
      <c r="BK74" s="2"/>
      <c r="BL74" s="72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4"/>
    </row>
    <row r="75" spans="1:78" ht="13.5" customHeight="1" x14ac:dyDescent="0.15">
      <c r="A75" s="2"/>
      <c r="B75" s="17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18"/>
      <c r="BK75" s="2"/>
      <c r="BL75" s="72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4"/>
    </row>
    <row r="76" spans="1:78" ht="13.5" customHeight="1" x14ac:dyDescent="0.15">
      <c r="A76" s="2"/>
      <c r="B76" s="17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18"/>
      <c r="BK76" s="2"/>
      <c r="BL76" s="72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4"/>
    </row>
    <row r="77" spans="1:78" ht="13.5" customHeight="1" x14ac:dyDescent="0.15">
      <c r="A77" s="2"/>
      <c r="B77" s="17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18"/>
      <c r="BK77" s="2"/>
      <c r="BL77" s="72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4"/>
    </row>
    <row r="78" spans="1:78" ht="13.5" customHeight="1" x14ac:dyDescent="0.15">
      <c r="A78" s="2"/>
      <c r="B78" s="17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18"/>
      <c r="BK78" s="2"/>
      <c r="BL78" s="72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4"/>
    </row>
    <row r="79" spans="1:78" ht="13.5" customHeight="1" x14ac:dyDescent="0.15">
      <c r="A79" s="2"/>
      <c r="B79" s="17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20"/>
      <c r="V79" s="20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20"/>
      <c r="AP79" s="20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4"/>
      <c r="BJ79" s="18"/>
      <c r="BK79" s="2"/>
      <c r="BL79" s="72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4"/>
    </row>
    <row r="80" spans="1:78" ht="13.5" customHeight="1" x14ac:dyDescent="0.15">
      <c r="A80" s="2"/>
      <c r="B80" s="17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20"/>
      <c r="V80" s="20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20"/>
      <c r="AP80" s="20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4"/>
      <c r="BJ80" s="18"/>
      <c r="BK80" s="2"/>
      <c r="BL80" s="72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4"/>
    </row>
    <row r="81" spans="1:78" ht="13.5" customHeight="1" x14ac:dyDescent="0.15">
      <c r="A81" s="2"/>
      <c r="B81" s="17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4"/>
      <c r="V81" s="4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4"/>
      <c r="AP81" s="4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4"/>
      <c r="BJ81" s="18"/>
      <c r="BK81" s="2"/>
      <c r="BL81" s="72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4"/>
    </row>
    <row r="82" spans="1:78" ht="13.5" customHeight="1" x14ac:dyDescent="0.15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75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7"/>
    </row>
    <row r="83" spans="1:78" x14ac:dyDescent="0.15">
      <c r="C83" s="26"/>
    </row>
    <row r="84" spans="1:78" hidden="1" x14ac:dyDescent="0.15">
      <c r="B84" s="27" t="s">
        <v>29</v>
      </c>
      <c r="C84" s="27"/>
      <c r="D84" s="27"/>
      <c r="E84" s="27" t="s">
        <v>30</v>
      </c>
      <c r="F84" s="27" t="s">
        <v>31</v>
      </c>
      <c r="G84" s="27" t="s">
        <v>32</v>
      </c>
      <c r="H84" s="27" t="s">
        <v>33</v>
      </c>
      <c r="I84" s="27" t="s">
        <v>34</v>
      </c>
      <c r="J84" s="27" t="s">
        <v>35</v>
      </c>
      <c r="K84" s="27" t="s">
        <v>36</v>
      </c>
      <c r="L84" s="27" t="s">
        <v>37</v>
      </c>
      <c r="M84" s="27" t="s">
        <v>38</v>
      </c>
      <c r="N84" s="27" t="s">
        <v>39</v>
      </c>
      <c r="O84" s="27" t="s">
        <v>40</v>
      </c>
    </row>
    <row r="85" spans="1:78" hidden="1" x14ac:dyDescent="0.15">
      <c r="B85" s="27"/>
      <c r="C85" s="27"/>
      <c r="D85" s="27"/>
      <c r="E85" s="27" t="str">
        <f>データ!AH6</f>
        <v>【112.83】</v>
      </c>
      <c r="F85" s="27" t="str">
        <f>データ!AS6</f>
        <v>【1.05】</v>
      </c>
      <c r="G85" s="27" t="str">
        <f>データ!BD6</f>
        <v>【261.93】</v>
      </c>
      <c r="H85" s="27" t="str">
        <f>データ!BO6</f>
        <v>【270.46】</v>
      </c>
      <c r="I85" s="27" t="str">
        <f>データ!BZ6</f>
        <v>【103.91】</v>
      </c>
      <c r="J85" s="27" t="str">
        <f>データ!CK6</f>
        <v>【167.11】</v>
      </c>
      <c r="K85" s="27" t="str">
        <f>データ!CV6</f>
        <v>【60.27】</v>
      </c>
      <c r="L85" s="27" t="str">
        <f>データ!DG6</f>
        <v>【89.92】</v>
      </c>
      <c r="M85" s="27" t="str">
        <f>データ!DR6</f>
        <v>【48.85】</v>
      </c>
      <c r="N85" s="27" t="str">
        <f>データ!EC6</f>
        <v>【17.80】</v>
      </c>
      <c r="O85" s="27" t="str">
        <f>データ!EN6</f>
        <v>【0.70】</v>
      </c>
    </row>
  </sheetData>
  <sheetProtection algorithmName="SHA-512" hashValue="teJQawB4t560Wc61bpgICvWTAp3gQpHj22qbBrWyiSfj8i7Bj+ciBcmc6zd1ewy2cvWcbbmPhJRhLbvKK2Wr1Q==" saltValue="972tEpjDHpfG9mE+sLmk5Q==" spinCount="100000" sheet="1" objects="1" scenarios="1" formatCells="0" formatColumns="0" formatRows="0"/>
  <mergeCells count="44">
    <mergeCell ref="BL64:BZ65"/>
    <mergeCell ref="BL66:BZ82"/>
    <mergeCell ref="BL11:BZ13"/>
    <mergeCell ref="B14:BJ15"/>
    <mergeCell ref="BL14:BZ15"/>
    <mergeCell ref="BL16:BZ44"/>
    <mergeCell ref="BL45:BZ46"/>
    <mergeCell ref="BL47:BZ63"/>
    <mergeCell ref="B60:BJ61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 x14ac:dyDescent="0.15"/>
  <cols>
    <col min="2" max="144" width="11.875" customWidth="1"/>
  </cols>
  <sheetData>
    <row r="1" spans="1:144" x14ac:dyDescent="0.15">
      <c r="A1" t="s">
        <v>41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 x14ac:dyDescent="0.15">
      <c r="A2" s="29" t="s">
        <v>42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 x14ac:dyDescent="0.15">
      <c r="A3" s="29" t="s">
        <v>43</v>
      </c>
      <c r="B3" s="30" t="s">
        <v>44</v>
      </c>
      <c r="C3" s="30" t="s">
        <v>45</v>
      </c>
      <c r="D3" s="30" t="s">
        <v>46</v>
      </c>
      <c r="E3" s="30" t="s">
        <v>47</v>
      </c>
      <c r="F3" s="30" t="s">
        <v>48</v>
      </c>
      <c r="G3" s="30" t="s">
        <v>49</v>
      </c>
      <c r="H3" s="87" t="s">
        <v>50</v>
      </c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9"/>
      <c r="X3" s="93" t="s">
        <v>51</v>
      </c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/>
      <c r="BB3" s="86"/>
      <c r="BC3" s="86"/>
      <c r="BD3" s="86"/>
      <c r="BE3" s="86"/>
      <c r="BF3" s="86"/>
      <c r="BG3" s="86"/>
      <c r="BH3" s="86"/>
      <c r="BI3" s="86"/>
      <c r="BJ3" s="86"/>
      <c r="BK3" s="86"/>
      <c r="BL3" s="86"/>
      <c r="BM3" s="86"/>
      <c r="BN3" s="86"/>
      <c r="BO3" s="86"/>
      <c r="BP3" s="86"/>
      <c r="BQ3" s="86"/>
      <c r="BR3" s="86"/>
      <c r="BS3" s="86"/>
      <c r="BT3" s="86"/>
      <c r="BU3" s="86"/>
      <c r="BV3" s="86"/>
      <c r="BW3" s="86"/>
      <c r="BX3" s="86"/>
      <c r="BY3" s="86"/>
      <c r="BZ3" s="86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  <c r="CO3" s="86"/>
      <c r="CP3" s="86"/>
      <c r="CQ3" s="86"/>
      <c r="CR3" s="86"/>
      <c r="CS3" s="86"/>
      <c r="CT3" s="86"/>
      <c r="CU3" s="86"/>
      <c r="CV3" s="86"/>
      <c r="CW3" s="86"/>
      <c r="CX3" s="86"/>
      <c r="CY3" s="86"/>
      <c r="CZ3" s="86"/>
      <c r="DA3" s="86"/>
      <c r="DB3" s="86"/>
      <c r="DC3" s="86"/>
      <c r="DD3" s="86"/>
      <c r="DE3" s="86"/>
      <c r="DF3" s="86"/>
      <c r="DG3" s="86"/>
      <c r="DH3" s="86" t="s">
        <v>52</v>
      </c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</row>
    <row r="4" spans="1:144" x14ac:dyDescent="0.15">
      <c r="A4" s="29" t="s">
        <v>53</v>
      </c>
      <c r="B4" s="31"/>
      <c r="C4" s="31"/>
      <c r="D4" s="31"/>
      <c r="E4" s="31"/>
      <c r="F4" s="31"/>
      <c r="G4" s="31"/>
      <c r="H4" s="90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2"/>
      <c r="X4" s="86" t="s">
        <v>54</v>
      </c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 t="s">
        <v>55</v>
      </c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 t="s">
        <v>56</v>
      </c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 t="s">
        <v>57</v>
      </c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 t="s">
        <v>58</v>
      </c>
      <c r="BQ4" s="86"/>
      <c r="BR4" s="86"/>
      <c r="BS4" s="86"/>
      <c r="BT4" s="86"/>
      <c r="BU4" s="86"/>
      <c r="BV4" s="86"/>
      <c r="BW4" s="86"/>
      <c r="BX4" s="86"/>
      <c r="BY4" s="86"/>
      <c r="BZ4" s="86"/>
      <c r="CA4" s="86" t="s">
        <v>59</v>
      </c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 t="s">
        <v>60</v>
      </c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 t="s">
        <v>61</v>
      </c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 t="s">
        <v>62</v>
      </c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 t="s">
        <v>63</v>
      </c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 t="s">
        <v>64</v>
      </c>
      <c r="EE4" s="86"/>
      <c r="EF4" s="86"/>
      <c r="EG4" s="86"/>
      <c r="EH4" s="86"/>
      <c r="EI4" s="86"/>
      <c r="EJ4" s="86"/>
      <c r="EK4" s="86"/>
      <c r="EL4" s="86"/>
      <c r="EM4" s="86"/>
      <c r="EN4" s="86"/>
    </row>
    <row r="5" spans="1:144" x14ac:dyDescent="0.15">
      <c r="A5" s="29" t="s">
        <v>65</v>
      </c>
      <c r="B5" s="32"/>
      <c r="C5" s="32"/>
      <c r="D5" s="32"/>
      <c r="E5" s="32"/>
      <c r="F5" s="32"/>
      <c r="G5" s="32"/>
      <c r="H5" s="33" t="s">
        <v>66</v>
      </c>
      <c r="I5" s="33" t="s">
        <v>67</v>
      </c>
      <c r="J5" s="33" t="s">
        <v>68</v>
      </c>
      <c r="K5" s="33" t="s">
        <v>69</v>
      </c>
      <c r="L5" s="33" t="s">
        <v>70</v>
      </c>
      <c r="M5" s="33" t="s">
        <v>5</v>
      </c>
      <c r="N5" s="33" t="s">
        <v>71</v>
      </c>
      <c r="O5" s="33" t="s">
        <v>72</v>
      </c>
      <c r="P5" s="33" t="s">
        <v>73</v>
      </c>
      <c r="Q5" s="33" t="s">
        <v>74</v>
      </c>
      <c r="R5" s="33" t="s">
        <v>75</v>
      </c>
      <c r="S5" s="33" t="s">
        <v>76</v>
      </c>
      <c r="T5" s="33" t="s">
        <v>77</v>
      </c>
      <c r="U5" s="33" t="s">
        <v>78</v>
      </c>
      <c r="V5" s="33" t="s">
        <v>79</v>
      </c>
      <c r="W5" s="33" t="s">
        <v>80</v>
      </c>
      <c r="X5" s="33" t="s">
        <v>81</v>
      </c>
      <c r="Y5" s="33" t="s">
        <v>82</v>
      </c>
      <c r="Z5" s="33" t="s">
        <v>83</v>
      </c>
      <c r="AA5" s="33" t="s">
        <v>84</v>
      </c>
      <c r="AB5" s="33" t="s">
        <v>85</v>
      </c>
      <c r="AC5" s="33" t="s">
        <v>86</v>
      </c>
      <c r="AD5" s="33" t="s">
        <v>87</v>
      </c>
      <c r="AE5" s="33" t="s">
        <v>88</v>
      </c>
      <c r="AF5" s="33" t="s">
        <v>89</v>
      </c>
      <c r="AG5" s="33" t="s">
        <v>90</v>
      </c>
      <c r="AH5" s="33" t="s">
        <v>29</v>
      </c>
      <c r="AI5" s="33" t="s">
        <v>81</v>
      </c>
      <c r="AJ5" s="33" t="s">
        <v>82</v>
      </c>
      <c r="AK5" s="33" t="s">
        <v>83</v>
      </c>
      <c r="AL5" s="33" t="s">
        <v>84</v>
      </c>
      <c r="AM5" s="33" t="s">
        <v>85</v>
      </c>
      <c r="AN5" s="33" t="s">
        <v>86</v>
      </c>
      <c r="AO5" s="33" t="s">
        <v>87</v>
      </c>
      <c r="AP5" s="33" t="s">
        <v>88</v>
      </c>
      <c r="AQ5" s="33" t="s">
        <v>89</v>
      </c>
      <c r="AR5" s="33" t="s">
        <v>90</v>
      </c>
      <c r="AS5" s="33" t="s">
        <v>91</v>
      </c>
      <c r="AT5" s="33" t="s">
        <v>81</v>
      </c>
      <c r="AU5" s="33" t="s">
        <v>82</v>
      </c>
      <c r="AV5" s="33" t="s">
        <v>83</v>
      </c>
      <c r="AW5" s="33" t="s">
        <v>84</v>
      </c>
      <c r="AX5" s="33" t="s">
        <v>85</v>
      </c>
      <c r="AY5" s="33" t="s">
        <v>86</v>
      </c>
      <c r="AZ5" s="33" t="s">
        <v>87</v>
      </c>
      <c r="BA5" s="33" t="s">
        <v>88</v>
      </c>
      <c r="BB5" s="33" t="s">
        <v>89</v>
      </c>
      <c r="BC5" s="33" t="s">
        <v>90</v>
      </c>
      <c r="BD5" s="33" t="s">
        <v>91</v>
      </c>
      <c r="BE5" s="33" t="s">
        <v>81</v>
      </c>
      <c r="BF5" s="33" t="s">
        <v>82</v>
      </c>
      <c r="BG5" s="33" t="s">
        <v>83</v>
      </c>
      <c r="BH5" s="33" t="s">
        <v>84</v>
      </c>
      <c r="BI5" s="33" t="s">
        <v>85</v>
      </c>
      <c r="BJ5" s="33" t="s">
        <v>86</v>
      </c>
      <c r="BK5" s="33" t="s">
        <v>87</v>
      </c>
      <c r="BL5" s="33" t="s">
        <v>88</v>
      </c>
      <c r="BM5" s="33" t="s">
        <v>89</v>
      </c>
      <c r="BN5" s="33" t="s">
        <v>90</v>
      </c>
      <c r="BO5" s="33" t="s">
        <v>91</v>
      </c>
      <c r="BP5" s="33" t="s">
        <v>81</v>
      </c>
      <c r="BQ5" s="33" t="s">
        <v>82</v>
      </c>
      <c r="BR5" s="33" t="s">
        <v>83</v>
      </c>
      <c r="BS5" s="33" t="s">
        <v>84</v>
      </c>
      <c r="BT5" s="33" t="s">
        <v>85</v>
      </c>
      <c r="BU5" s="33" t="s">
        <v>86</v>
      </c>
      <c r="BV5" s="33" t="s">
        <v>87</v>
      </c>
      <c r="BW5" s="33" t="s">
        <v>88</v>
      </c>
      <c r="BX5" s="33" t="s">
        <v>89</v>
      </c>
      <c r="BY5" s="33" t="s">
        <v>90</v>
      </c>
      <c r="BZ5" s="33" t="s">
        <v>91</v>
      </c>
      <c r="CA5" s="33" t="s">
        <v>81</v>
      </c>
      <c r="CB5" s="33" t="s">
        <v>82</v>
      </c>
      <c r="CC5" s="33" t="s">
        <v>83</v>
      </c>
      <c r="CD5" s="33" t="s">
        <v>84</v>
      </c>
      <c r="CE5" s="33" t="s">
        <v>85</v>
      </c>
      <c r="CF5" s="33" t="s">
        <v>86</v>
      </c>
      <c r="CG5" s="33" t="s">
        <v>87</v>
      </c>
      <c r="CH5" s="33" t="s">
        <v>88</v>
      </c>
      <c r="CI5" s="33" t="s">
        <v>89</v>
      </c>
      <c r="CJ5" s="33" t="s">
        <v>90</v>
      </c>
      <c r="CK5" s="33" t="s">
        <v>91</v>
      </c>
      <c r="CL5" s="33" t="s">
        <v>81</v>
      </c>
      <c r="CM5" s="33" t="s">
        <v>82</v>
      </c>
      <c r="CN5" s="33" t="s">
        <v>83</v>
      </c>
      <c r="CO5" s="33" t="s">
        <v>84</v>
      </c>
      <c r="CP5" s="33" t="s">
        <v>85</v>
      </c>
      <c r="CQ5" s="33" t="s">
        <v>86</v>
      </c>
      <c r="CR5" s="33" t="s">
        <v>87</v>
      </c>
      <c r="CS5" s="33" t="s">
        <v>88</v>
      </c>
      <c r="CT5" s="33" t="s">
        <v>89</v>
      </c>
      <c r="CU5" s="33" t="s">
        <v>90</v>
      </c>
      <c r="CV5" s="33" t="s">
        <v>91</v>
      </c>
      <c r="CW5" s="33" t="s">
        <v>81</v>
      </c>
      <c r="CX5" s="33" t="s">
        <v>82</v>
      </c>
      <c r="CY5" s="33" t="s">
        <v>83</v>
      </c>
      <c r="CZ5" s="33" t="s">
        <v>84</v>
      </c>
      <c r="DA5" s="33" t="s">
        <v>85</v>
      </c>
      <c r="DB5" s="33" t="s">
        <v>86</v>
      </c>
      <c r="DC5" s="33" t="s">
        <v>87</v>
      </c>
      <c r="DD5" s="33" t="s">
        <v>88</v>
      </c>
      <c r="DE5" s="33" t="s">
        <v>89</v>
      </c>
      <c r="DF5" s="33" t="s">
        <v>90</v>
      </c>
      <c r="DG5" s="33" t="s">
        <v>91</v>
      </c>
      <c r="DH5" s="33" t="s">
        <v>81</v>
      </c>
      <c r="DI5" s="33" t="s">
        <v>82</v>
      </c>
      <c r="DJ5" s="33" t="s">
        <v>83</v>
      </c>
      <c r="DK5" s="33" t="s">
        <v>84</v>
      </c>
      <c r="DL5" s="33" t="s">
        <v>85</v>
      </c>
      <c r="DM5" s="33" t="s">
        <v>86</v>
      </c>
      <c r="DN5" s="33" t="s">
        <v>87</v>
      </c>
      <c r="DO5" s="33" t="s">
        <v>88</v>
      </c>
      <c r="DP5" s="33" t="s">
        <v>89</v>
      </c>
      <c r="DQ5" s="33" t="s">
        <v>90</v>
      </c>
      <c r="DR5" s="33" t="s">
        <v>91</v>
      </c>
      <c r="DS5" s="33" t="s">
        <v>81</v>
      </c>
      <c r="DT5" s="33" t="s">
        <v>82</v>
      </c>
      <c r="DU5" s="33" t="s">
        <v>83</v>
      </c>
      <c r="DV5" s="33" t="s">
        <v>84</v>
      </c>
      <c r="DW5" s="33" t="s">
        <v>85</v>
      </c>
      <c r="DX5" s="33" t="s">
        <v>86</v>
      </c>
      <c r="DY5" s="33" t="s">
        <v>87</v>
      </c>
      <c r="DZ5" s="33" t="s">
        <v>88</v>
      </c>
      <c r="EA5" s="33" t="s">
        <v>89</v>
      </c>
      <c r="EB5" s="33" t="s">
        <v>90</v>
      </c>
      <c r="EC5" s="33" t="s">
        <v>91</v>
      </c>
      <c r="ED5" s="33" t="s">
        <v>81</v>
      </c>
      <c r="EE5" s="33" t="s">
        <v>82</v>
      </c>
      <c r="EF5" s="33" t="s">
        <v>83</v>
      </c>
      <c r="EG5" s="33" t="s">
        <v>84</v>
      </c>
      <c r="EH5" s="33" t="s">
        <v>85</v>
      </c>
      <c r="EI5" s="33" t="s">
        <v>86</v>
      </c>
      <c r="EJ5" s="33" t="s">
        <v>87</v>
      </c>
      <c r="EK5" s="33" t="s">
        <v>88</v>
      </c>
      <c r="EL5" s="33" t="s">
        <v>89</v>
      </c>
      <c r="EM5" s="33" t="s">
        <v>90</v>
      </c>
      <c r="EN5" s="33" t="s">
        <v>91</v>
      </c>
    </row>
    <row r="6" spans="1:144" s="37" customFormat="1" x14ac:dyDescent="0.15">
      <c r="A6" s="29" t="s">
        <v>92</v>
      </c>
      <c r="B6" s="34">
        <f>B7</f>
        <v>2018</v>
      </c>
      <c r="C6" s="34">
        <f t="shared" ref="C6:W6" si="3">C7</f>
        <v>122165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千葉県　習志野市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A3</v>
      </c>
      <c r="M6" s="34" t="str">
        <f t="shared" si="3"/>
        <v>自治体職員</v>
      </c>
      <c r="N6" s="35" t="str">
        <f t="shared" si="3"/>
        <v>-</v>
      </c>
      <c r="O6" s="35">
        <f t="shared" si="3"/>
        <v>80.62</v>
      </c>
      <c r="P6" s="35">
        <f t="shared" si="3"/>
        <v>63.66</v>
      </c>
      <c r="Q6" s="35">
        <f t="shared" si="3"/>
        <v>2062</v>
      </c>
      <c r="R6" s="35">
        <f t="shared" si="3"/>
        <v>173205</v>
      </c>
      <c r="S6" s="35">
        <f t="shared" si="3"/>
        <v>20.97</v>
      </c>
      <c r="T6" s="35">
        <f t="shared" si="3"/>
        <v>8259.66</v>
      </c>
      <c r="U6" s="35">
        <f t="shared" si="3"/>
        <v>110308</v>
      </c>
      <c r="V6" s="35">
        <f t="shared" si="3"/>
        <v>12.04</v>
      </c>
      <c r="W6" s="35">
        <f t="shared" si="3"/>
        <v>9161.7900000000009</v>
      </c>
      <c r="X6" s="36">
        <f>IF(X7="",NA(),X7)</f>
        <v>121.02</v>
      </c>
      <c r="Y6" s="36">
        <f t="shared" ref="Y6:AG6" si="4">IF(Y7="",NA(),Y7)</f>
        <v>123.21</v>
      </c>
      <c r="Z6" s="36">
        <f t="shared" si="4"/>
        <v>122.06</v>
      </c>
      <c r="AA6" s="36">
        <f t="shared" si="4"/>
        <v>123.48</v>
      </c>
      <c r="AB6" s="36">
        <f t="shared" si="4"/>
        <v>120.28</v>
      </c>
      <c r="AC6" s="36">
        <f t="shared" si="4"/>
        <v>113.11</v>
      </c>
      <c r="AD6" s="36">
        <f t="shared" si="4"/>
        <v>114</v>
      </c>
      <c r="AE6" s="36">
        <f t="shared" si="4"/>
        <v>114</v>
      </c>
      <c r="AF6" s="36">
        <f t="shared" si="4"/>
        <v>113.68</v>
      </c>
      <c r="AG6" s="36">
        <f t="shared" si="4"/>
        <v>113.82</v>
      </c>
      <c r="AH6" s="35" t="str">
        <f>IF(AH7="","",IF(AH7="-","【-】","【"&amp;SUBSTITUTE(TEXT(AH7,"#,##0.00"),"-","△")&amp;"】"))</f>
        <v>【112.83】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5">
        <f t="shared" si="5"/>
        <v>0</v>
      </c>
      <c r="AO6" s="36">
        <f t="shared" si="5"/>
        <v>0.03</v>
      </c>
      <c r="AP6" s="36">
        <f t="shared" si="5"/>
        <v>0.23</v>
      </c>
      <c r="AQ6" s="36">
        <f t="shared" si="5"/>
        <v>0.03</v>
      </c>
      <c r="AR6" s="35">
        <f t="shared" si="5"/>
        <v>0</v>
      </c>
      <c r="AS6" s="35" t="str">
        <f>IF(AS7="","",IF(AS7="-","【-】","【"&amp;SUBSTITUTE(TEXT(AS7,"#,##0.00"),"-","△")&amp;"】"))</f>
        <v>【1.05】</v>
      </c>
      <c r="AT6" s="36">
        <f>IF(AT7="",NA(),AT7)</f>
        <v>861.58</v>
      </c>
      <c r="AU6" s="36">
        <f t="shared" ref="AU6:BC6" si="6">IF(AU7="",NA(),AU7)</f>
        <v>1062.99</v>
      </c>
      <c r="AV6" s="36">
        <f t="shared" si="6"/>
        <v>811.39</v>
      </c>
      <c r="AW6" s="36">
        <f t="shared" si="6"/>
        <v>455.64</v>
      </c>
      <c r="AX6" s="36">
        <f t="shared" si="6"/>
        <v>326.69</v>
      </c>
      <c r="AY6" s="36">
        <f t="shared" si="6"/>
        <v>344.19</v>
      </c>
      <c r="AZ6" s="36">
        <f t="shared" si="6"/>
        <v>352.05</v>
      </c>
      <c r="BA6" s="36">
        <f t="shared" si="6"/>
        <v>349.04</v>
      </c>
      <c r="BB6" s="36">
        <f t="shared" si="6"/>
        <v>337.49</v>
      </c>
      <c r="BC6" s="36">
        <f t="shared" si="6"/>
        <v>335.6</v>
      </c>
      <c r="BD6" s="35" t="str">
        <f>IF(BD7="","",IF(BD7="-","【-】","【"&amp;SUBSTITUTE(TEXT(BD7,"#,##0.00"),"-","△")&amp;"】"))</f>
        <v>【261.93】</v>
      </c>
      <c r="BE6" s="36">
        <f>IF(BE7="",NA(),BE7)</f>
        <v>49.27</v>
      </c>
      <c r="BF6" s="36">
        <f t="shared" ref="BF6:BN6" si="7">IF(BF7="",NA(),BF7)</f>
        <v>44.74</v>
      </c>
      <c r="BG6" s="36">
        <f t="shared" si="7"/>
        <v>63</v>
      </c>
      <c r="BH6" s="36">
        <f t="shared" si="7"/>
        <v>99.02</v>
      </c>
      <c r="BI6" s="36">
        <f t="shared" si="7"/>
        <v>177.19</v>
      </c>
      <c r="BJ6" s="36">
        <f t="shared" si="7"/>
        <v>252.09</v>
      </c>
      <c r="BK6" s="36">
        <f t="shared" si="7"/>
        <v>250.76</v>
      </c>
      <c r="BL6" s="36">
        <f t="shared" si="7"/>
        <v>254.54</v>
      </c>
      <c r="BM6" s="36">
        <f t="shared" si="7"/>
        <v>265.92</v>
      </c>
      <c r="BN6" s="36">
        <f t="shared" si="7"/>
        <v>258.26</v>
      </c>
      <c r="BO6" s="35" t="str">
        <f>IF(BO7="","",IF(BO7="-","【-】","【"&amp;SUBSTITUTE(TEXT(BO7,"#,##0.00"),"-","△")&amp;"】"))</f>
        <v>【270.46】</v>
      </c>
      <c r="BP6" s="36">
        <f>IF(BP7="",NA(),BP7)</f>
        <v>123.56</v>
      </c>
      <c r="BQ6" s="36">
        <f t="shared" ref="BQ6:BY6" si="8">IF(BQ7="",NA(),BQ7)</f>
        <v>124.62</v>
      </c>
      <c r="BR6" s="36">
        <f t="shared" si="8"/>
        <v>124.99</v>
      </c>
      <c r="BS6" s="36">
        <f t="shared" si="8"/>
        <v>126.47</v>
      </c>
      <c r="BT6" s="36">
        <f t="shared" si="8"/>
        <v>121.55</v>
      </c>
      <c r="BU6" s="36">
        <f t="shared" si="8"/>
        <v>106.22</v>
      </c>
      <c r="BV6" s="36">
        <f t="shared" si="8"/>
        <v>106.69</v>
      </c>
      <c r="BW6" s="36">
        <f t="shared" si="8"/>
        <v>106.52</v>
      </c>
      <c r="BX6" s="36">
        <f t="shared" si="8"/>
        <v>105.86</v>
      </c>
      <c r="BY6" s="36">
        <f t="shared" si="8"/>
        <v>106.07</v>
      </c>
      <c r="BZ6" s="35" t="str">
        <f>IF(BZ7="","",IF(BZ7="-","【-】","【"&amp;SUBSTITUTE(TEXT(BZ7,"#,##0.00"),"-","△")&amp;"】"))</f>
        <v>【103.91】</v>
      </c>
      <c r="CA6" s="36">
        <f>IF(CA7="",NA(),CA7)</f>
        <v>122.05</v>
      </c>
      <c r="CB6" s="36">
        <f t="shared" ref="CB6:CJ6" si="9">IF(CB7="",NA(),CB7)</f>
        <v>120.64</v>
      </c>
      <c r="CC6" s="36">
        <f t="shared" si="9"/>
        <v>120.23</v>
      </c>
      <c r="CD6" s="36">
        <f t="shared" si="9"/>
        <v>118.38</v>
      </c>
      <c r="CE6" s="36">
        <f t="shared" si="9"/>
        <v>122.81</v>
      </c>
      <c r="CF6" s="36">
        <f t="shared" si="9"/>
        <v>155.22999999999999</v>
      </c>
      <c r="CG6" s="36">
        <f t="shared" si="9"/>
        <v>154.91999999999999</v>
      </c>
      <c r="CH6" s="36">
        <f t="shared" si="9"/>
        <v>155.80000000000001</v>
      </c>
      <c r="CI6" s="36">
        <f t="shared" si="9"/>
        <v>158.58000000000001</v>
      </c>
      <c r="CJ6" s="36">
        <f t="shared" si="9"/>
        <v>159.22</v>
      </c>
      <c r="CK6" s="35" t="str">
        <f>IF(CK7="","",IF(CK7="-","【-】","【"&amp;SUBSTITUTE(TEXT(CK7,"#,##0.00"),"-","△")&amp;"】"))</f>
        <v>【167.11】</v>
      </c>
      <c r="CL6" s="36">
        <f>IF(CL7="",NA(),CL7)</f>
        <v>68.8</v>
      </c>
      <c r="CM6" s="36">
        <f t="shared" ref="CM6:CU6" si="10">IF(CM7="",NA(),CM7)</f>
        <v>68.11</v>
      </c>
      <c r="CN6" s="36">
        <f t="shared" si="10"/>
        <v>67.86</v>
      </c>
      <c r="CO6" s="36">
        <f t="shared" si="10"/>
        <v>67.94</v>
      </c>
      <c r="CP6" s="36">
        <f t="shared" si="10"/>
        <v>67.599999999999994</v>
      </c>
      <c r="CQ6" s="36">
        <f t="shared" si="10"/>
        <v>62.12</v>
      </c>
      <c r="CR6" s="36">
        <f t="shared" si="10"/>
        <v>62.26</v>
      </c>
      <c r="CS6" s="36">
        <f t="shared" si="10"/>
        <v>62.1</v>
      </c>
      <c r="CT6" s="36">
        <f t="shared" si="10"/>
        <v>62.38</v>
      </c>
      <c r="CU6" s="36">
        <f t="shared" si="10"/>
        <v>62.83</v>
      </c>
      <c r="CV6" s="35" t="str">
        <f>IF(CV7="","",IF(CV7="-","【-】","【"&amp;SUBSTITUTE(TEXT(CV7,"#,##0.00"),"-","△")&amp;"】"))</f>
        <v>【60.27】</v>
      </c>
      <c r="CW6" s="36">
        <f>IF(CW7="",NA(),CW7)</f>
        <v>95.82</v>
      </c>
      <c r="CX6" s="36">
        <f t="shared" ref="CX6:DF6" si="11">IF(CX7="",NA(),CX7)</f>
        <v>96.17</v>
      </c>
      <c r="CY6" s="36">
        <f t="shared" si="11"/>
        <v>96.71</v>
      </c>
      <c r="CZ6" s="36">
        <f t="shared" si="11"/>
        <v>96.45</v>
      </c>
      <c r="DA6" s="36">
        <f t="shared" si="11"/>
        <v>96.21</v>
      </c>
      <c r="DB6" s="36">
        <f t="shared" si="11"/>
        <v>89.45</v>
      </c>
      <c r="DC6" s="36">
        <f t="shared" si="11"/>
        <v>89.5</v>
      </c>
      <c r="DD6" s="36">
        <f t="shared" si="11"/>
        <v>89.52</v>
      </c>
      <c r="DE6" s="36">
        <f t="shared" si="11"/>
        <v>89.17</v>
      </c>
      <c r="DF6" s="36">
        <f t="shared" si="11"/>
        <v>88.86</v>
      </c>
      <c r="DG6" s="35" t="str">
        <f>IF(DG7="","",IF(DG7="-","【-】","【"&amp;SUBSTITUTE(TEXT(DG7,"#,##0.00"),"-","△")&amp;"】"))</f>
        <v>【89.92】</v>
      </c>
      <c r="DH6" s="36">
        <f>IF(DH7="",NA(),DH7)</f>
        <v>43.98</v>
      </c>
      <c r="DI6" s="36">
        <f t="shared" ref="DI6:DQ6" si="12">IF(DI7="",NA(),DI7)</f>
        <v>45.42</v>
      </c>
      <c r="DJ6" s="36">
        <f t="shared" si="12"/>
        <v>46.69</v>
      </c>
      <c r="DK6" s="36">
        <f t="shared" si="12"/>
        <v>47.77</v>
      </c>
      <c r="DL6" s="36">
        <f t="shared" si="12"/>
        <v>49.15</v>
      </c>
      <c r="DM6" s="36">
        <f t="shared" si="12"/>
        <v>44.91</v>
      </c>
      <c r="DN6" s="36">
        <f t="shared" si="12"/>
        <v>45.89</v>
      </c>
      <c r="DO6" s="36">
        <f t="shared" si="12"/>
        <v>46.58</v>
      </c>
      <c r="DP6" s="36">
        <f t="shared" si="12"/>
        <v>46.99</v>
      </c>
      <c r="DQ6" s="36">
        <f t="shared" si="12"/>
        <v>47.89</v>
      </c>
      <c r="DR6" s="35" t="str">
        <f>IF(DR7="","",IF(DR7="-","【-】","【"&amp;SUBSTITUTE(TEXT(DR7,"#,##0.00"),"-","△")&amp;"】"))</f>
        <v>【48.85】</v>
      </c>
      <c r="DS6" s="36">
        <f>IF(DS7="",NA(),DS7)</f>
        <v>4.7699999999999996</v>
      </c>
      <c r="DT6" s="36">
        <f t="shared" ref="DT6:EB6" si="13">IF(DT7="",NA(),DT7)</f>
        <v>5.29</v>
      </c>
      <c r="DU6" s="36">
        <f t="shared" si="13"/>
        <v>6.35</v>
      </c>
      <c r="DV6" s="36">
        <f t="shared" si="13"/>
        <v>6.26</v>
      </c>
      <c r="DW6" s="36">
        <f t="shared" si="13"/>
        <v>6.12</v>
      </c>
      <c r="DX6" s="36">
        <f t="shared" si="13"/>
        <v>12.03</v>
      </c>
      <c r="DY6" s="36">
        <f t="shared" si="13"/>
        <v>13.14</v>
      </c>
      <c r="DZ6" s="36">
        <f t="shared" si="13"/>
        <v>14.45</v>
      </c>
      <c r="EA6" s="36">
        <f t="shared" si="13"/>
        <v>15.83</v>
      </c>
      <c r="EB6" s="36">
        <f t="shared" si="13"/>
        <v>16.899999999999999</v>
      </c>
      <c r="EC6" s="35" t="str">
        <f>IF(EC7="","",IF(EC7="-","【-】","【"&amp;SUBSTITUTE(TEXT(EC7,"#,##0.00"),"-","△")&amp;"】"))</f>
        <v>【17.80】</v>
      </c>
      <c r="ED6" s="36">
        <f>IF(ED7="",NA(),ED7)</f>
        <v>0.84</v>
      </c>
      <c r="EE6" s="36">
        <f t="shared" ref="EE6:EM6" si="14">IF(EE7="",NA(),EE7)</f>
        <v>0.76</v>
      </c>
      <c r="EF6" s="36">
        <f t="shared" si="14"/>
        <v>0.96</v>
      </c>
      <c r="EG6" s="36">
        <f t="shared" si="14"/>
        <v>0.89</v>
      </c>
      <c r="EH6" s="36">
        <f t="shared" si="14"/>
        <v>0.86</v>
      </c>
      <c r="EI6" s="36">
        <f t="shared" si="14"/>
        <v>0.75</v>
      </c>
      <c r="EJ6" s="36">
        <f t="shared" si="14"/>
        <v>0.95</v>
      </c>
      <c r="EK6" s="36">
        <f t="shared" si="14"/>
        <v>0.74</v>
      </c>
      <c r="EL6" s="36">
        <f t="shared" si="14"/>
        <v>0.74</v>
      </c>
      <c r="EM6" s="36">
        <f t="shared" si="14"/>
        <v>0.72</v>
      </c>
      <c r="EN6" s="35" t="str">
        <f>IF(EN7="","",IF(EN7="-","【-】","【"&amp;SUBSTITUTE(TEXT(EN7,"#,##0.00"),"-","△")&amp;"】"))</f>
        <v>【0.70】</v>
      </c>
    </row>
    <row r="7" spans="1:144" s="37" customFormat="1" x14ac:dyDescent="0.15">
      <c r="A7" s="29"/>
      <c r="B7" s="38">
        <v>2018</v>
      </c>
      <c r="C7" s="38">
        <v>122165</v>
      </c>
      <c r="D7" s="38">
        <v>46</v>
      </c>
      <c r="E7" s="38">
        <v>1</v>
      </c>
      <c r="F7" s="38">
        <v>0</v>
      </c>
      <c r="G7" s="38">
        <v>1</v>
      </c>
      <c r="H7" s="38" t="s">
        <v>93</v>
      </c>
      <c r="I7" s="38" t="s">
        <v>94</v>
      </c>
      <c r="J7" s="38" t="s">
        <v>95</v>
      </c>
      <c r="K7" s="38" t="s">
        <v>96</v>
      </c>
      <c r="L7" s="38" t="s">
        <v>97</v>
      </c>
      <c r="M7" s="38" t="s">
        <v>98</v>
      </c>
      <c r="N7" s="39" t="s">
        <v>99</v>
      </c>
      <c r="O7" s="39">
        <v>80.62</v>
      </c>
      <c r="P7" s="39">
        <v>63.66</v>
      </c>
      <c r="Q7" s="39">
        <v>2062</v>
      </c>
      <c r="R7" s="39">
        <v>173205</v>
      </c>
      <c r="S7" s="39">
        <v>20.97</v>
      </c>
      <c r="T7" s="39">
        <v>8259.66</v>
      </c>
      <c r="U7" s="39">
        <v>110308</v>
      </c>
      <c r="V7" s="39">
        <v>12.04</v>
      </c>
      <c r="W7" s="39">
        <v>9161.7900000000009</v>
      </c>
      <c r="X7" s="39">
        <v>121.02</v>
      </c>
      <c r="Y7" s="39">
        <v>123.21</v>
      </c>
      <c r="Z7" s="39">
        <v>122.06</v>
      </c>
      <c r="AA7" s="39">
        <v>123.48</v>
      </c>
      <c r="AB7" s="39">
        <v>120.28</v>
      </c>
      <c r="AC7" s="39">
        <v>113.11</v>
      </c>
      <c r="AD7" s="39">
        <v>114</v>
      </c>
      <c r="AE7" s="39">
        <v>114</v>
      </c>
      <c r="AF7" s="39">
        <v>113.68</v>
      </c>
      <c r="AG7" s="39">
        <v>113.82</v>
      </c>
      <c r="AH7" s="39">
        <v>112.83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0.03</v>
      </c>
      <c r="AP7" s="39">
        <v>0.23</v>
      </c>
      <c r="AQ7" s="39">
        <v>0.03</v>
      </c>
      <c r="AR7" s="39">
        <v>0</v>
      </c>
      <c r="AS7" s="39">
        <v>1.05</v>
      </c>
      <c r="AT7" s="39">
        <v>861.58</v>
      </c>
      <c r="AU7" s="39">
        <v>1062.99</v>
      </c>
      <c r="AV7" s="39">
        <v>811.39</v>
      </c>
      <c r="AW7" s="39">
        <v>455.64</v>
      </c>
      <c r="AX7" s="39">
        <v>326.69</v>
      </c>
      <c r="AY7" s="39">
        <v>344.19</v>
      </c>
      <c r="AZ7" s="39">
        <v>352.05</v>
      </c>
      <c r="BA7" s="39">
        <v>349.04</v>
      </c>
      <c r="BB7" s="39">
        <v>337.49</v>
      </c>
      <c r="BC7" s="39">
        <v>335.6</v>
      </c>
      <c r="BD7" s="39">
        <v>261.93</v>
      </c>
      <c r="BE7" s="39">
        <v>49.27</v>
      </c>
      <c r="BF7" s="39">
        <v>44.74</v>
      </c>
      <c r="BG7" s="39">
        <v>63</v>
      </c>
      <c r="BH7" s="39">
        <v>99.02</v>
      </c>
      <c r="BI7" s="39">
        <v>177.19</v>
      </c>
      <c r="BJ7" s="39">
        <v>252.09</v>
      </c>
      <c r="BK7" s="39">
        <v>250.76</v>
      </c>
      <c r="BL7" s="39">
        <v>254.54</v>
      </c>
      <c r="BM7" s="39">
        <v>265.92</v>
      </c>
      <c r="BN7" s="39">
        <v>258.26</v>
      </c>
      <c r="BO7" s="39">
        <v>270.45999999999998</v>
      </c>
      <c r="BP7" s="39">
        <v>123.56</v>
      </c>
      <c r="BQ7" s="39">
        <v>124.62</v>
      </c>
      <c r="BR7" s="39">
        <v>124.99</v>
      </c>
      <c r="BS7" s="39">
        <v>126.47</v>
      </c>
      <c r="BT7" s="39">
        <v>121.55</v>
      </c>
      <c r="BU7" s="39">
        <v>106.22</v>
      </c>
      <c r="BV7" s="39">
        <v>106.69</v>
      </c>
      <c r="BW7" s="39">
        <v>106.52</v>
      </c>
      <c r="BX7" s="39">
        <v>105.86</v>
      </c>
      <c r="BY7" s="39">
        <v>106.07</v>
      </c>
      <c r="BZ7" s="39">
        <v>103.91</v>
      </c>
      <c r="CA7" s="39">
        <v>122.05</v>
      </c>
      <c r="CB7" s="39">
        <v>120.64</v>
      </c>
      <c r="CC7" s="39">
        <v>120.23</v>
      </c>
      <c r="CD7" s="39">
        <v>118.38</v>
      </c>
      <c r="CE7" s="39">
        <v>122.81</v>
      </c>
      <c r="CF7" s="39">
        <v>155.22999999999999</v>
      </c>
      <c r="CG7" s="39">
        <v>154.91999999999999</v>
      </c>
      <c r="CH7" s="39">
        <v>155.80000000000001</v>
      </c>
      <c r="CI7" s="39">
        <v>158.58000000000001</v>
      </c>
      <c r="CJ7" s="39">
        <v>159.22</v>
      </c>
      <c r="CK7" s="39">
        <v>167.11</v>
      </c>
      <c r="CL7" s="39">
        <v>68.8</v>
      </c>
      <c r="CM7" s="39">
        <v>68.11</v>
      </c>
      <c r="CN7" s="39">
        <v>67.86</v>
      </c>
      <c r="CO7" s="39">
        <v>67.94</v>
      </c>
      <c r="CP7" s="39">
        <v>67.599999999999994</v>
      </c>
      <c r="CQ7" s="39">
        <v>62.12</v>
      </c>
      <c r="CR7" s="39">
        <v>62.26</v>
      </c>
      <c r="CS7" s="39">
        <v>62.1</v>
      </c>
      <c r="CT7" s="39">
        <v>62.38</v>
      </c>
      <c r="CU7" s="39">
        <v>62.83</v>
      </c>
      <c r="CV7" s="39">
        <v>60.27</v>
      </c>
      <c r="CW7" s="39">
        <v>95.82</v>
      </c>
      <c r="CX7" s="39">
        <v>96.17</v>
      </c>
      <c r="CY7" s="39">
        <v>96.71</v>
      </c>
      <c r="CZ7" s="39">
        <v>96.45</v>
      </c>
      <c r="DA7" s="39">
        <v>96.21</v>
      </c>
      <c r="DB7" s="39">
        <v>89.45</v>
      </c>
      <c r="DC7" s="39">
        <v>89.5</v>
      </c>
      <c r="DD7" s="39">
        <v>89.52</v>
      </c>
      <c r="DE7" s="39">
        <v>89.17</v>
      </c>
      <c r="DF7" s="39">
        <v>88.86</v>
      </c>
      <c r="DG7" s="39">
        <v>89.92</v>
      </c>
      <c r="DH7" s="39">
        <v>43.98</v>
      </c>
      <c r="DI7" s="39">
        <v>45.42</v>
      </c>
      <c r="DJ7" s="39">
        <v>46.69</v>
      </c>
      <c r="DK7" s="39">
        <v>47.77</v>
      </c>
      <c r="DL7" s="39">
        <v>49.15</v>
      </c>
      <c r="DM7" s="39">
        <v>44.91</v>
      </c>
      <c r="DN7" s="39">
        <v>45.89</v>
      </c>
      <c r="DO7" s="39">
        <v>46.58</v>
      </c>
      <c r="DP7" s="39">
        <v>46.99</v>
      </c>
      <c r="DQ7" s="39">
        <v>47.89</v>
      </c>
      <c r="DR7" s="39">
        <v>48.85</v>
      </c>
      <c r="DS7" s="39">
        <v>4.7699999999999996</v>
      </c>
      <c r="DT7" s="39">
        <v>5.29</v>
      </c>
      <c r="DU7" s="39">
        <v>6.35</v>
      </c>
      <c r="DV7" s="39">
        <v>6.26</v>
      </c>
      <c r="DW7" s="39">
        <v>6.12</v>
      </c>
      <c r="DX7" s="39">
        <v>12.03</v>
      </c>
      <c r="DY7" s="39">
        <v>13.14</v>
      </c>
      <c r="DZ7" s="39">
        <v>14.45</v>
      </c>
      <c r="EA7" s="39">
        <v>15.83</v>
      </c>
      <c r="EB7" s="39">
        <v>16.899999999999999</v>
      </c>
      <c r="EC7" s="39">
        <v>17.8</v>
      </c>
      <c r="ED7" s="39">
        <v>0.84</v>
      </c>
      <c r="EE7" s="39">
        <v>0.76</v>
      </c>
      <c r="EF7" s="39">
        <v>0.96</v>
      </c>
      <c r="EG7" s="39">
        <v>0.89</v>
      </c>
      <c r="EH7" s="39">
        <v>0.86</v>
      </c>
      <c r="EI7" s="39">
        <v>0.75</v>
      </c>
      <c r="EJ7" s="39">
        <v>0.95</v>
      </c>
      <c r="EK7" s="39">
        <v>0.74</v>
      </c>
      <c r="EL7" s="39">
        <v>0.74</v>
      </c>
      <c r="EM7" s="39">
        <v>0.72</v>
      </c>
      <c r="EN7" s="39">
        <v>0.7</v>
      </c>
    </row>
    <row r="8" spans="1:144" x14ac:dyDescent="0.15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 x14ac:dyDescent="0.15">
      <c r="A9" s="42"/>
      <c r="B9" s="42" t="s">
        <v>100</v>
      </c>
      <c r="C9" s="42" t="s">
        <v>101</v>
      </c>
      <c r="D9" s="42" t="s">
        <v>102</v>
      </c>
      <c r="E9" s="42" t="s">
        <v>103</v>
      </c>
      <c r="F9" s="42" t="s">
        <v>104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 x14ac:dyDescent="0.15">
      <c r="A10" s="42" t="s">
        <v>44</v>
      </c>
      <c r="B10" s="43">
        <f>DATEVALUE($B$6-4&amp;"年1月1日")</f>
        <v>41640</v>
      </c>
      <c r="C10" s="43">
        <f>DATEVALUE($B$6-3&amp;"年1月1日")</f>
        <v>42005</v>
      </c>
      <c r="D10" s="43">
        <f>DATEVALUE($B$6-2&amp;"年1月1日")</f>
        <v>42370</v>
      </c>
      <c r="E10" s="43">
        <f>DATEVALUE($B$6-1&amp;"年1月1日")</f>
        <v>42736</v>
      </c>
      <c r="F10" s="43">
        <f>DATEVALUE($B$6&amp;"年1月1日")</f>
        <v>43101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cp:lastPrinted>2020-01-20T09:12:10Z</cp:lastPrinted>
  <dcterms:created xsi:type="dcterms:W3CDTF">2019-12-05T04:12:58Z</dcterms:created>
  <dcterms:modified xsi:type="dcterms:W3CDTF">2020-02-18T06:10:35Z</dcterms:modified>
  <cp:category/>
</cp:coreProperties>
</file>