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３１年度（Ｒ１年度）\07公営企業\06 経営比較分析表\20200109_１月の定例照会\03団体⇒県\171下水道\"/>
    </mc:Choice>
  </mc:AlternateContent>
  <workbookProtection workbookAlgorithmName="SHA-512" workbookHashValue="bMyxCQfeqhr46HGsHTykp/fYTLazFcGBIVT6oWMHlFmTfxEF6Vf6kYuLtCCyANe6l5GBBscqpn2bCSPmtzo1wQ==" workbookSaltValue="SvfHQirLjUUlxtB9TZ/wPw==" workbookSpinCount="100000" lockStructure="1"/>
  <bookViews>
    <workbookView xWindow="930" yWindow="0" windowWidth="15360" windowHeight="7635"/>
  </bookViews>
  <sheets>
    <sheet name="法適用_下水道事業" sheetId="4" r:id="rId1"/>
    <sheet name="データ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O6" i="5" l="1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F85" i="4" s="1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AL10" i="4" s="1"/>
  <c r="U6" i="5"/>
  <c r="T6" i="5"/>
  <c r="S6" i="5"/>
  <c r="R6" i="5"/>
  <c r="AD10" i="4" s="1"/>
  <c r="Q6" i="5"/>
  <c r="P6" i="5"/>
  <c r="O6" i="5"/>
  <c r="N6" i="5"/>
  <c r="B10" i="4" s="1"/>
  <c r="M6" i="5"/>
  <c r="L6" i="5"/>
  <c r="K6" i="5"/>
  <c r="J6" i="5"/>
  <c r="I8" i="4" s="1"/>
  <c r="I6" i="5"/>
  <c r="H6" i="5"/>
  <c r="G6" i="5"/>
  <c r="F6" i="5"/>
  <c r="E6" i="5"/>
  <c r="D6" i="5"/>
  <c r="C6" i="5"/>
  <c r="B6" i="5"/>
  <c r="F10" i="5" s="1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N85" i="4"/>
  <c r="M85" i="4"/>
  <c r="L85" i="4"/>
  <c r="K85" i="4"/>
  <c r="J85" i="4"/>
  <c r="I85" i="4"/>
  <c r="H85" i="4"/>
  <c r="G85" i="4"/>
  <c r="E85" i="4"/>
  <c r="BB10" i="4"/>
  <c r="AT10" i="4"/>
  <c r="W10" i="4"/>
  <c r="P10" i="4"/>
  <c r="I10" i="4"/>
  <c r="BB8" i="4"/>
  <c r="AT8" i="4"/>
  <c r="AL8" i="4"/>
  <c r="AD8" i="4"/>
  <c r="W8" i="4"/>
  <c r="P8" i="4"/>
  <c r="B8" i="4"/>
  <c r="B6" i="4"/>
  <c r="C10" i="5" l="1"/>
  <c r="D10" i="5"/>
  <c r="E10" i="5"/>
  <c r="B10" i="5"/>
</calcChain>
</file>

<file path=xl/sharedStrings.xml><?xml version="1.0" encoding="utf-8"?>
<sst xmlns="http://schemas.openxmlformats.org/spreadsheetml/2006/main" count="228" uniqueCount="111">
  <si>
    <t>経営比較分析表（平成30年度決算）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</si>
  <si>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</si>
  <si>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</si>
  <si>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</si>
  <si>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</si>
  <si>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</si>
  <si>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</si>
  <si>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</si>
  <si>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</si>
  <si>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</si>
  <si>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</si>
  <si>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</si>
  <si>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</si>
  <si>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</si>
  <si>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</si>
  <si>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</si>
  <si>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</si>
  <si>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</si>
  <si>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</si>
  <si>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</si>
  <si>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</si>
  <si>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</si>
  <si>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</si>
  <si>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平成30年度全国平均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</si>
  <si>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</si>
  <si>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</si>
  <si>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</si>
  <si>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</si>
  <si>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</si>
  <si>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</si>
  <si>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※　「経常収支比率」、「累積欠損金比率」、「流動比率」、「有形固定資産減価償却率」及び「管渠老朽化率」については、法非適用企業では算出できないため、法適用企業のみの類似団体平均値及び全国平均を算出しています。</t>
    <rPh sb="3" eb="5">
      <t>ケイジョウ</t>
    </rPh>
    <rPh sb="5" eb="7">
      <t>シュウシ</t>
    </rPh>
    <rPh sb="7" eb="9">
      <t>ヒリツ</t>
    </rPh>
    <rPh sb="12" eb="14">
      <t>ルイセキ</t>
    </rPh>
    <rPh sb="14" eb="17">
      <t>ケッソンキン</t>
    </rPh>
    <rPh sb="17" eb="19">
      <t>ヒリツ</t>
    </rPh>
    <rPh sb="22" eb="24">
      <t>リュウドウ</t>
    </rPh>
    <rPh sb="24" eb="26">
      <t>ヒリツ</t>
    </rPh>
    <rPh sb="29" eb="31">
      <t>ユウケイ</t>
    </rPh>
    <rPh sb="31" eb="35">
      <t>コテイシサン</t>
    </rPh>
    <rPh sb="35" eb="37">
      <t>ゲンカ</t>
    </rPh>
    <rPh sb="37" eb="39">
      <t>ショウキャク</t>
    </rPh>
    <rPh sb="39" eb="40">
      <t>リツ</t>
    </rPh>
    <rPh sb="41" eb="42">
      <t>オヨ</t>
    </rPh>
    <rPh sb="44" eb="46">
      <t>カンキョ</t>
    </rPh>
    <rPh sb="46" eb="49">
      <t>ロウキュウカ</t>
    </rPh>
    <rPh sb="49" eb="50">
      <t>リツ</t>
    </rPh>
    <rPh sb="57" eb="59">
      <t>ホウヒ</t>
    </rPh>
    <rPh sb="59" eb="61">
      <t>テキヨウ</t>
    </rPh>
    <rPh sb="61" eb="63">
      <t>キギョウ</t>
    </rPh>
    <rPh sb="65" eb="67">
      <t>サンシュツ</t>
    </rPh>
    <rPh sb="74" eb="77">
      <t>ホウテキヨウ</t>
    </rPh>
    <rPh sb="77" eb="79">
      <t>キギョウ</t>
    </rPh>
    <rPh sb="82" eb="84">
      <t>ルイジ</t>
    </rPh>
    <rPh sb="84" eb="86">
      <t>ダンタイ</t>
    </rPh>
    <rPh sb="86" eb="88">
      <t>ヘイキン</t>
    </rPh>
    <rPh sb="88" eb="89">
      <t>アタイ</t>
    </rPh>
    <rPh sb="89" eb="90">
      <t>オヨ</t>
    </rPh>
    <rPh sb="91" eb="93">
      <t>ゼンコク</t>
    </rPh>
    <rPh sb="93" eb="95">
      <t>ヘイキン</t>
    </rPh>
    <rPh sb="96" eb="98">
      <t>サンシュツ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</si>
  <si>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</si>
  <si>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</si>
  <si>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</si>
  <si>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</si>
  <si>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</si>
  <si>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</si>
  <si>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</si>
  <si>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</si>
  <si>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</si>
  <si>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</si>
  <si>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</si>
  <si>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</si>
  <si>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下水道事業(法適用)</t>
    <rPh sb="3" eb="5">
      <t>ジギョウ</t>
    </rPh>
    <rPh sb="6" eb="7">
      <t>ホウ</t>
    </rPh>
    <rPh sb="7" eb="9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</si>
  <si>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</si>
  <si>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</si>
  <si>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</si>
  <si>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</si>
  <si>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</si>
  <si>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</si>
  <si>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</si>
  <si>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</si>
  <si>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</si>
  <si>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</si>
  <si>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</si>
  <si>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</si>
  <si>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</si>
  <si>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</si>
  <si>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</si>
  <si>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</si>
  <si>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</si>
  <si>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</si>
  <si>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</si>
  <si>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</si>
  <si>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</si>
  <si>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</si>
  <si>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</si>
  <si>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</si>
  <si>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</si>
  <si>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</si>
  <si>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</si>
  <si>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</si>
  <si>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</si>
  <si>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</si>
  <si>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</si>
  <si>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</si>
  <si>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</si>
  <si>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</si>
  <si>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</si>
  <si>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</si>
  <si>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</si>
  <si>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</si>
  <si>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</si>
  <si>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</si>
  <si>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</si>
  <si>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</si>
  <si>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</si>
  <si>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</si>
  <si>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</si>
  <si>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</si>
  <si>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</si>
  <si>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</si>
  <si>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</si>
  <si>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</si>
  <si>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</si>
  <si>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</si>
  <si>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千葉県　柏市</t>
  </si>
  <si>
    <t>法適用</t>
  </si>
  <si>
    <t>下水道事業</t>
  </si>
  <si>
    <t>特定環境保全公共下水道</t>
  </si>
  <si>
    <t>D2</t>
  </si>
  <si>
    <t>非設置</t>
  </si>
  <si>
    <t>-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</si>
  <si>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</si>
  <si>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</si>
  <si>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</si>
  <si>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</si>
  <si>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</si>
  <si>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　柏市における平成３０年度時点の特定環境公共下水道の管渠延長は，全体の０．７％であり，対象区域の環境保全を目的に実施している。対象区域は市街化調整区域であり，その運営状況に大規模な変化は予測されていない。
　経営状況としては，経常収支比率及び経費回収率共に適正な水準を保っており，経営状況は安定している。
　</t>
    <phoneticPr fontId="4"/>
  </si>
  <si>
    <t>　平成７年に供用開始されたこともあり，現在のところ老朽化の問題には直面していない。
　ストックマネジメント計画に則り，適切に管理していく。</t>
    <phoneticPr fontId="4"/>
  </si>
  <si>
    <t>　事業の性質上，地域の環境変化を踏まえつつ運営してゆくことが重要である。
　経常費用の圧縮などを行い，引き続き安定運営を心掛けたい。</t>
    <rPh sb="60" eb="62">
      <t>ココロガ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</si>
</sst>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ge"/>
  </numFmts>
  <fonts count="1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NumberFormat="1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NumberFormat="1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5" borderId="2" xfId="0" applyFill="1" applyBorder="1">
      <alignment vertical="center"/>
    </xf>
    <xf numFmtId="180" fontId="0" fillId="0" borderId="2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0" fontId="5" fillId="0" borderId="2" xfId="0" applyNumberFormat="1" applyFont="1" applyBorder="1" applyAlignment="1" applyProtection="1">
      <alignment horizontal="center" vertical="center" shrinkToFit="1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データ!$EE$6:$EI$6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AB-4D6F-83B3-C250C92500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4081920"/>
        <c:axId val="2140842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データ!$EJ$6:$EN$6</c:f>
              <c:numCache>
                <c:formatCode>#,##0.00;"△"#,##0.00;"-"</c:formatCode>
                <c:ptCount val="5"/>
                <c:pt idx="0">
                  <c:v>0.04</c:v>
                </c:pt>
                <c:pt idx="1">
                  <c:v>7.0000000000000007E-2</c:v>
                </c:pt>
                <c:pt idx="2">
                  <c:v>0.09</c:v>
                </c:pt>
                <c:pt idx="3">
                  <c:v>0.09</c:v>
                </c:pt>
                <c:pt idx="4">
                  <c:v>0.13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AB-4D6F-83B3-C250C92500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81920"/>
        <c:axId val="214084224"/>
      </c:lineChart>
      <c:dateAx>
        <c:axId val="2140819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14084224"/>
        <c:crosses val="autoZero"/>
        <c:auto val="1"/>
        <c:lblOffset val="100"/>
        <c:baseTimeUnit val="years"/>
      </c:dateAx>
      <c:valAx>
        <c:axId val="2140842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40819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59"/>
          <c:y val="0.15806945669028433"/>
          <c:w val="0.8602616255212191"/>
          <c:h val="0.5593443873839997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データ!$Y$6:$AC$6</c:f>
              <c:numCache>
                <c:formatCode>#,##0.00;"△"#,##0.00;"-"</c:formatCode>
                <c:ptCount val="5"/>
                <c:pt idx="0">
                  <c:v>187.59</c:v>
                </c:pt>
                <c:pt idx="1">
                  <c:v>184.59</c:v>
                </c:pt>
                <c:pt idx="2">
                  <c:v>161.53</c:v>
                </c:pt>
                <c:pt idx="3">
                  <c:v>161.82</c:v>
                </c:pt>
                <c:pt idx="4">
                  <c:v>166.64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E8-48BB-BE63-C1AB58D1DB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7610880"/>
        <c:axId val="2182990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#,##0.00;"△"#,##0.00;"-"</c:formatCode>
                <c:ptCount val="5"/>
                <c:pt idx="0">
                  <c:v>101.24</c:v>
                </c:pt>
                <c:pt idx="1">
                  <c:v>100.94</c:v>
                </c:pt>
                <c:pt idx="2">
                  <c:v>100.85</c:v>
                </c:pt>
                <c:pt idx="3">
                  <c:v>102.13</c:v>
                </c:pt>
                <c:pt idx="4">
                  <c:v>101.72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E8-48BB-BE63-C1AB58D1DB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7610880"/>
        <c:axId val="218299008"/>
      </c:lineChart>
      <c:dateAx>
        <c:axId val="2176108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18299008"/>
        <c:crosses val="autoZero"/>
        <c:auto val="1"/>
        <c:lblOffset val="100"/>
        <c:baseTimeUnit val="years"/>
      </c:dateAx>
      <c:valAx>
        <c:axId val="2182990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76108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77" l="0.70000000000000062" r="0.70000000000000062" t="0.75000000000001077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データ!$DI$6:$DM$6</c:f>
              <c:numCache>
                <c:formatCode>#,##0.00;"△"#,##0.00;"-"</c:formatCode>
                <c:ptCount val="5"/>
                <c:pt idx="0">
                  <c:v>2.61</c:v>
                </c:pt>
                <c:pt idx="1">
                  <c:v>5.23</c:v>
                </c:pt>
                <c:pt idx="2">
                  <c:v>7.76</c:v>
                </c:pt>
                <c:pt idx="3">
                  <c:v>7.76</c:v>
                </c:pt>
                <c:pt idx="4">
                  <c:v>9.92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0E-4C25-AB3F-F3D488793A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28672"/>
        <c:axId val="732305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データ!$DN$6:$DR$6</c:f>
              <c:numCache>
                <c:formatCode>#,##0.00;"△"#,##0.00;"-"</c:formatCode>
                <c:ptCount val="5"/>
                <c:pt idx="0">
                  <c:v>22.34</c:v>
                </c:pt>
                <c:pt idx="1">
                  <c:v>22.79</c:v>
                </c:pt>
                <c:pt idx="2">
                  <c:v>22.77</c:v>
                </c:pt>
                <c:pt idx="3">
                  <c:v>23.93</c:v>
                </c:pt>
                <c:pt idx="4">
                  <c:v>24.68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0E-4C25-AB3F-F3D488793A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28672"/>
        <c:axId val="73230592"/>
      </c:lineChart>
      <c:dateAx>
        <c:axId val="7322867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3230592"/>
        <c:crosses val="autoZero"/>
        <c:auto val="1"/>
        <c:lblOffset val="100"/>
        <c:baseTimeUnit val="years"/>
      </c:dateAx>
      <c:valAx>
        <c:axId val="732305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2867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4"/>
          <c:y val="0.15806945669028452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データ!$DT$6:$DX$6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FC-40CD-89C3-C0F5AB0930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40576"/>
        <c:axId val="732424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データ!$DY$6:$EC$6</c:f>
              <c:numCache>
                <c:formatCode>#,##0.00;"△"#,##0.00;"-"</c:formatCode>
                <c:ptCount val="5"/>
                <c:pt idx="0" formatCode="#,##0.00;&quot;△&quot;#,##0.00">
                  <c:v>0</c:v>
                </c:pt>
                <c:pt idx="1">
                  <c:v>0.04</c:v>
                </c:pt>
                <c:pt idx="2" formatCode="#,##0.00;&quot;△&quot;#,##0.00">
                  <c:v>0</c:v>
                </c:pt>
                <c:pt idx="3" formatCode="#,##0.00;&quot;△&quot;#,##0.00">
                  <c:v>0</c:v>
                </c:pt>
                <c:pt idx="4">
                  <c:v>0.01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FC-40CD-89C3-C0F5AB0930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40576"/>
        <c:axId val="73242496"/>
      </c:lineChart>
      <c:dateAx>
        <c:axId val="7324057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3242496"/>
        <c:crosses val="autoZero"/>
        <c:auto val="1"/>
        <c:lblOffset val="100"/>
        <c:baseTimeUnit val="years"/>
      </c:dateAx>
      <c:valAx>
        <c:axId val="732424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40576"/>
        <c:crosses val="autoZero"/>
        <c:crossBetween val="between"/>
        <c:majorUnit val="0.01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21" l="0.70000000000000062" r="0.70000000000000062" t="0.75000000000001121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データ!$AJ$6:$AN$6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40-47D2-8D8E-04036396A3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56320"/>
        <c:axId val="732584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#,##0.00;"△"#,##0.00;"-"</c:formatCode>
                <c:ptCount val="5"/>
                <c:pt idx="0">
                  <c:v>184.13</c:v>
                </c:pt>
                <c:pt idx="1">
                  <c:v>101.85</c:v>
                </c:pt>
                <c:pt idx="2">
                  <c:v>110.77</c:v>
                </c:pt>
                <c:pt idx="3">
                  <c:v>109.51</c:v>
                </c:pt>
                <c:pt idx="4">
                  <c:v>112.88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40-47D2-8D8E-04036396A3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56320"/>
        <c:axId val="73258496"/>
      </c:lineChart>
      <c:dateAx>
        <c:axId val="732563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3258496"/>
        <c:crosses val="autoZero"/>
        <c:auto val="1"/>
        <c:lblOffset val="100"/>
        <c:baseTimeUnit val="years"/>
      </c:dateAx>
      <c:valAx>
        <c:axId val="732584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563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データ!$AU$6:$AY$6</c:f>
              <c:numCache>
                <c:formatCode>#,##0.00;"△"#,##0.00;"-"</c:formatCode>
                <c:ptCount val="5"/>
                <c:pt idx="0">
                  <c:v>153.63999999999999</c:v>
                </c:pt>
                <c:pt idx="1">
                  <c:v>539.83000000000004</c:v>
                </c:pt>
                <c:pt idx="2">
                  <c:v>619.76</c:v>
                </c:pt>
                <c:pt idx="3">
                  <c:v>823.94</c:v>
                </c:pt>
                <c:pt idx="4">
                  <c:v>990.78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20-4094-95E2-9DBD611B35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37856"/>
        <c:axId val="733482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#,##0.00;"△"#,##0.00;"-"</c:formatCode>
                <c:ptCount val="5"/>
                <c:pt idx="0">
                  <c:v>63.22</c:v>
                </c:pt>
                <c:pt idx="1">
                  <c:v>49.07</c:v>
                </c:pt>
                <c:pt idx="2">
                  <c:v>46.78</c:v>
                </c:pt>
                <c:pt idx="3">
                  <c:v>47.44</c:v>
                </c:pt>
                <c:pt idx="4">
                  <c:v>49.18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20-4094-95E2-9DBD611B35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37856"/>
        <c:axId val="73348224"/>
      </c:lineChart>
      <c:dateAx>
        <c:axId val="733378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3348224"/>
        <c:crosses val="autoZero"/>
        <c:auto val="1"/>
        <c:lblOffset val="100"/>
        <c:baseTimeUnit val="years"/>
      </c:dateAx>
      <c:valAx>
        <c:axId val="733482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37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データ!$BF$6:$BJ$6</c:f>
              <c:numCache>
                <c:formatCode>#,##0.00;"△"#,##0.00;"-"</c:formatCode>
                <c:ptCount val="5"/>
                <c:pt idx="0">
                  <c:v>445.02</c:v>
                </c:pt>
                <c:pt idx="1">
                  <c:v>404.3</c:v>
                </c:pt>
                <c:pt idx="2">
                  <c:v>394.93</c:v>
                </c:pt>
                <c:pt idx="3">
                  <c:v>363.03</c:v>
                </c:pt>
                <c:pt idx="4">
                  <c:v>334.51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7B-4E37-8F49-8CBA15AB76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66144"/>
        <c:axId val="733683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#,##0.00;"△"#,##0.00;"-"</c:formatCode>
                <c:ptCount val="5"/>
                <c:pt idx="0">
                  <c:v>1436</c:v>
                </c:pt>
                <c:pt idx="1">
                  <c:v>1434.89</c:v>
                </c:pt>
                <c:pt idx="2">
                  <c:v>1298.9100000000001</c:v>
                </c:pt>
                <c:pt idx="3">
                  <c:v>1243.71</c:v>
                </c:pt>
                <c:pt idx="4">
                  <c:v>1194.1500000000001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7B-4E37-8F49-8CBA15AB76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66144"/>
        <c:axId val="73368320"/>
      </c:lineChart>
      <c:dateAx>
        <c:axId val="7336614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3368320"/>
        <c:crosses val="autoZero"/>
        <c:auto val="1"/>
        <c:lblOffset val="100"/>
        <c:baseTimeUnit val="years"/>
      </c:dateAx>
      <c:valAx>
        <c:axId val="733683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661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データ!$BQ$6:$BU$6</c:f>
              <c:numCache>
                <c:formatCode>#,##0.00;"△"#,##0.00;"-"</c:formatCode>
                <c:ptCount val="5"/>
                <c:pt idx="0">
                  <c:v>230.92</c:v>
                </c:pt>
                <c:pt idx="1">
                  <c:v>221.92</c:v>
                </c:pt>
                <c:pt idx="2">
                  <c:v>187.76</c:v>
                </c:pt>
                <c:pt idx="3">
                  <c:v>188.41</c:v>
                </c:pt>
                <c:pt idx="4">
                  <c:v>177.84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95-4761-8473-897303CE2B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94432"/>
        <c:axId val="74809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#,##0.00;"△"#,##0.00;"-"</c:formatCode>
                <c:ptCount val="5"/>
                <c:pt idx="0">
                  <c:v>66.56</c:v>
                </c:pt>
                <c:pt idx="1">
                  <c:v>66.22</c:v>
                </c:pt>
                <c:pt idx="2">
                  <c:v>69.87</c:v>
                </c:pt>
                <c:pt idx="3">
                  <c:v>74.3</c:v>
                </c:pt>
                <c:pt idx="4">
                  <c:v>72.260000000000005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5-4761-8473-897303CE2B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94432"/>
        <c:axId val="74809728"/>
      </c:lineChart>
      <c:dateAx>
        <c:axId val="733944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4809728"/>
        <c:crosses val="autoZero"/>
        <c:auto val="1"/>
        <c:lblOffset val="100"/>
        <c:baseTimeUnit val="years"/>
      </c:dateAx>
      <c:valAx>
        <c:axId val="74809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944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データ!$CB$6:$CF$6</c:f>
              <c:numCache>
                <c:formatCode>#,##0.00;"△"#,##0.00;"-"</c:formatCode>
                <c:ptCount val="5"/>
                <c:pt idx="0">
                  <c:v>106.7</c:v>
                </c:pt>
                <c:pt idx="1">
                  <c:v>114.71</c:v>
                </c:pt>
                <c:pt idx="2">
                  <c:v>135.04</c:v>
                </c:pt>
                <c:pt idx="3">
                  <c:v>127.52</c:v>
                </c:pt>
                <c:pt idx="4">
                  <c:v>149.63999999999999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C9-4EB8-A9DD-5840BE3F49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863936"/>
        <c:axId val="1398743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#,##0.00;"△"#,##0.00;"-"</c:formatCode>
                <c:ptCount val="5"/>
                <c:pt idx="0">
                  <c:v>244.29</c:v>
                </c:pt>
                <c:pt idx="1">
                  <c:v>246.72</c:v>
                </c:pt>
                <c:pt idx="2">
                  <c:v>234.96</c:v>
                </c:pt>
                <c:pt idx="3">
                  <c:v>221.81</c:v>
                </c:pt>
                <c:pt idx="4">
                  <c:v>230.02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C9-4EB8-A9DD-5840BE3F49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863936"/>
        <c:axId val="139874304"/>
      </c:lineChart>
      <c:dateAx>
        <c:axId val="1398639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9874304"/>
        <c:crosses val="autoZero"/>
        <c:auto val="1"/>
        <c:lblOffset val="100"/>
        <c:baseTimeUnit val="years"/>
      </c:dateAx>
      <c:valAx>
        <c:axId val="1398743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98639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データ!$CM$6:$CQ$6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FD-4229-8614-CC759E2460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896320"/>
        <c:axId val="1398982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データ!$CR$6:$CV$6</c:f>
              <c:numCache>
                <c:formatCode>#,##0.00;"△"#,##0.00;"-"</c:formatCode>
                <c:ptCount val="5"/>
                <c:pt idx="0">
                  <c:v>43.58</c:v>
                </c:pt>
                <c:pt idx="1">
                  <c:v>41.35</c:v>
                </c:pt>
                <c:pt idx="2">
                  <c:v>42.9</c:v>
                </c:pt>
                <c:pt idx="3">
                  <c:v>43.36</c:v>
                </c:pt>
                <c:pt idx="4">
                  <c:v>42.56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FD-4229-8614-CC759E2460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896320"/>
        <c:axId val="139898240"/>
      </c:lineChart>
      <c:dateAx>
        <c:axId val="1398963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9898240"/>
        <c:crosses val="autoZero"/>
        <c:auto val="1"/>
        <c:lblOffset val="100"/>
        <c:baseTimeUnit val="years"/>
      </c:dateAx>
      <c:valAx>
        <c:axId val="1398982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98963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データ!$CX$6:$DB$6</c:f>
              <c:numCache>
                <c:formatCode>#,##0.00;"△"#,##0.00;"-"</c:formatCode>
                <c:ptCount val="5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97.8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BD-4B07-8F89-759FCD8D08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08384"/>
        <c:axId val="2022103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データ!$DC$6:$DG$6</c:f>
              <c:numCache>
                <c:formatCode>#,##0.00;"△"#,##0.00;"-"</c:formatCode>
                <c:ptCount val="5"/>
                <c:pt idx="0">
                  <c:v>82.35</c:v>
                </c:pt>
                <c:pt idx="1">
                  <c:v>82.9</c:v>
                </c:pt>
                <c:pt idx="2">
                  <c:v>83.5</c:v>
                </c:pt>
                <c:pt idx="3">
                  <c:v>83.06</c:v>
                </c:pt>
                <c:pt idx="4">
                  <c:v>83.32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BD-4B07-8F89-759FCD8D08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08384"/>
        <c:axId val="202210304"/>
      </c:lineChart>
      <c:dateAx>
        <c:axId val="20220838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2210304"/>
        <c:crosses val="autoZero"/>
        <c:auto val="1"/>
        <c:lblOffset val="100"/>
        <c:baseTimeUnit val="years"/>
      </c:dateAx>
      <c:valAx>
        <c:axId val="2022103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0838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8043559-BB88-4DCA-AFFE-D566B8EC0B3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【101.92】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3C894E2-3388-45D4-ADA6-4E9F73F3095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【88.06】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ABFE250-216D-4F1D-884E-B35F672AEA4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【54.23】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EB1EC54-BD95-4EB2-90D8-8C753A0F238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【1,209.40】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916336ED-8125-42BA-B072-60D81F95EFF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【83.36】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01DF2C3-36FE-4204-A77F-FEFBA41BD06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【42.82】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8D39547-F90C-4268-B05D-B6C298FC850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【219.46】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09E5594-1987-4AD2-A704-29DA18E2E10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【74.48】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505556C-F08D-48B6-BA04-75A8B91482D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【24.88】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F041AD7-F6DC-40D4-902F-CB11B6BEBAB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【0.01】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BD7D11B-3FAF-47C7-A144-8B50C4AFE8B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【0.12】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5"/>
  <sheetViews>
    <sheetView showGridLines="0" tabSelected="1" zoomScale="85" zoomScaleNormal="85" workbookViewId="0"/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42" t="s">
        <v>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</row>
    <row r="3" spans="1:78" ht="9.75" customHeight="1" x14ac:dyDescent="0.15">
      <c r="A3" s="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</row>
    <row r="4" spans="1:78" ht="9.75" customHeight="1" x14ac:dyDescent="0.15">
      <c r="A4" s="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43" t="str">
        <f>データ!H6</f>
        <v>千葉県　柏市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44" t="s">
        <v>1</v>
      </c>
      <c r="C7" s="44"/>
      <c r="D7" s="44"/>
      <c r="E7" s="44"/>
      <c r="F7" s="44"/>
      <c r="G7" s="44"/>
      <c r="H7" s="44"/>
      <c r="I7" s="44" t="s">
        <v>2</v>
      </c>
      <c r="J7" s="44"/>
      <c r="K7" s="44"/>
      <c r="L7" s="44"/>
      <c r="M7" s="44"/>
      <c r="N7" s="44"/>
      <c r="O7" s="44"/>
      <c r="P7" s="44" t="s">
        <v>3</v>
      </c>
      <c r="Q7" s="44"/>
      <c r="R7" s="44"/>
      <c r="S7" s="44"/>
      <c r="T7" s="44"/>
      <c r="U7" s="44"/>
      <c r="V7" s="44"/>
      <c r="W7" s="44" t="s">
        <v>4</v>
      </c>
      <c r="X7" s="44"/>
      <c r="Y7" s="44"/>
      <c r="Z7" s="44"/>
      <c r="AA7" s="44"/>
      <c r="AB7" s="44"/>
      <c r="AC7" s="44"/>
      <c r="AD7" s="44" t="s">
        <v>5</v>
      </c>
      <c r="AE7" s="44"/>
      <c r="AF7" s="44"/>
      <c r="AG7" s="44"/>
      <c r="AH7" s="44"/>
      <c r="AI7" s="44"/>
      <c r="AJ7" s="44"/>
      <c r="AK7" s="3"/>
      <c r="AL7" s="44" t="s">
        <v>6</v>
      </c>
      <c r="AM7" s="44"/>
      <c r="AN7" s="44"/>
      <c r="AO7" s="44"/>
      <c r="AP7" s="44"/>
      <c r="AQ7" s="44"/>
      <c r="AR7" s="44"/>
      <c r="AS7" s="44"/>
      <c r="AT7" s="44" t="s">
        <v>7</v>
      </c>
      <c r="AU7" s="44"/>
      <c r="AV7" s="44"/>
      <c r="AW7" s="44"/>
      <c r="AX7" s="44"/>
      <c r="AY7" s="44"/>
      <c r="AZ7" s="44"/>
      <c r="BA7" s="44"/>
      <c r="BB7" s="44" t="s">
        <v>8</v>
      </c>
      <c r="BC7" s="44"/>
      <c r="BD7" s="44"/>
      <c r="BE7" s="44"/>
      <c r="BF7" s="44"/>
      <c r="BG7" s="44"/>
      <c r="BH7" s="44"/>
      <c r="BI7" s="44"/>
      <c r="BJ7" s="3"/>
      <c r="BK7" s="3"/>
      <c r="BL7" s="4" t="s">
        <v>9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 x14ac:dyDescent="0.15">
      <c r="A8" s="2"/>
      <c r="B8" s="48" t="str">
        <f>データ!I6</f>
        <v>法適用</v>
      </c>
      <c r="C8" s="48"/>
      <c r="D8" s="48"/>
      <c r="E8" s="48"/>
      <c r="F8" s="48"/>
      <c r="G8" s="48"/>
      <c r="H8" s="48"/>
      <c r="I8" s="48" t="str">
        <f>データ!J6</f>
        <v>下水道事業</v>
      </c>
      <c r="J8" s="48"/>
      <c r="K8" s="48"/>
      <c r="L8" s="48"/>
      <c r="M8" s="48"/>
      <c r="N8" s="48"/>
      <c r="O8" s="48"/>
      <c r="P8" s="48" t="str">
        <f>データ!K6</f>
        <v>特定環境保全公共下水道</v>
      </c>
      <c r="Q8" s="48"/>
      <c r="R8" s="48"/>
      <c r="S8" s="48"/>
      <c r="T8" s="48"/>
      <c r="U8" s="48"/>
      <c r="V8" s="48"/>
      <c r="W8" s="48" t="str">
        <f>データ!L6</f>
        <v>D2</v>
      </c>
      <c r="X8" s="48"/>
      <c r="Y8" s="48"/>
      <c r="Z8" s="48"/>
      <c r="AA8" s="48"/>
      <c r="AB8" s="48"/>
      <c r="AC8" s="48"/>
      <c r="AD8" s="49" t="str">
        <f>データ!$M$6</f>
        <v>非設置</v>
      </c>
      <c r="AE8" s="49"/>
      <c r="AF8" s="49"/>
      <c r="AG8" s="49"/>
      <c r="AH8" s="49"/>
      <c r="AI8" s="49"/>
      <c r="AJ8" s="49"/>
      <c r="AK8" s="3"/>
      <c r="AL8" s="50">
        <f>データ!S6</f>
        <v>420028</v>
      </c>
      <c r="AM8" s="50"/>
      <c r="AN8" s="50"/>
      <c r="AO8" s="50"/>
      <c r="AP8" s="50"/>
      <c r="AQ8" s="50"/>
      <c r="AR8" s="50"/>
      <c r="AS8" s="50"/>
      <c r="AT8" s="45">
        <f>データ!T6</f>
        <v>114.74</v>
      </c>
      <c r="AU8" s="45"/>
      <c r="AV8" s="45"/>
      <c r="AW8" s="45"/>
      <c r="AX8" s="45"/>
      <c r="AY8" s="45"/>
      <c r="AZ8" s="45"/>
      <c r="BA8" s="45"/>
      <c r="BB8" s="45">
        <f>データ!U6</f>
        <v>3660.69</v>
      </c>
      <c r="BC8" s="45"/>
      <c r="BD8" s="45"/>
      <c r="BE8" s="45"/>
      <c r="BF8" s="45"/>
      <c r="BG8" s="45"/>
      <c r="BH8" s="45"/>
      <c r="BI8" s="45"/>
      <c r="BJ8" s="3"/>
      <c r="BK8" s="3"/>
      <c r="BL8" s="46" t="s">
        <v>10</v>
      </c>
      <c r="BM8" s="47"/>
      <c r="BN8" s="7" t="s">
        <v>11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 x14ac:dyDescent="0.15">
      <c r="A9" s="2"/>
      <c r="B9" s="44" t="s">
        <v>12</v>
      </c>
      <c r="C9" s="44"/>
      <c r="D9" s="44"/>
      <c r="E9" s="44"/>
      <c r="F9" s="44"/>
      <c r="G9" s="44"/>
      <c r="H9" s="44"/>
      <c r="I9" s="44" t="s">
        <v>13</v>
      </c>
      <c r="J9" s="44"/>
      <c r="K9" s="44"/>
      <c r="L9" s="44"/>
      <c r="M9" s="44"/>
      <c r="N9" s="44"/>
      <c r="O9" s="44"/>
      <c r="P9" s="44" t="s">
        <v>14</v>
      </c>
      <c r="Q9" s="44"/>
      <c r="R9" s="44"/>
      <c r="S9" s="44"/>
      <c r="T9" s="44"/>
      <c r="U9" s="44"/>
      <c r="V9" s="44"/>
      <c r="W9" s="44" t="s">
        <v>15</v>
      </c>
      <c r="X9" s="44"/>
      <c r="Y9" s="44"/>
      <c r="Z9" s="44"/>
      <c r="AA9" s="44"/>
      <c r="AB9" s="44"/>
      <c r="AC9" s="44"/>
      <c r="AD9" s="44" t="s">
        <v>16</v>
      </c>
      <c r="AE9" s="44"/>
      <c r="AF9" s="44"/>
      <c r="AG9" s="44"/>
      <c r="AH9" s="44"/>
      <c r="AI9" s="44"/>
      <c r="AJ9" s="44"/>
      <c r="AK9" s="3"/>
      <c r="AL9" s="44" t="s">
        <v>17</v>
      </c>
      <c r="AM9" s="44"/>
      <c r="AN9" s="44"/>
      <c r="AO9" s="44"/>
      <c r="AP9" s="44"/>
      <c r="AQ9" s="44"/>
      <c r="AR9" s="44"/>
      <c r="AS9" s="44"/>
      <c r="AT9" s="44" t="s">
        <v>18</v>
      </c>
      <c r="AU9" s="44"/>
      <c r="AV9" s="44"/>
      <c r="AW9" s="44"/>
      <c r="AX9" s="44"/>
      <c r="AY9" s="44"/>
      <c r="AZ9" s="44"/>
      <c r="BA9" s="44"/>
      <c r="BB9" s="44" t="s">
        <v>19</v>
      </c>
      <c r="BC9" s="44"/>
      <c r="BD9" s="44"/>
      <c r="BE9" s="44"/>
      <c r="BF9" s="44"/>
      <c r="BG9" s="44"/>
      <c r="BH9" s="44"/>
      <c r="BI9" s="44"/>
      <c r="BJ9" s="3"/>
      <c r="BK9" s="3"/>
      <c r="BL9" s="51" t="s">
        <v>20</v>
      </c>
      <c r="BM9" s="52"/>
      <c r="BN9" s="10" t="s">
        <v>21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 x14ac:dyDescent="0.15">
      <c r="A10" s="2"/>
      <c r="B10" s="45" t="str">
        <f>データ!N6</f>
        <v>-</v>
      </c>
      <c r="C10" s="45"/>
      <c r="D10" s="45"/>
      <c r="E10" s="45"/>
      <c r="F10" s="45"/>
      <c r="G10" s="45"/>
      <c r="H10" s="45"/>
      <c r="I10" s="45">
        <f>データ!O6</f>
        <v>79.38</v>
      </c>
      <c r="J10" s="45"/>
      <c r="K10" s="45"/>
      <c r="L10" s="45"/>
      <c r="M10" s="45"/>
      <c r="N10" s="45"/>
      <c r="O10" s="45"/>
      <c r="P10" s="45">
        <f>データ!P6</f>
        <v>0.32</v>
      </c>
      <c r="Q10" s="45"/>
      <c r="R10" s="45"/>
      <c r="S10" s="45"/>
      <c r="T10" s="45"/>
      <c r="U10" s="45"/>
      <c r="V10" s="45"/>
      <c r="W10" s="45">
        <f>データ!Q6</f>
        <v>79.680000000000007</v>
      </c>
      <c r="X10" s="45"/>
      <c r="Y10" s="45"/>
      <c r="Z10" s="45"/>
      <c r="AA10" s="45"/>
      <c r="AB10" s="45"/>
      <c r="AC10" s="45"/>
      <c r="AD10" s="50">
        <f>データ!R6</f>
        <v>2314</v>
      </c>
      <c r="AE10" s="50"/>
      <c r="AF10" s="50"/>
      <c r="AG10" s="50"/>
      <c r="AH10" s="50"/>
      <c r="AI10" s="50"/>
      <c r="AJ10" s="50"/>
      <c r="AK10" s="2"/>
      <c r="AL10" s="50">
        <f>データ!V6</f>
        <v>1364</v>
      </c>
      <c r="AM10" s="50"/>
      <c r="AN10" s="50"/>
      <c r="AO10" s="50"/>
      <c r="AP10" s="50"/>
      <c r="AQ10" s="50"/>
      <c r="AR10" s="50"/>
      <c r="AS10" s="50"/>
      <c r="AT10" s="45">
        <f>データ!W6</f>
        <v>1.44</v>
      </c>
      <c r="AU10" s="45"/>
      <c r="AV10" s="45"/>
      <c r="AW10" s="45"/>
      <c r="AX10" s="45"/>
      <c r="AY10" s="45"/>
      <c r="AZ10" s="45"/>
      <c r="BA10" s="45"/>
      <c r="BB10" s="45">
        <f>データ!X6</f>
        <v>947.22</v>
      </c>
      <c r="BC10" s="45"/>
      <c r="BD10" s="45"/>
      <c r="BE10" s="45"/>
      <c r="BF10" s="45"/>
      <c r="BG10" s="45"/>
      <c r="BH10" s="45"/>
      <c r="BI10" s="45"/>
      <c r="BJ10" s="2"/>
      <c r="BK10" s="2"/>
      <c r="BL10" s="68" t="s">
        <v>22</v>
      </c>
      <c r="BM10" s="69"/>
      <c r="BN10" s="13" t="s">
        <v>23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70" t="s">
        <v>24</v>
      </c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70"/>
      <c r="BX11" s="70"/>
      <c r="BY11" s="70"/>
      <c r="BZ11" s="70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70"/>
      <c r="BX12" s="70"/>
      <c r="BY12" s="70"/>
      <c r="BZ12" s="70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</row>
    <row r="14" spans="1:78" ht="13.5" customHeight="1" x14ac:dyDescent="0.15">
      <c r="A14" s="2"/>
      <c r="B14" s="72" t="s">
        <v>25</v>
      </c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4"/>
      <c r="BK14" s="2"/>
      <c r="BL14" s="62" t="s">
        <v>26</v>
      </c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4"/>
    </row>
    <row r="15" spans="1:78" ht="13.5" customHeight="1" x14ac:dyDescent="0.15">
      <c r="A15" s="2"/>
      <c r="B15" s="59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1"/>
      <c r="BK15" s="2"/>
      <c r="BL15" s="65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7"/>
    </row>
    <row r="16" spans="1:78" ht="13.5" customHeight="1" x14ac:dyDescent="0.15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53" t="s">
        <v>108</v>
      </c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4"/>
      <c r="BZ16" s="55"/>
    </row>
    <row r="17" spans="1:78" ht="13.5" customHeight="1" x14ac:dyDescent="0.15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53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5"/>
    </row>
    <row r="18" spans="1:78" ht="13.5" customHeight="1" x14ac:dyDescent="0.15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53"/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4"/>
      <c r="BY18" s="54"/>
      <c r="BZ18" s="55"/>
    </row>
    <row r="19" spans="1:78" ht="13.5" customHeight="1" x14ac:dyDescent="0.15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53"/>
      <c r="BM19" s="54"/>
      <c r="BN19" s="54"/>
      <c r="BO19" s="54"/>
      <c r="BP19" s="54"/>
      <c r="BQ19" s="54"/>
      <c r="BR19" s="54"/>
      <c r="BS19" s="54"/>
      <c r="BT19" s="54"/>
      <c r="BU19" s="54"/>
      <c r="BV19" s="54"/>
      <c r="BW19" s="54"/>
      <c r="BX19" s="54"/>
      <c r="BY19" s="54"/>
      <c r="BZ19" s="55"/>
    </row>
    <row r="20" spans="1:78" ht="13.5" customHeight="1" x14ac:dyDescent="0.15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53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5"/>
    </row>
    <row r="21" spans="1:78" ht="13.5" customHeight="1" x14ac:dyDescent="0.15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53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5"/>
    </row>
    <row r="22" spans="1:78" ht="13.5" customHeight="1" x14ac:dyDescent="0.15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53"/>
      <c r="BM22" s="54"/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4"/>
      <c r="BY22" s="54"/>
      <c r="BZ22" s="55"/>
    </row>
    <row r="23" spans="1:78" ht="13.5" customHeight="1" x14ac:dyDescent="0.15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53"/>
      <c r="BM23" s="54"/>
      <c r="BN23" s="54"/>
      <c r="BO23" s="54"/>
      <c r="BP23" s="54"/>
      <c r="BQ23" s="54"/>
      <c r="BR23" s="54"/>
      <c r="BS23" s="54"/>
      <c r="BT23" s="54"/>
      <c r="BU23" s="54"/>
      <c r="BV23" s="54"/>
      <c r="BW23" s="54"/>
      <c r="BX23" s="54"/>
      <c r="BY23" s="54"/>
      <c r="BZ23" s="55"/>
    </row>
    <row r="24" spans="1:78" ht="13.5" customHeight="1" x14ac:dyDescent="0.15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53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5"/>
    </row>
    <row r="25" spans="1:78" ht="13.5" customHeight="1" x14ac:dyDescent="0.15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53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5"/>
    </row>
    <row r="26" spans="1:78" ht="13.5" customHeight="1" x14ac:dyDescent="0.15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53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5"/>
    </row>
    <row r="27" spans="1:78" ht="13.5" customHeight="1" x14ac:dyDescent="0.15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53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5"/>
    </row>
    <row r="28" spans="1:78" ht="13.5" customHeight="1" x14ac:dyDescent="0.15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53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5"/>
    </row>
    <row r="29" spans="1:78" ht="13.5" customHeight="1" x14ac:dyDescent="0.15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53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5"/>
    </row>
    <row r="30" spans="1:78" ht="13.5" customHeight="1" x14ac:dyDescent="0.15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53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5"/>
    </row>
    <row r="31" spans="1:78" ht="13.5" customHeight="1" x14ac:dyDescent="0.15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53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5"/>
    </row>
    <row r="32" spans="1:78" ht="13.5" customHeight="1" x14ac:dyDescent="0.15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53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5"/>
    </row>
    <row r="33" spans="1:78" ht="13.5" customHeight="1" x14ac:dyDescent="0.15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53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5"/>
    </row>
    <row r="34" spans="1:78" ht="13.5" customHeight="1" x14ac:dyDescent="0.15">
      <c r="A34" s="2"/>
      <c r="B34" s="16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20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20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20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8"/>
      <c r="BK34" s="2"/>
      <c r="BL34" s="53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5"/>
    </row>
    <row r="35" spans="1:78" ht="13.5" customHeight="1" x14ac:dyDescent="0.15">
      <c r="A35" s="2"/>
      <c r="B35" s="16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20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20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20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8"/>
      <c r="BK35" s="2"/>
      <c r="BL35" s="53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5"/>
    </row>
    <row r="36" spans="1:78" ht="13.5" customHeight="1" x14ac:dyDescent="0.15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53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5"/>
    </row>
    <row r="37" spans="1:78" ht="13.5" customHeight="1" x14ac:dyDescent="0.15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53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5"/>
    </row>
    <row r="38" spans="1:78" ht="13.5" customHeight="1" x14ac:dyDescent="0.15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53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5"/>
    </row>
    <row r="39" spans="1:78" ht="13.5" customHeight="1" x14ac:dyDescent="0.15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53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5"/>
    </row>
    <row r="40" spans="1:78" ht="13.5" customHeight="1" x14ac:dyDescent="0.15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53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5"/>
    </row>
    <row r="41" spans="1:78" ht="13.5" customHeight="1" x14ac:dyDescent="0.15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53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5"/>
    </row>
    <row r="42" spans="1:78" ht="13.5" customHeight="1" x14ac:dyDescent="0.15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53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5"/>
    </row>
    <row r="43" spans="1:78" ht="13.5" customHeight="1" x14ac:dyDescent="0.15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53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5"/>
    </row>
    <row r="44" spans="1:78" ht="13.5" customHeight="1" x14ac:dyDescent="0.15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56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8"/>
    </row>
    <row r="45" spans="1:78" ht="13.5" customHeight="1" x14ac:dyDescent="0.15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62" t="s">
        <v>27</v>
      </c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4"/>
    </row>
    <row r="46" spans="1:78" ht="13.5" customHeight="1" x14ac:dyDescent="0.15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65"/>
      <c r="BM46" s="66"/>
      <c r="BN46" s="66"/>
      <c r="BO46" s="66"/>
      <c r="BP46" s="66"/>
      <c r="BQ46" s="66"/>
      <c r="BR46" s="66"/>
      <c r="BS46" s="66"/>
      <c r="BT46" s="66"/>
      <c r="BU46" s="66"/>
      <c r="BV46" s="66"/>
      <c r="BW46" s="66"/>
      <c r="BX46" s="66"/>
      <c r="BY46" s="66"/>
      <c r="BZ46" s="67"/>
    </row>
    <row r="47" spans="1:78" ht="13.5" customHeight="1" x14ac:dyDescent="0.15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53" t="s">
        <v>109</v>
      </c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5"/>
    </row>
    <row r="48" spans="1:78" ht="13.5" customHeight="1" x14ac:dyDescent="0.15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53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5"/>
    </row>
    <row r="49" spans="1:78" ht="13.5" customHeight="1" x14ac:dyDescent="0.15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53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5"/>
    </row>
    <row r="50" spans="1:78" ht="13.5" customHeight="1" x14ac:dyDescent="0.15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53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5"/>
    </row>
    <row r="51" spans="1:78" ht="13.5" customHeight="1" x14ac:dyDescent="0.15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53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5"/>
    </row>
    <row r="52" spans="1:78" ht="13.5" customHeight="1" x14ac:dyDescent="0.15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53"/>
      <c r="BM52" s="54"/>
      <c r="BN52" s="54"/>
      <c r="BO52" s="54"/>
      <c r="BP52" s="54"/>
      <c r="BQ52" s="54"/>
      <c r="BR52" s="54"/>
      <c r="BS52" s="54"/>
      <c r="BT52" s="54"/>
      <c r="BU52" s="54"/>
      <c r="BV52" s="54"/>
      <c r="BW52" s="54"/>
      <c r="BX52" s="54"/>
      <c r="BY52" s="54"/>
      <c r="BZ52" s="55"/>
    </row>
    <row r="53" spans="1:78" ht="13.5" customHeight="1" x14ac:dyDescent="0.15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53"/>
      <c r="BM53" s="54"/>
      <c r="BN53" s="54"/>
      <c r="BO53" s="54"/>
      <c r="BP53" s="54"/>
      <c r="BQ53" s="54"/>
      <c r="BR53" s="54"/>
      <c r="BS53" s="54"/>
      <c r="BT53" s="54"/>
      <c r="BU53" s="54"/>
      <c r="BV53" s="54"/>
      <c r="BW53" s="54"/>
      <c r="BX53" s="54"/>
      <c r="BY53" s="54"/>
      <c r="BZ53" s="55"/>
    </row>
    <row r="54" spans="1:78" ht="13.5" customHeight="1" x14ac:dyDescent="0.15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53"/>
      <c r="BM54" s="54"/>
      <c r="BN54" s="54"/>
      <c r="BO54" s="54"/>
      <c r="BP54" s="54"/>
      <c r="BQ54" s="54"/>
      <c r="BR54" s="54"/>
      <c r="BS54" s="54"/>
      <c r="BT54" s="54"/>
      <c r="BU54" s="54"/>
      <c r="BV54" s="54"/>
      <c r="BW54" s="54"/>
      <c r="BX54" s="54"/>
      <c r="BY54" s="54"/>
      <c r="BZ54" s="55"/>
    </row>
    <row r="55" spans="1:78" ht="13.5" customHeight="1" x14ac:dyDescent="0.15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53"/>
      <c r="BM55" s="54"/>
      <c r="BN55" s="54"/>
      <c r="BO55" s="54"/>
      <c r="BP55" s="54"/>
      <c r="BQ55" s="54"/>
      <c r="BR55" s="54"/>
      <c r="BS55" s="54"/>
      <c r="BT55" s="54"/>
      <c r="BU55" s="54"/>
      <c r="BV55" s="54"/>
      <c r="BW55" s="54"/>
      <c r="BX55" s="54"/>
      <c r="BY55" s="54"/>
      <c r="BZ55" s="55"/>
    </row>
    <row r="56" spans="1:78" ht="13.5" customHeight="1" x14ac:dyDescent="0.15">
      <c r="A56" s="2"/>
      <c r="B56" s="16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20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20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20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8"/>
      <c r="BK56" s="2"/>
      <c r="BL56" s="53"/>
      <c r="BM56" s="54"/>
      <c r="BN56" s="54"/>
      <c r="BO56" s="54"/>
      <c r="BP56" s="54"/>
      <c r="BQ56" s="54"/>
      <c r="BR56" s="54"/>
      <c r="BS56" s="54"/>
      <c r="BT56" s="54"/>
      <c r="BU56" s="54"/>
      <c r="BV56" s="54"/>
      <c r="BW56" s="54"/>
      <c r="BX56" s="54"/>
      <c r="BY56" s="54"/>
      <c r="BZ56" s="55"/>
    </row>
    <row r="57" spans="1:78" ht="13.5" customHeight="1" x14ac:dyDescent="0.15">
      <c r="A57" s="2"/>
      <c r="B57" s="16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20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20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20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8"/>
      <c r="BK57" s="2"/>
      <c r="BL57" s="53"/>
      <c r="BM57" s="54"/>
      <c r="BN57" s="54"/>
      <c r="BO57" s="54"/>
      <c r="BP57" s="54"/>
      <c r="BQ57" s="54"/>
      <c r="BR57" s="54"/>
      <c r="BS57" s="54"/>
      <c r="BT57" s="54"/>
      <c r="BU57" s="54"/>
      <c r="BV57" s="54"/>
      <c r="BW57" s="54"/>
      <c r="BX57" s="54"/>
      <c r="BY57" s="54"/>
      <c r="BZ57" s="55"/>
    </row>
    <row r="58" spans="1:78" ht="13.5" customHeight="1" x14ac:dyDescent="0.15">
      <c r="A58" s="2"/>
      <c r="B58" s="16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8"/>
      <c r="BK58" s="2"/>
      <c r="BL58" s="53"/>
      <c r="BM58" s="54"/>
      <c r="BN58" s="54"/>
      <c r="BO58" s="54"/>
      <c r="BP58" s="54"/>
      <c r="BQ58" s="54"/>
      <c r="BR58" s="54"/>
      <c r="BS58" s="54"/>
      <c r="BT58" s="54"/>
      <c r="BU58" s="54"/>
      <c r="BV58" s="54"/>
      <c r="BW58" s="54"/>
      <c r="BX58" s="54"/>
      <c r="BY58" s="54"/>
      <c r="BZ58" s="55"/>
    </row>
    <row r="59" spans="1:78" ht="13.5" customHeight="1" x14ac:dyDescent="0.15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53"/>
      <c r="BM59" s="54"/>
      <c r="BN59" s="54"/>
      <c r="BO59" s="54"/>
      <c r="BP59" s="54"/>
      <c r="BQ59" s="54"/>
      <c r="BR59" s="54"/>
      <c r="BS59" s="54"/>
      <c r="BT59" s="54"/>
      <c r="BU59" s="54"/>
      <c r="BV59" s="54"/>
      <c r="BW59" s="54"/>
      <c r="BX59" s="54"/>
      <c r="BY59" s="54"/>
      <c r="BZ59" s="55"/>
    </row>
    <row r="60" spans="1:78" ht="13.5" customHeight="1" x14ac:dyDescent="0.15">
      <c r="A60" s="2"/>
      <c r="B60" s="59" t="s">
        <v>28</v>
      </c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0"/>
      <c r="BI60" s="60"/>
      <c r="BJ60" s="61"/>
      <c r="BK60" s="2"/>
      <c r="BL60" s="53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5"/>
    </row>
    <row r="61" spans="1:78" ht="13.5" customHeight="1" x14ac:dyDescent="0.15">
      <c r="A61" s="2"/>
      <c r="B61" s="59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1"/>
      <c r="BK61" s="2"/>
      <c r="BL61" s="53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5"/>
    </row>
    <row r="62" spans="1:78" ht="13.5" customHeight="1" x14ac:dyDescent="0.15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53"/>
      <c r="BM62" s="54"/>
      <c r="BN62" s="54"/>
      <c r="BO62" s="54"/>
      <c r="BP62" s="54"/>
      <c r="BQ62" s="54"/>
      <c r="BR62" s="54"/>
      <c r="BS62" s="54"/>
      <c r="BT62" s="54"/>
      <c r="BU62" s="54"/>
      <c r="BV62" s="54"/>
      <c r="BW62" s="54"/>
      <c r="BX62" s="54"/>
      <c r="BY62" s="54"/>
      <c r="BZ62" s="55"/>
    </row>
    <row r="63" spans="1:78" ht="13.5" customHeight="1" x14ac:dyDescent="0.15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56"/>
      <c r="BM63" s="57"/>
      <c r="BN63" s="57"/>
      <c r="BO63" s="57"/>
      <c r="BP63" s="57"/>
      <c r="BQ63" s="57"/>
      <c r="BR63" s="57"/>
      <c r="BS63" s="57"/>
      <c r="BT63" s="57"/>
      <c r="BU63" s="57"/>
      <c r="BV63" s="57"/>
      <c r="BW63" s="57"/>
      <c r="BX63" s="57"/>
      <c r="BY63" s="57"/>
      <c r="BZ63" s="58"/>
    </row>
    <row r="64" spans="1:78" ht="13.5" customHeight="1" x14ac:dyDescent="0.15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62" t="s">
        <v>29</v>
      </c>
      <c r="BM64" s="63"/>
      <c r="BN64" s="63"/>
      <c r="BO64" s="63"/>
      <c r="BP64" s="63"/>
      <c r="BQ64" s="63"/>
      <c r="BR64" s="63"/>
      <c r="BS64" s="63"/>
      <c r="BT64" s="63"/>
      <c r="BU64" s="63"/>
      <c r="BV64" s="63"/>
      <c r="BW64" s="63"/>
      <c r="BX64" s="63"/>
      <c r="BY64" s="63"/>
      <c r="BZ64" s="64"/>
    </row>
    <row r="65" spans="1:78" ht="13.5" customHeight="1" x14ac:dyDescent="0.15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65"/>
      <c r="BM65" s="66"/>
      <c r="BN65" s="66"/>
      <c r="BO65" s="66"/>
      <c r="BP65" s="66"/>
      <c r="BQ65" s="66"/>
      <c r="BR65" s="66"/>
      <c r="BS65" s="66"/>
      <c r="BT65" s="66"/>
      <c r="BU65" s="66"/>
      <c r="BV65" s="66"/>
      <c r="BW65" s="66"/>
      <c r="BX65" s="66"/>
      <c r="BY65" s="66"/>
      <c r="BZ65" s="67"/>
    </row>
    <row r="66" spans="1:78" ht="13.5" customHeight="1" x14ac:dyDescent="0.15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53" t="s">
        <v>110</v>
      </c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5"/>
    </row>
    <row r="67" spans="1:78" ht="13.5" customHeight="1" x14ac:dyDescent="0.15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53"/>
      <c r="BM67" s="54"/>
      <c r="BN67" s="54"/>
      <c r="BO67" s="54"/>
      <c r="BP67" s="54"/>
      <c r="BQ67" s="54"/>
      <c r="BR67" s="54"/>
      <c r="BS67" s="54"/>
      <c r="BT67" s="54"/>
      <c r="BU67" s="54"/>
      <c r="BV67" s="54"/>
      <c r="BW67" s="54"/>
      <c r="BX67" s="54"/>
      <c r="BY67" s="54"/>
      <c r="BZ67" s="55"/>
    </row>
    <row r="68" spans="1:78" ht="13.5" customHeight="1" x14ac:dyDescent="0.15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53"/>
      <c r="BM68" s="54"/>
      <c r="BN68" s="54"/>
      <c r="BO68" s="54"/>
      <c r="BP68" s="54"/>
      <c r="BQ68" s="54"/>
      <c r="BR68" s="54"/>
      <c r="BS68" s="54"/>
      <c r="BT68" s="54"/>
      <c r="BU68" s="54"/>
      <c r="BV68" s="54"/>
      <c r="BW68" s="54"/>
      <c r="BX68" s="54"/>
      <c r="BY68" s="54"/>
      <c r="BZ68" s="55"/>
    </row>
    <row r="69" spans="1:78" ht="13.5" customHeight="1" x14ac:dyDescent="0.15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53"/>
      <c r="BM69" s="54"/>
      <c r="BN69" s="54"/>
      <c r="BO69" s="54"/>
      <c r="BP69" s="54"/>
      <c r="BQ69" s="54"/>
      <c r="BR69" s="54"/>
      <c r="BS69" s="54"/>
      <c r="BT69" s="54"/>
      <c r="BU69" s="54"/>
      <c r="BV69" s="54"/>
      <c r="BW69" s="54"/>
      <c r="BX69" s="54"/>
      <c r="BY69" s="54"/>
      <c r="BZ69" s="55"/>
    </row>
    <row r="70" spans="1:78" ht="13.5" customHeight="1" x14ac:dyDescent="0.15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53"/>
      <c r="BM70" s="54"/>
      <c r="BN70" s="54"/>
      <c r="BO70" s="54"/>
      <c r="BP70" s="54"/>
      <c r="BQ70" s="54"/>
      <c r="BR70" s="54"/>
      <c r="BS70" s="54"/>
      <c r="BT70" s="54"/>
      <c r="BU70" s="54"/>
      <c r="BV70" s="54"/>
      <c r="BW70" s="54"/>
      <c r="BX70" s="54"/>
      <c r="BY70" s="54"/>
      <c r="BZ70" s="55"/>
    </row>
    <row r="71" spans="1:78" ht="13.5" customHeight="1" x14ac:dyDescent="0.15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53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5"/>
    </row>
    <row r="72" spans="1:78" ht="13.5" customHeight="1" x14ac:dyDescent="0.15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53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5"/>
    </row>
    <row r="73" spans="1:78" ht="13.5" customHeight="1" x14ac:dyDescent="0.15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53"/>
      <c r="BM73" s="54"/>
      <c r="BN73" s="54"/>
      <c r="BO73" s="54"/>
      <c r="BP73" s="54"/>
      <c r="BQ73" s="54"/>
      <c r="BR73" s="54"/>
      <c r="BS73" s="54"/>
      <c r="BT73" s="54"/>
      <c r="BU73" s="54"/>
      <c r="BV73" s="54"/>
      <c r="BW73" s="54"/>
      <c r="BX73" s="54"/>
      <c r="BY73" s="54"/>
      <c r="BZ73" s="55"/>
    </row>
    <row r="74" spans="1:78" ht="13.5" customHeight="1" x14ac:dyDescent="0.15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53"/>
      <c r="BM74" s="54"/>
      <c r="BN74" s="54"/>
      <c r="BO74" s="54"/>
      <c r="BP74" s="54"/>
      <c r="BQ74" s="54"/>
      <c r="BR74" s="54"/>
      <c r="BS74" s="54"/>
      <c r="BT74" s="54"/>
      <c r="BU74" s="54"/>
      <c r="BV74" s="54"/>
      <c r="BW74" s="54"/>
      <c r="BX74" s="54"/>
      <c r="BY74" s="54"/>
      <c r="BZ74" s="55"/>
    </row>
    <row r="75" spans="1:78" ht="13.5" customHeight="1" x14ac:dyDescent="0.15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53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5"/>
    </row>
    <row r="76" spans="1:78" ht="13.5" customHeight="1" x14ac:dyDescent="0.15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53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5"/>
    </row>
    <row r="77" spans="1:78" ht="13.5" customHeight="1" x14ac:dyDescent="0.15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53"/>
      <c r="BM77" s="54"/>
      <c r="BN77" s="54"/>
      <c r="BO77" s="54"/>
      <c r="BP77" s="54"/>
      <c r="BQ77" s="54"/>
      <c r="BR77" s="54"/>
      <c r="BS77" s="54"/>
      <c r="BT77" s="54"/>
      <c r="BU77" s="54"/>
      <c r="BV77" s="54"/>
      <c r="BW77" s="54"/>
      <c r="BX77" s="54"/>
      <c r="BY77" s="54"/>
      <c r="BZ77" s="55"/>
    </row>
    <row r="78" spans="1:78" ht="13.5" customHeight="1" x14ac:dyDescent="0.15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53"/>
      <c r="BM78" s="54"/>
      <c r="BN78" s="54"/>
      <c r="BO78" s="54"/>
      <c r="BP78" s="54"/>
      <c r="BQ78" s="54"/>
      <c r="BR78" s="54"/>
      <c r="BS78" s="54"/>
      <c r="BT78" s="54"/>
      <c r="BU78" s="54"/>
      <c r="BV78" s="54"/>
      <c r="BW78" s="54"/>
      <c r="BX78" s="54"/>
      <c r="BY78" s="54"/>
      <c r="BZ78" s="55"/>
    </row>
    <row r="79" spans="1:78" ht="13.5" customHeight="1" x14ac:dyDescent="0.15">
      <c r="A79" s="2"/>
      <c r="B79" s="16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20"/>
      <c r="V79" s="20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20"/>
      <c r="AP79" s="20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7"/>
      <c r="BJ79" s="18"/>
      <c r="BK79" s="2"/>
      <c r="BL79" s="53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5"/>
    </row>
    <row r="80" spans="1:78" ht="13.5" customHeight="1" x14ac:dyDescent="0.15">
      <c r="A80" s="2"/>
      <c r="B80" s="16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20"/>
      <c r="V80" s="20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20"/>
      <c r="AP80" s="20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7"/>
      <c r="BJ80" s="18"/>
      <c r="BK80" s="2"/>
      <c r="BL80" s="53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5"/>
    </row>
    <row r="81" spans="1:78" ht="13.5" customHeight="1" x14ac:dyDescent="0.15">
      <c r="A81" s="2"/>
      <c r="B81" s="16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17"/>
      <c r="V81" s="17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17"/>
      <c r="AP81" s="17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17"/>
      <c r="BJ81" s="18"/>
      <c r="BK81" s="2"/>
      <c r="BL81" s="53"/>
      <c r="BM81" s="54"/>
      <c r="BN81" s="54"/>
      <c r="BO81" s="54"/>
      <c r="BP81" s="54"/>
      <c r="BQ81" s="54"/>
      <c r="BR81" s="54"/>
      <c r="BS81" s="54"/>
      <c r="BT81" s="54"/>
      <c r="BU81" s="54"/>
      <c r="BV81" s="54"/>
      <c r="BW81" s="54"/>
      <c r="BX81" s="54"/>
      <c r="BY81" s="54"/>
      <c r="BZ81" s="55"/>
    </row>
    <row r="82" spans="1:78" ht="13.5" customHeight="1" x14ac:dyDescent="0.15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56"/>
      <c r="BM82" s="57"/>
      <c r="BN82" s="57"/>
      <c r="BO82" s="57"/>
      <c r="BP82" s="57"/>
      <c r="BQ82" s="57"/>
      <c r="BR82" s="57"/>
      <c r="BS82" s="57"/>
      <c r="BT82" s="57"/>
      <c r="BU82" s="57"/>
      <c r="BV82" s="57"/>
      <c r="BW82" s="57"/>
      <c r="BX82" s="57"/>
      <c r="BY82" s="57"/>
      <c r="BZ82" s="58"/>
    </row>
    <row r="83" spans="1:78" x14ac:dyDescent="0.15">
      <c r="C83" s="2" t="s">
        <v>30</v>
      </c>
    </row>
    <row r="84" spans="1:78" hidden="1" x14ac:dyDescent="0.15">
      <c r="B84" s="26" t="s">
        <v>31</v>
      </c>
      <c r="C84" s="26"/>
      <c r="D84" s="26"/>
      <c r="E84" s="26" t="s">
        <v>32</v>
      </c>
      <c r="F84" s="26" t="s">
        <v>33</v>
      </c>
      <c r="G84" s="26" t="s">
        <v>34</v>
      </c>
      <c r="H84" s="26" t="s">
        <v>35</v>
      </c>
      <c r="I84" s="26" t="s">
        <v>36</v>
      </c>
      <c r="J84" s="26" t="s">
        <v>37</v>
      </c>
      <c r="K84" s="26" t="s">
        <v>38</v>
      </c>
      <c r="L84" s="26" t="s">
        <v>39</v>
      </c>
      <c r="M84" s="26" t="s">
        <v>40</v>
      </c>
      <c r="N84" s="26" t="s">
        <v>41</v>
      </c>
      <c r="O84" s="26" t="s">
        <v>42</v>
      </c>
    </row>
    <row r="85" spans="1:78" hidden="1" x14ac:dyDescent="0.15">
      <c r="B85" s="26"/>
      <c r="C85" s="26"/>
      <c r="D85" s="26"/>
      <c r="E85" s="26" t="str">
        <f>データ!AI6</f>
        <v>【101.92】</v>
      </c>
      <c r="F85" s="26" t="str">
        <f>データ!AT6</f>
        <v>【88.06】</v>
      </c>
      <c r="G85" s="26" t="str">
        <f>データ!BE6</f>
        <v>【54.23】</v>
      </c>
      <c r="H85" s="26" t="str">
        <f>データ!BP6</f>
        <v>【1,209.40】</v>
      </c>
      <c r="I85" s="26" t="str">
        <f>データ!CA6</f>
        <v>【74.48】</v>
      </c>
      <c r="J85" s="26" t="str">
        <f>データ!CL6</f>
        <v>【219.46】</v>
      </c>
      <c r="K85" s="26" t="str">
        <f>データ!CW6</f>
        <v>【42.82】</v>
      </c>
      <c r="L85" s="26" t="str">
        <f>データ!DH6</f>
        <v>【83.36】</v>
      </c>
      <c r="M85" s="26" t="str">
        <f>データ!DS6</f>
        <v>【24.88】</v>
      </c>
      <c r="N85" s="26" t="str">
        <f>データ!ED6</f>
        <v>【0.01】</v>
      </c>
      <c r="O85" s="26" t="str">
        <f>データ!EO6</f>
        <v>【0.12】</v>
      </c>
    </row>
  </sheetData>
  <sheetProtection algorithmName="SHA-512" hashValue="UuloP6I8xchUZjpatk/ZY5VpJIatiXbS6gEkbZrZU2LFg580IIyUBhcgcCc9UlKkbxrGjEkU5SBNhAPMkfB4XA==" saltValue="Gu6TJW+PZIC+ZkPlsemAsQ==" spinCount="100000" sheet="1" objects="1" scenarios="1" formatCells="0" formatColumns="0" formatRows="0"/>
  <mergeCells count="46">
    <mergeCell ref="BL47:BZ63"/>
    <mergeCell ref="B60:BJ61"/>
    <mergeCell ref="BL64:BZ65"/>
    <mergeCell ref="BL66:BZ82"/>
    <mergeCell ref="BL10:BM10"/>
    <mergeCell ref="BL11:BZ13"/>
    <mergeCell ref="B14:BJ15"/>
    <mergeCell ref="BL14:BZ15"/>
    <mergeCell ref="BL16:BZ44"/>
    <mergeCell ref="BL45:BZ46"/>
    <mergeCell ref="BB9:BI9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AT8:BA8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8:H8"/>
    <mergeCell ref="I8:O8"/>
    <mergeCell ref="P8:V8"/>
    <mergeCell ref="W8:AC8"/>
    <mergeCell ref="AD8:AJ8"/>
    <mergeCell ref="AL8:AS8"/>
    <mergeCell ref="B2:BZ4"/>
    <mergeCell ref="B6:AC6"/>
    <mergeCell ref="B7:H7"/>
    <mergeCell ref="I7:O7"/>
    <mergeCell ref="P7:V7"/>
    <mergeCell ref="W7:AC7"/>
    <mergeCell ref="AD7:AJ7"/>
    <mergeCell ref="AL7:AS7"/>
    <mergeCell ref="AT7:BA7"/>
    <mergeCell ref="BB7:BI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R10"/>
  <sheetViews>
    <sheetView showGridLines="0" workbookViewId="0"/>
  </sheetViews>
  <sheetFormatPr defaultRowHeight="13.5" x14ac:dyDescent="0.15"/>
  <cols>
    <col min="2" max="144" width="11.875" customWidth="1"/>
  </cols>
  <sheetData>
    <row r="1" spans="1:148" x14ac:dyDescent="0.15">
      <c r="A1" t="s">
        <v>43</v>
      </c>
      <c r="Y1" s="27">
        <v>1</v>
      </c>
      <c r="Z1" s="27">
        <v>1</v>
      </c>
      <c r="AA1" s="27">
        <v>1</v>
      </c>
      <c r="AB1" s="27">
        <v>1</v>
      </c>
      <c r="AC1" s="27">
        <v>1</v>
      </c>
      <c r="AD1" s="27">
        <v>1</v>
      </c>
      <c r="AE1" s="27">
        <v>1</v>
      </c>
      <c r="AF1" s="27">
        <v>1</v>
      </c>
      <c r="AG1" s="27">
        <v>1</v>
      </c>
      <c r="AH1" s="27">
        <v>1</v>
      </c>
      <c r="AI1" s="27"/>
      <c r="AJ1" s="27">
        <v>1</v>
      </c>
      <c r="AK1" s="27">
        <v>1</v>
      </c>
      <c r="AL1" s="27">
        <v>1</v>
      </c>
      <c r="AM1" s="27">
        <v>1</v>
      </c>
      <c r="AN1" s="27">
        <v>1</v>
      </c>
      <c r="AO1" s="27">
        <v>1</v>
      </c>
      <c r="AP1" s="27">
        <v>1</v>
      </c>
      <c r="AQ1" s="27">
        <v>1</v>
      </c>
      <c r="AR1" s="27">
        <v>1</v>
      </c>
      <c r="AS1" s="27">
        <v>1</v>
      </c>
      <c r="AT1" s="27"/>
      <c r="AU1" s="27">
        <v>1</v>
      </c>
      <c r="AV1" s="27">
        <v>1</v>
      </c>
      <c r="AW1" s="27">
        <v>1</v>
      </c>
      <c r="AX1" s="27">
        <v>1</v>
      </c>
      <c r="AY1" s="27">
        <v>1</v>
      </c>
      <c r="AZ1" s="27">
        <v>1</v>
      </c>
      <c r="BA1" s="27">
        <v>1</v>
      </c>
      <c r="BB1" s="27">
        <v>1</v>
      </c>
      <c r="BC1" s="27">
        <v>1</v>
      </c>
      <c r="BD1" s="27">
        <v>1</v>
      </c>
      <c r="BE1" s="27"/>
      <c r="BF1" s="27">
        <v>1</v>
      </c>
      <c r="BG1" s="27">
        <v>1</v>
      </c>
      <c r="BH1" s="27">
        <v>1</v>
      </c>
      <c r="BI1" s="27">
        <v>1</v>
      </c>
      <c r="BJ1" s="27">
        <v>1</v>
      </c>
      <c r="BK1" s="27">
        <v>1</v>
      </c>
      <c r="BL1" s="27">
        <v>1</v>
      </c>
      <c r="BM1" s="27">
        <v>1</v>
      </c>
      <c r="BN1" s="27">
        <v>1</v>
      </c>
      <c r="BO1" s="27">
        <v>1</v>
      </c>
      <c r="BP1" s="27"/>
      <c r="BQ1" s="27">
        <v>1</v>
      </c>
      <c r="BR1" s="27">
        <v>1</v>
      </c>
      <c r="BS1" s="27">
        <v>1</v>
      </c>
      <c r="BT1" s="27">
        <v>1</v>
      </c>
      <c r="BU1" s="27">
        <v>1</v>
      </c>
      <c r="BV1" s="27">
        <v>1</v>
      </c>
      <c r="BW1" s="27">
        <v>1</v>
      </c>
      <c r="BX1" s="27">
        <v>1</v>
      </c>
      <c r="BY1" s="27">
        <v>1</v>
      </c>
      <c r="BZ1" s="27">
        <v>1</v>
      </c>
      <c r="CA1" s="27"/>
      <c r="CB1" s="27">
        <v>1</v>
      </c>
      <c r="CC1" s="27">
        <v>1</v>
      </c>
      <c r="CD1" s="27">
        <v>1</v>
      </c>
      <c r="CE1" s="27">
        <v>1</v>
      </c>
      <c r="CF1" s="27">
        <v>1</v>
      </c>
      <c r="CG1" s="27">
        <v>1</v>
      </c>
      <c r="CH1" s="27">
        <v>1</v>
      </c>
      <c r="CI1" s="27">
        <v>1</v>
      </c>
      <c r="CJ1" s="27">
        <v>1</v>
      </c>
      <c r="CK1" s="27">
        <v>1</v>
      </c>
      <c r="CL1" s="27"/>
      <c r="CM1" s="27">
        <v>1</v>
      </c>
      <c r="CN1" s="27">
        <v>1</v>
      </c>
      <c r="CO1" s="27">
        <v>1</v>
      </c>
      <c r="CP1" s="27">
        <v>1</v>
      </c>
      <c r="CQ1" s="27">
        <v>1</v>
      </c>
      <c r="CR1" s="27">
        <v>1</v>
      </c>
      <c r="CS1" s="27">
        <v>1</v>
      </c>
      <c r="CT1" s="27">
        <v>1</v>
      </c>
      <c r="CU1" s="27">
        <v>1</v>
      </c>
      <c r="CV1" s="27">
        <v>1</v>
      </c>
      <c r="CW1" s="27"/>
      <c r="CX1" s="27">
        <v>1</v>
      </c>
      <c r="CY1" s="27">
        <v>1</v>
      </c>
      <c r="CZ1" s="27">
        <v>1</v>
      </c>
      <c r="DA1" s="27">
        <v>1</v>
      </c>
      <c r="DB1" s="27">
        <v>1</v>
      </c>
      <c r="DC1" s="27">
        <v>1</v>
      </c>
      <c r="DD1" s="27">
        <v>1</v>
      </c>
      <c r="DE1" s="27">
        <v>1</v>
      </c>
      <c r="DF1" s="27">
        <v>1</v>
      </c>
      <c r="DG1" s="27">
        <v>1</v>
      </c>
      <c r="DH1" s="27"/>
      <c r="DI1" s="27">
        <v>1</v>
      </c>
      <c r="DJ1" s="27">
        <v>1</v>
      </c>
      <c r="DK1" s="27">
        <v>1</v>
      </c>
      <c r="DL1" s="27">
        <v>1</v>
      </c>
      <c r="DM1" s="27">
        <v>1</v>
      </c>
      <c r="DN1" s="27">
        <v>1</v>
      </c>
      <c r="DO1" s="27">
        <v>1</v>
      </c>
      <c r="DP1" s="27">
        <v>1</v>
      </c>
      <c r="DQ1" s="27">
        <v>1</v>
      </c>
      <c r="DR1" s="27">
        <v>1</v>
      </c>
      <c r="DS1" s="27"/>
      <c r="DT1" s="27">
        <v>1</v>
      </c>
      <c r="DU1" s="27">
        <v>1</v>
      </c>
      <c r="DV1" s="27">
        <v>1</v>
      </c>
      <c r="DW1" s="27">
        <v>1</v>
      </c>
      <c r="DX1" s="27">
        <v>1</v>
      </c>
      <c r="DY1" s="27">
        <v>1</v>
      </c>
      <c r="DZ1" s="27">
        <v>1</v>
      </c>
      <c r="EA1" s="27">
        <v>1</v>
      </c>
      <c r="EB1" s="27">
        <v>1</v>
      </c>
      <c r="EC1" s="27">
        <v>1</v>
      </c>
      <c r="ED1" s="27"/>
      <c r="EE1" s="27">
        <v>1</v>
      </c>
      <c r="EF1" s="27">
        <v>1</v>
      </c>
      <c r="EG1" s="27">
        <v>1</v>
      </c>
      <c r="EH1" s="27">
        <v>1</v>
      </c>
      <c r="EI1" s="27">
        <v>1</v>
      </c>
      <c r="EJ1" s="27">
        <v>1</v>
      </c>
      <c r="EK1" s="27">
        <v>1</v>
      </c>
      <c r="EL1" s="27">
        <v>1</v>
      </c>
      <c r="EM1" s="27">
        <v>1</v>
      </c>
      <c r="EN1" s="27">
        <v>1</v>
      </c>
      <c r="EO1" s="27"/>
    </row>
    <row r="2" spans="1:148" x14ac:dyDescent="0.15">
      <c r="A2" s="28" t="s">
        <v>44</v>
      </c>
      <c r="B2" s="28">
        <f>COLUMN()-1</f>
        <v>1</v>
      </c>
      <c r="C2" s="28">
        <f t="shared" ref="C2:BS2" si="0">COLUMN()-1</f>
        <v>2</v>
      </c>
      <c r="D2" s="28">
        <f t="shared" si="0"/>
        <v>3</v>
      </c>
      <c r="E2" s="28">
        <f t="shared" si="0"/>
        <v>4</v>
      </c>
      <c r="F2" s="28">
        <f t="shared" si="0"/>
        <v>5</v>
      </c>
      <c r="G2" s="28">
        <f t="shared" si="0"/>
        <v>6</v>
      </c>
      <c r="H2" s="28">
        <f t="shared" si="0"/>
        <v>7</v>
      </c>
      <c r="I2" s="28">
        <f t="shared" si="0"/>
        <v>8</v>
      </c>
      <c r="J2" s="28">
        <f t="shared" si="0"/>
        <v>9</v>
      </c>
      <c r="K2" s="28">
        <f t="shared" si="0"/>
        <v>10</v>
      </c>
      <c r="L2" s="28">
        <f t="shared" si="0"/>
        <v>11</v>
      </c>
      <c r="M2" s="28">
        <f t="shared" si="0"/>
        <v>12</v>
      </c>
      <c r="N2" s="28">
        <f t="shared" si="0"/>
        <v>13</v>
      </c>
      <c r="O2" s="28">
        <f t="shared" si="0"/>
        <v>14</v>
      </c>
      <c r="P2" s="28">
        <f t="shared" si="0"/>
        <v>15</v>
      </c>
      <c r="Q2" s="28">
        <f t="shared" si="0"/>
        <v>16</v>
      </c>
      <c r="R2" s="28">
        <f t="shared" si="0"/>
        <v>17</v>
      </c>
      <c r="S2" s="28">
        <f t="shared" si="0"/>
        <v>18</v>
      </c>
      <c r="T2" s="28">
        <f t="shared" si="0"/>
        <v>19</v>
      </c>
      <c r="U2" s="28">
        <f t="shared" si="0"/>
        <v>20</v>
      </c>
      <c r="V2" s="28">
        <f t="shared" si="0"/>
        <v>21</v>
      </c>
      <c r="W2" s="28">
        <f t="shared" si="0"/>
        <v>22</v>
      </c>
      <c r="X2" s="28">
        <f t="shared" si="0"/>
        <v>23</v>
      </c>
      <c r="Y2" s="28">
        <f t="shared" si="0"/>
        <v>24</v>
      </c>
      <c r="Z2" s="28">
        <f t="shared" si="0"/>
        <v>25</v>
      </c>
      <c r="AA2" s="28">
        <f t="shared" si="0"/>
        <v>26</v>
      </c>
      <c r="AB2" s="28">
        <f t="shared" si="0"/>
        <v>27</v>
      </c>
      <c r="AC2" s="28">
        <f t="shared" si="0"/>
        <v>28</v>
      </c>
      <c r="AD2" s="28">
        <f t="shared" si="0"/>
        <v>29</v>
      </c>
      <c r="AE2" s="28">
        <f t="shared" si="0"/>
        <v>30</v>
      </c>
      <c r="AF2" s="28">
        <f t="shared" si="0"/>
        <v>31</v>
      </c>
      <c r="AG2" s="28">
        <f t="shared" si="0"/>
        <v>32</v>
      </c>
      <c r="AH2" s="28">
        <f t="shared" si="0"/>
        <v>33</v>
      </c>
      <c r="AI2" s="28">
        <f t="shared" si="0"/>
        <v>34</v>
      </c>
      <c r="AJ2" s="28">
        <f t="shared" si="0"/>
        <v>35</v>
      </c>
      <c r="AK2" s="28">
        <f t="shared" si="0"/>
        <v>36</v>
      </c>
      <c r="AL2" s="28">
        <f t="shared" si="0"/>
        <v>37</v>
      </c>
      <c r="AM2" s="28">
        <f t="shared" si="0"/>
        <v>38</v>
      </c>
      <c r="AN2" s="28">
        <f t="shared" si="0"/>
        <v>39</v>
      </c>
      <c r="AO2" s="28">
        <f t="shared" si="0"/>
        <v>40</v>
      </c>
      <c r="AP2" s="28">
        <f t="shared" si="0"/>
        <v>41</v>
      </c>
      <c r="AQ2" s="28">
        <f t="shared" si="0"/>
        <v>42</v>
      </c>
      <c r="AR2" s="28">
        <f t="shared" si="0"/>
        <v>43</v>
      </c>
      <c r="AS2" s="28">
        <f t="shared" si="0"/>
        <v>44</v>
      </c>
      <c r="AT2" s="28">
        <f t="shared" si="0"/>
        <v>45</v>
      </c>
      <c r="AU2" s="28">
        <f t="shared" si="0"/>
        <v>46</v>
      </c>
      <c r="AV2" s="28">
        <f t="shared" si="0"/>
        <v>47</v>
      </c>
      <c r="AW2" s="28">
        <f t="shared" si="0"/>
        <v>48</v>
      </c>
      <c r="AX2" s="28">
        <f t="shared" si="0"/>
        <v>49</v>
      </c>
      <c r="AY2" s="28">
        <f t="shared" si="0"/>
        <v>50</v>
      </c>
      <c r="AZ2" s="28">
        <f t="shared" si="0"/>
        <v>51</v>
      </c>
      <c r="BA2" s="28">
        <f t="shared" si="0"/>
        <v>52</v>
      </c>
      <c r="BB2" s="28">
        <f t="shared" si="0"/>
        <v>53</v>
      </c>
      <c r="BC2" s="28">
        <f t="shared" si="0"/>
        <v>54</v>
      </c>
      <c r="BD2" s="28">
        <f t="shared" si="0"/>
        <v>55</v>
      </c>
      <c r="BE2" s="28">
        <f t="shared" si="0"/>
        <v>56</v>
      </c>
      <c r="BF2" s="28">
        <f t="shared" si="0"/>
        <v>57</v>
      </c>
      <c r="BG2" s="28">
        <f t="shared" si="0"/>
        <v>58</v>
      </c>
      <c r="BH2" s="28">
        <f t="shared" si="0"/>
        <v>59</v>
      </c>
      <c r="BI2" s="28">
        <f t="shared" si="0"/>
        <v>60</v>
      </c>
      <c r="BJ2" s="28">
        <f t="shared" si="0"/>
        <v>61</v>
      </c>
      <c r="BK2" s="28">
        <f t="shared" si="0"/>
        <v>62</v>
      </c>
      <c r="BL2" s="28">
        <f t="shared" si="0"/>
        <v>63</v>
      </c>
      <c r="BM2" s="28">
        <f t="shared" si="0"/>
        <v>64</v>
      </c>
      <c r="BN2" s="28">
        <f t="shared" si="0"/>
        <v>65</v>
      </c>
      <c r="BO2" s="28">
        <f t="shared" si="0"/>
        <v>66</v>
      </c>
      <c r="BP2" s="28">
        <f t="shared" si="0"/>
        <v>67</v>
      </c>
      <c r="BQ2" s="28">
        <f t="shared" si="0"/>
        <v>68</v>
      </c>
      <c r="BR2" s="28">
        <f t="shared" si="0"/>
        <v>69</v>
      </c>
      <c r="BS2" s="28">
        <f t="shared" si="0"/>
        <v>70</v>
      </c>
      <c r="BT2" s="28">
        <f t="shared" ref="BT2:EE2" si="1">COLUMN()-1</f>
        <v>71</v>
      </c>
      <c r="BU2" s="28">
        <f t="shared" si="1"/>
        <v>72</v>
      </c>
      <c r="BV2" s="28">
        <f t="shared" si="1"/>
        <v>73</v>
      </c>
      <c r="BW2" s="28">
        <f t="shared" si="1"/>
        <v>74</v>
      </c>
      <c r="BX2" s="28">
        <f t="shared" si="1"/>
        <v>75</v>
      </c>
      <c r="BY2" s="28">
        <f t="shared" si="1"/>
        <v>76</v>
      </c>
      <c r="BZ2" s="28">
        <f t="shared" si="1"/>
        <v>77</v>
      </c>
      <c r="CA2" s="28">
        <f t="shared" si="1"/>
        <v>78</v>
      </c>
      <c r="CB2" s="28">
        <f t="shared" si="1"/>
        <v>79</v>
      </c>
      <c r="CC2" s="28">
        <f t="shared" si="1"/>
        <v>80</v>
      </c>
      <c r="CD2" s="28">
        <f t="shared" si="1"/>
        <v>81</v>
      </c>
      <c r="CE2" s="28">
        <f t="shared" si="1"/>
        <v>82</v>
      </c>
      <c r="CF2" s="28">
        <f t="shared" si="1"/>
        <v>83</v>
      </c>
      <c r="CG2" s="28">
        <f t="shared" si="1"/>
        <v>84</v>
      </c>
      <c r="CH2" s="28">
        <f t="shared" si="1"/>
        <v>85</v>
      </c>
      <c r="CI2" s="28">
        <f t="shared" si="1"/>
        <v>86</v>
      </c>
      <c r="CJ2" s="28">
        <f t="shared" si="1"/>
        <v>87</v>
      </c>
      <c r="CK2" s="28">
        <f t="shared" si="1"/>
        <v>88</v>
      </c>
      <c r="CL2" s="28">
        <f t="shared" si="1"/>
        <v>89</v>
      </c>
      <c r="CM2" s="28">
        <f t="shared" si="1"/>
        <v>90</v>
      </c>
      <c r="CN2" s="28">
        <f t="shared" si="1"/>
        <v>91</v>
      </c>
      <c r="CO2" s="28">
        <f t="shared" si="1"/>
        <v>92</v>
      </c>
      <c r="CP2" s="28">
        <f t="shared" si="1"/>
        <v>93</v>
      </c>
      <c r="CQ2" s="28">
        <f t="shared" si="1"/>
        <v>94</v>
      </c>
      <c r="CR2" s="28">
        <f t="shared" si="1"/>
        <v>95</v>
      </c>
      <c r="CS2" s="28">
        <f t="shared" si="1"/>
        <v>96</v>
      </c>
      <c r="CT2" s="28">
        <f t="shared" si="1"/>
        <v>97</v>
      </c>
      <c r="CU2" s="28">
        <f t="shared" si="1"/>
        <v>98</v>
      </c>
      <c r="CV2" s="28">
        <f t="shared" si="1"/>
        <v>99</v>
      </c>
      <c r="CW2" s="28">
        <f t="shared" si="1"/>
        <v>100</v>
      </c>
      <c r="CX2" s="28">
        <f t="shared" si="1"/>
        <v>101</v>
      </c>
      <c r="CY2" s="28">
        <f t="shared" si="1"/>
        <v>102</v>
      </c>
      <c r="CZ2" s="28">
        <f t="shared" si="1"/>
        <v>103</v>
      </c>
      <c r="DA2" s="28">
        <f t="shared" si="1"/>
        <v>104</v>
      </c>
      <c r="DB2" s="28">
        <f t="shared" si="1"/>
        <v>105</v>
      </c>
      <c r="DC2" s="28">
        <f t="shared" si="1"/>
        <v>106</v>
      </c>
      <c r="DD2" s="28">
        <f t="shared" si="1"/>
        <v>107</v>
      </c>
      <c r="DE2" s="28">
        <f t="shared" si="1"/>
        <v>108</v>
      </c>
      <c r="DF2" s="28">
        <f t="shared" si="1"/>
        <v>109</v>
      </c>
      <c r="DG2" s="28">
        <f t="shared" si="1"/>
        <v>110</v>
      </c>
      <c r="DH2" s="28">
        <f t="shared" si="1"/>
        <v>111</v>
      </c>
      <c r="DI2" s="28">
        <f t="shared" si="1"/>
        <v>112</v>
      </c>
      <c r="DJ2" s="28">
        <f t="shared" si="1"/>
        <v>113</v>
      </c>
      <c r="DK2" s="28">
        <f t="shared" si="1"/>
        <v>114</v>
      </c>
      <c r="DL2" s="28">
        <f t="shared" si="1"/>
        <v>115</v>
      </c>
      <c r="DM2" s="28">
        <f t="shared" si="1"/>
        <v>116</v>
      </c>
      <c r="DN2" s="28">
        <f t="shared" si="1"/>
        <v>117</v>
      </c>
      <c r="DO2" s="28">
        <f t="shared" si="1"/>
        <v>118</v>
      </c>
      <c r="DP2" s="28">
        <f t="shared" si="1"/>
        <v>119</v>
      </c>
      <c r="DQ2" s="28">
        <f t="shared" si="1"/>
        <v>120</v>
      </c>
      <c r="DR2" s="28">
        <f t="shared" si="1"/>
        <v>121</v>
      </c>
      <c r="DS2" s="28">
        <f t="shared" si="1"/>
        <v>122</v>
      </c>
      <c r="DT2" s="28">
        <f t="shared" si="1"/>
        <v>123</v>
      </c>
      <c r="DU2" s="28">
        <f t="shared" si="1"/>
        <v>124</v>
      </c>
      <c r="DV2" s="28">
        <f t="shared" si="1"/>
        <v>125</v>
      </c>
      <c r="DW2" s="28">
        <f t="shared" si="1"/>
        <v>126</v>
      </c>
      <c r="DX2" s="28">
        <f t="shared" si="1"/>
        <v>127</v>
      </c>
      <c r="DY2" s="28">
        <f t="shared" si="1"/>
        <v>128</v>
      </c>
      <c r="DZ2" s="28">
        <f t="shared" si="1"/>
        <v>129</v>
      </c>
      <c r="EA2" s="28">
        <f t="shared" si="1"/>
        <v>130</v>
      </c>
      <c r="EB2" s="28">
        <f t="shared" si="1"/>
        <v>131</v>
      </c>
      <c r="EC2" s="28">
        <f t="shared" si="1"/>
        <v>132</v>
      </c>
      <c r="ED2" s="28">
        <f t="shared" si="1"/>
        <v>133</v>
      </c>
      <c r="EE2" s="28">
        <f t="shared" si="1"/>
        <v>134</v>
      </c>
      <c r="EF2" s="28">
        <f t="shared" ref="EF2:EO2" si="2">COLUMN()-1</f>
        <v>135</v>
      </c>
      <c r="EG2" s="28">
        <f t="shared" si="2"/>
        <v>136</v>
      </c>
      <c r="EH2" s="28">
        <f t="shared" si="2"/>
        <v>137</v>
      </c>
      <c r="EI2" s="28">
        <f t="shared" si="2"/>
        <v>138</v>
      </c>
      <c r="EJ2" s="28">
        <f t="shared" si="2"/>
        <v>139</v>
      </c>
      <c r="EK2" s="28">
        <f t="shared" si="2"/>
        <v>140</v>
      </c>
      <c r="EL2" s="28">
        <f t="shared" si="2"/>
        <v>141</v>
      </c>
      <c r="EM2" s="28">
        <f t="shared" si="2"/>
        <v>142</v>
      </c>
      <c r="EN2" s="28">
        <f t="shared" si="2"/>
        <v>143</v>
      </c>
      <c r="EO2" s="28">
        <f t="shared" si="2"/>
        <v>144</v>
      </c>
    </row>
    <row r="3" spans="1:148" x14ac:dyDescent="0.15">
      <c r="A3" s="28" t="s">
        <v>45</v>
      </c>
      <c r="B3" s="29" t="s">
        <v>46</v>
      </c>
      <c r="C3" s="29" t="s">
        <v>47</v>
      </c>
      <c r="D3" s="29" t="s">
        <v>48</v>
      </c>
      <c r="E3" s="29" t="s">
        <v>49</v>
      </c>
      <c r="F3" s="29" t="s">
        <v>50</v>
      </c>
      <c r="G3" s="29" t="s">
        <v>51</v>
      </c>
      <c r="H3" s="76" t="s">
        <v>52</v>
      </c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8"/>
      <c r="Y3" s="82" t="s">
        <v>53</v>
      </c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5" t="s">
        <v>54</v>
      </c>
      <c r="DJ3" s="75"/>
      <c r="DK3" s="75"/>
      <c r="DL3" s="75"/>
      <c r="DM3" s="75"/>
      <c r="DN3" s="75"/>
      <c r="DO3" s="75"/>
      <c r="DP3" s="75"/>
      <c r="DQ3" s="75"/>
      <c r="DR3" s="75"/>
      <c r="DS3" s="75"/>
      <c r="DT3" s="75"/>
      <c r="DU3" s="75"/>
      <c r="DV3" s="75"/>
      <c r="DW3" s="75"/>
      <c r="DX3" s="75"/>
      <c r="DY3" s="75"/>
      <c r="DZ3" s="75"/>
      <c r="EA3" s="75"/>
      <c r="EB3" s="75"/>
      <c r="EC3" s="75"/>
      <c r="ED3" s="75"/>
      <c r="EE3" s="75"/>
      <c r="EF3" s="75"/>
      <c r="EG3" s="75"/>
      <c r="EH3" s="75"/>
      <c r="EI3" s="75"/>
      <c r="EJ3" s="75"/>
      <c r="EK3" s="75"/>
      <c r="EL3" s="75"/>
      <c r="EM3" s="75"/>
      <c r="EN3" s="75"/>
      <c r="EO3" s="75"/>
    </row>
    <row r="4" spans="1:148" x14ac:dyDescent="0.15">
      <c r="A4" s="28" t="s">
        <v>55</v>
      </c>
      <c r="B4" s="30"/>
      <c r="C4" s="30"/>
      <c r="D4" s="30"/>
      <c r="E4" s="30"/>
      <c r="F4" s="30"/>
      <c r="G4" s="30"/>
      <c r="H4" s="79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1"/>
      <c r="Y4" s="75" t="s">
        <v>56</v>
      </c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 t="s">
        <v>57</v>
      </c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 t="s">
        <v>58</v>
      </c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 t="s">
        <v>59</v>
      </c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 t="s">
        <v>60</v>
      </c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 t="s">
        <v>61</v>
      </c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 t="s">
        <v>62</v>
      </c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 t="s">
        <v>63</v>
      </c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 t="s">
        <v>64</v>
      </c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 t="s">
        <v>65</v>
      </c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 t="s">
        <v>66</v>
      </c>
      <c r="EF4" s="75"/>
      <c r="EG4" s="75"/>
      <c r="EH4" s="75"/>
      <c r="EI4" s="75"/>
      <c r="EJ4" s="75"/>
      <c r="EK4" s="75"/>
      <c r="EL4" s="75"/>
      <c r="EM4" s="75"/>
      <c r="EN4" s="75"/>
      <c r="EO4" s="75"/>
    </row>
    <row r="5" spans="1:148" x14ac:dyDescent="0.15">
      <c r="A5" s="28" t="s">
        <v>67</v>
      </c>
      <c r="B5" s="31"/>
      <c r="C5" s="31"/>
      <c r="D5" s="31"/>
      <c r="E5" s="31"/>
      <c r="F5" s="31"/>
      <c r="G5" s="31"/>
      <c r="H5" s="32" t="s">
        <v>68</v>
      </c>
      <c r="I5" s="32" t="s">
        <v>69</v>
      </c>
      <c r="J5" s="32" t="s">
        <v>70</v>
      </c>
      <c r="K5" s="32" t="s">
        <v>71</v>
      </c>
      <c r="L5" s="32" t="s">
        <v>72</v>
      </c>
      <c r="M5" s="32" t="s">
        <v>5</v>
      </c>
      <c r="N5" s="32" t="s">
        <v>73</v>
      </c>
      <c r="O5" s="32" t="s">
        <v>74</v>
      </c>
      <c r="P5" s="32" t="s">
        <v>75</v>
      </c>
      <c r="Q5" s="32" t="s">
        <v>76</v>
      </c>
      <c r="R5" s="32" t="s">
        <v>77</v>
      </c>
      <c r="S5" s="32" t="s">
        <v>78</v>
      </c>
      <c r="T5" s="32" t="s">
        <v>79</v>
      </c>
      <c r="U5" s="32" t="s">
        <v>80</v>
      </c>
      <c r="V5" s="32" t="s">
        <v>81</v>
      </c>
      <c r="W5" s="32" t="s">
        <v>82</v>
      </c>
      <c r="X5" s="32" t="s">
        <v>83</v>
      </c>
      <c r="Y5" s="32" t="s">
        <v>84</v>
      </c>
      <c r="Z5" s="32" t="s">
        <v>85</v>
      </c>
      <c r="AA5" s="32" t="s">
        <v>86</v>
      </c>
      <c r="AB5" s="32" t="s">
        <v>87</v>
      </c>
      <c r="AC5" s="32" t="s">
        <v>88</v>
      </c>
      <c r="AD5" s="32" t="s">
        <v>89</v>
      </c>
      <c r="AE5" s="32" t="s">
        <v>90</v>
      </c>
      <c r="AF5" s="32" t="s">
        <v>91</v>
      </c>
      <c r="AG5" s="32" t="s">
        <v>92</v>
      </c>
      <c r="AH5" s="32" t="s">
        <v>93</v>
      </c>
      <c r="AI5" s="32" t="s">
        <v>31</v>
      </c>
      <c r="AJ5" s="32" t="s">
        <v>84</v>
      </c>
      <c r="AK5" s="32" t="s">
        <v>85</v>
      </c>
      <c r="AL5" s="32" t="s">
        <v>86</v>
      </c>
      <c r="AM5" s="32" t="s">
        <v>87</v>
      </c>
      <c r="AN5" s="32" t="s">
        <v>88</v>
      </c>
      <c r="AO5" s="32" t="s">
        <v>89</v>
      </c>
      <c r="AP5" s="32" t="s">
        <v>90</v>
      </c>
      <c r="AQ5" s="32" t="s">
        <v>91</v>
      </c>
      <c r="AR5" s="32" t="s">
        <v>92</v>
      </c>
      <c r="AS5" s="32" t="s">
        <v>93</v>
      </c>
      <c r="AT5" s="32" t="s">
        <v>94</v>
      </c>
      <c r="AU5" s="32" t="s">
        <v>84</v>
      </c>
      <c r="AV5" s="32" t="s">
        <v>85</v>
      </c>
      <c r="AW5" s="32" t="s">
        <v>86</v>
      </c>
      <c r="AX5" s="32" t="s">
        <v>87</v>
      </c>
      <c r="AY5" s="32" t="s">
        <v>88</v>
      </c>
      <c r="AZ5" s="32" t="s">
        <v>89</v>
      </c>
      <c r="BA5" s="32" t="s">
        <v>90</v>
      </c>
      <c r="BB5" s="32" t="s">
        <v>91</v>
      </c>
      <c r="BC5" s="32" t="s">
        <v>92</v>
      </c>
      <c r="BD5" s="32" t="s">
        <v>93</v>
      </c>
      <c r="BE5" s="32" t="s">
        <v>94</v>
      </c>
      <c r="BF5" s="32" t="s">
        <v>84</v>
      </c>
      <c r="BG5" s="32" t="s">
        <v>85</v>
      </c>
      <c r="BH5" s="32" t="s">
        <v>86</v>
      </c>
      <c r="BI5" s="32" t="s">
        <v>87</v>
      </c>
      <c r="BJ5" s="32" t="s">
        <v>88</v>
      </c>
      <c r="BK5" s="32" t="s">
        <v>89</v>
      </c>
      <c r="BL5" s="32" t="s">
        <v>90</v>
      </c>
      <c r="BM5" s="32" t="s">
        <v>91</v>
      </c>
      <c r="BN5" s="32" t="s">
        <v>92</v>
      </c>
      <c r="BO5" s="32" t="s">
        <v>93</v>
      </c>
      <c r="BP5" s="32" t="s">
        <v>94</v>
      </c>
      <c r="BQ5" s="32" t="s">
        <v>84</v>
      </c>
      <c r="BR5" s="32" t="s">
        <v>85</v>
      </c>
      <c r="BS5" s="32" t="s">
        <v>86</v>
      </c>
      <c r="BT5" s="32" t="s">
        <v>87</v>
      </c>
      <c r="BU5" s="32" t="s">
        <v>88</v>
      </c>
      <c r="BV5" s="32" t="s">
        <v>89</v>
      </c>
      <c r="BW5" s="32" t="s">
        <v>90</v>
      </c>
      <c r="BX5" s="32" t="s">
        <v>91</v>
      </c>
      <c r="BY5" s="32" t="s">
        <v>92</v>
      </c>
      <c r="BZ5" s="32" t="s">
        <v>93</v>
      </c>
      <c r="CA5" s="32" t="s">
        <v>94</v>
      </c>
      <c r="CB5" s="32" t="s">
        <v>84</v>
      </c>
      <c r="CC5" s="32" t="s">
        <v>85</v>
      </c>
      <c r="CD5" s="32" t="s">
        <v>86</v>
      </c>
      <c r="CE5" s="32" t="s">
        <v>87</v>
      </c>
      <c r="CF5" s="32" t="s">
        <v>88</v>
      </c>
      <c r="CG5" s="32" t="s">
        <v>89</v>
      </c>
      <c r="CH5" s="32" t="s">
        <v>90</v>
      </c>
      <c r="CI5" s="32" t="s">
        <v>91</v>
      </c>
      <c r="CJ5" s="32" t="s">
        <v>92</v>
      </c>
      <c r="CK5" s="32" t="s">
        <v>93</v>
      </c>
      <c r="CL5" s="32" t="s">
        <v>94</v>
      </c>
      <c r="CM5" s="32" t="s">
        <v>84</v>
      </c>
      <c r="CN5" s="32" t="s">
        <v>85</v>
      </c>
      <c r="CO5" s="32" t="s">
        <v>86</v>
      </c>
      <c r="CP5" s="32" t="s">
        <v>87</v>
      </c>
      <c r="CQ5" s="32" t="s">
        <v>88</v>
      </c>
      <c r="CR5" s="32" t="s">
        <v>89</v>
      </c>
      <c r="CS5" s="32" t="s">
        <v>90</v>
      </c>
      <c r="CT5" s="32" t="s">
        <v>91</v>
      </c>
      <c r="CU5" s="32" t="s">
        <v>92</v>
      </c>
      <c r="CV5" s="32" t="s">
        <v>93</v>
      </c>
      <c r="CW5" s="32" t="s">
        <v>94</v>
      </c>
      <c r="CX5" s="32" t="s">
        <v>84</v>
      </c>
      <c r="CY5" s="32" t="s">
        <v>85</v>
      </c>
      <c r="CZ5" s="32" t="s">
        <v>86</v>
      </c>
      <c r="DA5" s="32" t="s">
        <v>87</v>
      </c>
      <c r="DB5" s="32" t="s">
        <v>88</v>
      </c>
      <c r="DC5" s="32" t="s">
        <v>89</v>
      </c>
      <c r="DD5" s="32" t="s">
        <v>90</v>
      </c>
      <c r="DE5" s="32" t="s">
        <v>91</v>
      </c>
      <c r="DF5" s="32" t="s">
        <v>92</v>
      </c>
      <c r="DG5" s="32" t="s">
        <v>93</v>
      </c>
      <c r="DH5" s="32" t="s">
        <v>94</v>
      </c>
      <c r="DI5" s="32" t="s">
        <v>84</v>
      </c>
      <c r="DJ5" s="32" t="s">
        <v>85</v>
      </c>
      <c r="DK5" s="32" t="s">
        <v>86</v>
      </c>
      <c r="DL5" s="32" t="s">
        <v>87</v>
      </c>
      <c r="DM5" s="32" t="s">
        <v>88</v>
      </c>
      <c r="DN5" s="32" t="s">
        <v>89</v>
      </c>
      <c r="DO5" s="32" t="s">
        <v>90</v>
      </c>
      <c r="DP5" s="32" t="s">
        <v>91</v>
      </c>
      <c r="DQ5" s="32" t="s">
        <v>92</v>
      </c>
      <c r="DR5" s="32" t="s">
        <v>93</v>
      </c>
      <c r="DS5" s="32" t="s">
        <v>94</v>
      </c>
      <c r="DT5" s="32" t="s">
        <v>84</v>
      </c>
      <c r="DU5" s="32" t="s">
        <v>85</v>
      </c>
      <c r="DV5" s="32" t="s">
        <v>86</v>
      </c>
      <c r="DW5" s="32" t="s">
        <v>87</v>
      </c>
      <c r="DX5" s="32" t="s">
        <v>88</v>
      </c>
      <c r="DY5" s="32" t="s">
        <v>89</v>
      </c>
      <c r="DZ5" s="32" t="s">
        <v>90</v>
      </c>
      <c r="EA5" s="32" t="s">
        <v>91</v>
      </c>
      <c r="EB5" s="32" t="s">
        <v>92</v>
      </c>
      <c r="EC5" s="32" t="s">
        <v>93</v>
      </c>
      <c r="ED5" s="32" t="s">
        <v>94</v>
      </c>
      <c r="EE5" s="32" t="s">
        <v>84</v>
      </c>
      <c r="EF5" s="32" t="s">
        <v>85</v>
      </c>
      <c r="EG5" s="32" t="s">
        <v>86</v>
      </c>
      <c r="EH5" s="32" t="s">
        <v>87</v>
      </c>
      <c r="EI5" s="32" t="s">
        <v>88</v>
      </c>
      <c r="EJ5" s="32" t="s">
        <v>89</v>
      </c>
      <c r="EK5" s="32" t="s">
        <v>90</v>
      </c>
      <c r="EL5" s="32" t="s">
        <v>91</v>
      </c>
      <c r="EM5" s="32" t="s">
        <v>92</v>
      </c>
      <c r="EN5" s="32" t="s">
        <v>93</v>
      </c>
      <c r="EO5" s="32" t="s">
        <v>94</v>
      </c>
    </row>
    <row r="6" spans="1:148" s="36" customFormat="1" x14ac:dyDescent="0.15">
      <c r="A6" s="28" t="s">
        <v>95</v>
      </c>
      <c r="B6" s="33">
        <f>B7</f>
        <v>2018</v>
      </c>
      <c r="C6" s="33">
        <f t="shared" ref="C6:X6" si="3">C7</f>
        <v>122173</v>
      </c>
      <c r="D6" s="33">
        <f t="shared" si="3"/>
        <v>46</v>
      </c>
      <c r="E6" s="33">
        <f t="shared" si="3"/>
        <v>17</v>
      </c>
      <c r="F6" s="33">
        <f t="shared" si="3"/>
        <v>4</v>
      </c>
      <c r="G6" s="33">
        <f t="shared" si="3"/>
        <v>0</v>
      </c>
      <c r="H6" s="33" t="str">
        <f t="shared" si="3"/>
        <v>千葉県　柏市</v>
      </c>
      <c r="I6" s="33" t="str">
        <f t="shared" si="3"/>
        <v>法適用</v>
      </c>
      <c r="J6" s="33" t="str">
        <f t="shared" si="3"/>
        <v>下水道事業</v>
      </c>
      <c r="K6" s="33" t="str">
        <f t="shared" si="3"/>
        <v>特定環境保全公共下水道</v>
      </c>
      <c r="L6" s="33" t="str">
        <f t="shared" si="3"/>
        <v>D2</v>
      </c>
      <c r="M6" s="33" t="str">
        <f t="shared" si="3"/>
        <v>非設置</v>
      </c>
      <c r="N6" s="34" t="str">
        <f t="shared" si="3"/>
        <v>-</v>
      </c>
      <c r="O6" s="34">
        <f t="shared" si="3"/>
        <v>79.38</v>
      </c>
      <c r="P6" s="34">
        <f t="shared" si="3"/>
        <v>0.32</v>
      </c>
      <c r="Q6" s="34">
        <f t="shared" si="3"/>
        <v>79.680000000000007</v>
      </c>
      <c r="R6" s="34">
        <f t="shared" si="3"/>
        <v>2314</v>
      </c>
      <c r="S6" s="34">
        <f t="shared" si="3"/>
        <v>420028</v>
      </c>
      <c r="T6" s="34">
        <f t="shared" si="3"/>
        <v>114.74</v>
      </c>
      <c r="U6" s="34">
        <f t="shared" si="3"/>
        <v>3660.69</v>
      </c>
      <c r="V6" s="34">
        <f t="shared" si="3"/>
        <v>1364</v>
      </c>
      <c r="W6" s="34">
        <f t="shared" si="3"/>
        <v>1.44</v>
      </c>
      <c r="X6" s="34">
        <f t="shared" si="3"/>
        <v>947.22</v>
      </c>
      <c r="Y6" s="35">
        <f>IF(Y7="",NA(),Y7)</f>
        <v>187.59</v>
      </c>
      <c r="Z6" s="35">
        <f t="shared" ref="Z6:AH6" si="4">IF(Z7="",NA(),Z7)</f>
        <v>184.59</v>
      </c>
      <c r="AA6" s="35">
        <f t="shared" si="4"/>
        <v>161.53</v>
      </c>
      <c r="AB6" s="35">
        <f t="shared" si="4"/>
        <v>161.82</v>
      </c>
      <c r="AC6" s="35">
        <f t="shared" si="4"/>
        <v>166.64</v>
      </c>
      <c r="AD6" s="35">
        <f t="shared" si="4"/>
        <v>101.24</v>
      </c>
      <c r="AE6" s="35">
        <f t="shared" si="4"/>
        <v>100.94</v>
      </c>
      <c r="AF6" s="35">
        <f t="shared" si="4"/>
        <v>100.85</v>
      </c>
      <c r="AG6" s="35">
        <f t="shared" si="4"/>
        <v>102.13</v>
      </c>
      <c r="AH6" s="35">
        <f t="shared" si="4"/>
        <v>101.72</v>
      </c>
      <c r="AI6" s="34" t="str">
        <f>IF(AI7="","",IF(AI7="-","【-】","【"&amp;SUBSTITUTE(TEXT(AI7,"#,##0.00"),"-","△")&amp;"】"))</f>
        <v>【101.92】</v>
      </c>
      <c r="AJ6" s="34">
        <f>IF(AJ7="",NA(),AJ7)</f>
        <v>0</v>
      </c>
      <c r="AK6" s="34">
        <f t="shared" ref="AK6:AS6" si="5">IF(AK7="",NA(),AK7)</f>
        <v>0</v>
      </c>
      <c r="AL6" s="34">
        <f t="shared" si="5"/>
        <v>0</v>
      </c>
      <c r="AM6" s="34">
        <f t="shared" si="5"/>
        <v>0</v>
      </c>
      <c r="AN6" s="34">
        <f t="shared" si="5"/>
        <v>0</v>
      </c>
      <c r="AO6" s="35">
        <f t="shared" si="5"/>
        <v>184.13</v>
      </c>
      <c r="AP6" s="35">
        <f t="shared" si="5"/>
        <v>101.85</v>
      </c>
      <c r="AQ6" s="35">
        <f t="shared" si="5"/>
        <v>110.77</v>
      </c>
      <c r="AR6" s="35">
        <f t="shared" si="5"/>
        <v>109.51</v>
      </c>
      <c r="AS6" s="35">
        <f t="shared" si="5"/>
        <v>112.88</v>
      </c>
      <c r="AT6" s="34" t="str">
        <f>IF(AT7="","",IF(AT7="-","【-】","【"&amp;SUBSTITUTE(TEXT(AT7,"#,##0.00"),"-","△")&amp;"】"))</f>
        <v>【88.06】</v>
      </c>
      <c r="AU6" s="35">
        <f>IF(AU7="",NA(),AU7)</f>
        <v>153.63999999999999</v>
      </c>
      <c r="AV6" s="35">
        <f t="shared" ref="AV6:BD6" si="6">IF(AV7="",NA(),AV7)</f>
        <v>539.83000000000004</v>
      </c>
      <c r="AW6" s="35">
        <f t="shared" si="6"/>
        <v>619.76</v>
      </c>
      <c r="AX6" s="35">
        <f t="shared" si="6"/>
        <v>823.94</v>
      </c>
      <c r="AY6" s="35">
        <f t="shared" si="6"/>
        <v>990.78</v>
      </c>
      <c r="AZ6" s="35">
        <f t="shared" si="6"/>
        <v>63.22</v>
      </c>
      <c r="BA6" s="35">
        <f t="shared" si="6"/>
        <v>49.07</v>
      </c>
      <c r="BB6" s="35">
        <f t="shared" si="6"/>
        <v>46.78</v>
      </c>
      <c r="BC6" s="35">
        <f t="shared" si="6"/>
        <v>47.44</v>
      </c>
      <c r="BD6" s="35">
        <f t="shared" si="6"/>
        <v>49.18</v>
      </c>
      <c r="BE6" s="34" t="str">
        <f>IF(BE7="","",IF(BE7="-","【-】","【"&amp;SUBSTITUTE(TEXT(BE7,"#,##0.00"),"-","△")&amp;"】"))</f>
        <v>【54.23】</v>
      </c>
      <c r="BF6" s="35">
        <f>IF(BF7="",NA(),BF7)</f>
        <v>445.02</v>
      </c>
      <c r="BG6" s="35">
        <f t="shared" ref="BG6:BO6" si="7">IF(BG7="",NA(),BG7)</f>
        <v>404.3</v>
      </c>
      <c r="BH6" s="35">
        <f t="shared" si="7"/>
        <v>394.93</v>
      </c>
      <c r="BI6" s="35">
        <f t="shared" si="7"/>
        <v>363.03</v>
      </c>
      <c r="BJ6" s="35">
        <f t="shared" si="7"/>
        <v>334.51</v>
      </c>
      <c r="BK6" s="35">
        <f t="shared" si="7"/>
        <v>1436</v>
      </c>
      <c r="BL6" s="35">
        <f t="shared" si="7"/>
        <v>1434.89</v>
      </c>
      <c r="BM6" s="35">
        <f t="shared" si="7"/>
        <v>1298.9100000000001</v>
      </c>
      <c r="BN6" s="35">
        <f t="shared" si="7"/>
        <v>1243.71</v>
      </c>
      <c r="BO6" s="35">
        <f t="shared" si="7"/>
        <v>1194.1500000000001</v>
      </c>
      <c r="BP6" s="34" t="str">
        <f>IF(BP7="","",IF(BP7="-","【-】","【"&amp;SUBSTITUTE(TEXT(BP7,"#,##0.00"),"-","△")&amp;"】"))</f>
        <v>【1,209.40】</v>
      </c>
      <c r="BQ6" s="35">
        <f>IF(BQ7="",NA(),BQ7)</f>
        <v>230.92</v>
      </c>
      <c r="BR6" s="35">
        <f t="shared" ref="BR6:BZ6" si="8">IF(BR7="",NA(),BR7)</f>
        <v>221.92</v>
      </c>
      <c r="BS6" s="35">
        <f t="shared" si="8"/>
        <v>187.76</v>
      </c>
      <c r="BT6" s="35">
        <f t="shared" si="8"/>
        <v>188.41</v>
      </c>
      <c r="BU6" s="35">
        <f t="shared" si="8"/>
        <v>177.84</v>
      </c>
      <c r="BV6" s="35">
        <f t="shared" si="8"/>
        <v>66.56</v>
      </c>
      <c r="BW6" s="35">
        <f t="shared" si="8"/>
        <v>66.22</v>
      </c>
      <c r="BX6" s="35">
        <f t="shared" si="8"/>
        <v>69.87</v>
      </c>
      <c r="BY6" s="35">
        <f t="shared" si="8"/>
        <v>74.3</v>
      </c>
      <c r="BZ6" s="35">
        <f t="shared" si="8"/>
        <v>72.260000000000005</v>
      </c>
      <c r="CA6" s="34" t="str">
        <f>IF(CA7="","",IF(CA7="-","【-】","【"&amp;SUBSTITUTE(TEXT(CA7,"#,##0.00"),"-","△")&amp;"】"))</f>
        <v>【74.48】</v>
      </c>
      <c r="CB6" s="35">
        <f>IF(CB7="",NA(),CB7)</f>
        <v>106.7</v>
      </c>
      <c r="CC6" s="35">
        <f t="shared" ref="CC6:CK6" si="9">IF(CC7="",NA(),CC7)</f>
        <v>114.71</v>
      </c>
      <c r="CD6" s="35">
        <f t="shared" si="9"/>
        <v>135.04</v>
      </c>
      <c r="CE6" s="35">
        <f t="shared" si="9"/>
        <v>127.52</v>
      </c>
      <c r="CF6" s="35">
        <f t="shared" si="9"/>
        <v>149.63999999999999</v>
      </c>
      <c r="CG6" s="35">
        <f t="shared" si="9"/>
        <v>244.29</v>
      </c>
      <c r="CH6" s="35">
        <f t="shared" si="9"/>
        <v>246.72</v>
      </c>
      <c r="CI6" s="35">
        <f t="shared" si="9"/>
        <v>234.96</v>
      </c>
      <c r="CJ6" s="35">
        <f t="shared" si="9"/>
        <v>221.81</v>
      </c>
      <c r="CK6" s="35">
        <f t="shared" si="9"/>
        <v>230.02</v>
      </c>
      <c r="CL6" s="34" t="str">
        <f>IF(CL7="","",IF(CL7="-","【-】","【"&amp;SUBSTITUTE(TEXT(CL7,"#,##0.00"),"-","△")&amp;"】"))</f>
        <v>【219.46】</v>
      </c>
      <c r="CM6" s="35" t="str">
        <f>IF(CM7="",NA(),CM7)</f>
        <v>-</v>
      </c>
      <c r="CN6" s="35" t="str">
        <f t="shared" ref="CN6:CV6" si="10">IF(CN7="",NA(),CN7)</f>
        <v>-</v>
      </c>
      <c r="CO6" s="35" t="str">
        <f t="shared" si="10"/>
        <v>-</v>
      </c>
      <c r="CP6" s="35" t="str">
        <f t="shared" si="10"/>
        <v>-</v>
      </c>
      <c r="CQ6" s="35" t="str">
        <f t="shared" si="10"/>
        <v>-</v>
      </c>
      <c r="CR6" s="35">
        <f t="shared" si="10"/>
        <v>43.58</v>
      </c>
      <c r="CS6" s="35">
        <f t="shared" si="10"/>
        <v>41.35</v>
      </c>
      <c r="CT6" s="35">
        <f t="shared" si="10"/>
        <v>42.9</v>
      </c>
      <c r="CU6" s="35">
        <f t="shared" si="10"/>
        <v>43.36</v>
      </c>
      <c r="CV6" s="35">
        <f t="shared" si="10"/>
        <v>42.56</v>
      </c>
      <c r="CW6" s="34" t="str">
        <f>IF(CW7="","",IF(CW7="-","【-】","【"&amp;SUBSTITUTE(TEXT(CW7,"#,##0.00"),"-","△")&amp;"】"))</f>
        <v>【42.82】</v>
      </c>
      <c r="CX6" s="35">
        <f>IF(CX7="",NA(),CX7)</f>
        <v>100</v>
      </c>
      <c r="CY6" s="35">
        <f t="shared" ref="CY6:DG6" si="11">IF(CY7="",NA(),CY7)</f>
        <v>100</v>
      </c>
      <c r="CZ6" s="35">
        <f t="shared" si="11"/>
        <v>100</v>
      </c>
      <c r="DA6" s="35">
        <f t="shared" si="11"/>
        <v>97.8</v>
      </c>
      <c r="DB6" s="35">
        <f t="shared" si="11"/>
        <v>100</v>
      </c>
      <c r="DC6" s="35">
        <f t="shared" si="11"/>
        <v>82.35</v>
      </c>
      <c r="DD6" s="35">
        <f t="shared" si="11"/>
        <v>82.9</v>
      </c>
      <c r="DE6" s="35">
        <f t="shared" si="11"/>
        <v>83.5</v>
      </c>
      <c r="DF6" s="35">
        <f t="shared" si="11"/>
        <v>83.06</v>
      </c>
      <c r="DG6" s="35">
        <f t="shared" si="11"/>
        <v>83.32</v>
      </c>
      <c r="DH6" s="34" t="str">
        <f>IF(DH7="","",IF(DH7="-","【-】","【"&amp;SUBSTITUTE(TEXT(DH7,"#,##0.00"),"-","△")&amp;"】"))</f>
        <v>【83.36】</v>
      </c>
      <c r="DI6" s="35">
        <f>IF(DI7="",NA(),DI7)</f>
        <v>2.61</v>
      </c>
      <c r="DJ6" s="35">
        <f t="shared" ref="DJ6:DR6" si="12">IF(DJ7="",NA(),DJ7)</f>
        <v>5.23</v>
      </c>
      <c r="DK6" s="35">
        <f t="shared" si="12"/>
        <v>7.76</v>
      </c>
      <c r="DL6" s="35">
        <f t="shared" si="12"/>
        <v>7.76</v>
      </c>
      <c r="DM6" s="35">
        <f t="shared" si="12"/>
        <v>9.92</v>
      </c>
      <c r="DN6" s="35">
        <f t="shared" si="12"/>
        <v>22.34</v>
      </c>
      <c r="DO6" s="35">
        <f t="shared" si="12"/>
        <v>22.79</v>
      </c>
      <c r="DP6" s="35">
        <f t="shared" si="12"/>
        <v>22.77</v>
      </c>
      <c r="DQ6" s="35">
        <f t="shared" si="12"/>
        <v>23.93</v>
      </c>
      <c r="DR6" s="35">
        <f t="shared" si="12"/>
        <v>24.68</v>
      </c>
      <c r="DS6" s="34" t="str">
        <f>IF(DS7="","",IF(DS7="-","【-】","【"&amp;SUBSTITUTE(TEXT(DS7,"#,##0.00"),"-","△")&amp;"】"))</f>
        <v>【24.88】</v>
      </c>
      <c r="DT6" s="34">
        <f>IF(DT7="",NA(),DT7)</f>
        <v>0</v>
      </c>
      <c r="DU6" s="34">
        <f t="shared" ref="DU6:EC6" si="13">IF(DU7="",NA(),DU7)</f>
        <v>0</v>
      </c>
      <c r="DV6" s="34">
        <f t="shared" si="13"/>
        <v>0</v>
      </c>
      <c r="DW6" s="34">
        <f t="shared" si="13"/>
        <v>0</v>
      </c>
      <c r="DX6" s="34">
        <f t="shared" si="13"/>
        <v>0</v>
      </c>
      <c r="DY6" s="34">
        <f t="shared" si="13"/>
        <v>0</v>
      </c>
      <c r="DZ6" s="35">
        <f t="shared" si="13"/>
        <v>0.04</v>
      </c>
      <c r="EA6" s="34">
        <f t="shared" si="13"/>
        <v>0</v>
      </c>
      <c r="EB6" s="34">
        <f t="shared" si="13"/>
        <v>0</v>
      </c>
      <c r="EC6" s="35">
        <f t="shared" si="13"/>
        <v>0.01</v>
      </c>
      <c r="ED6" s="34" t="str">
        <f>IF(ED7="","",IF(ED7="-","【-】","【"&amp;SUBSTITUTE(TEXT(ED7,"#,##0.00"),"-","△")&amp;"】"))</f>
        <v>【0.01】</v>
      </c>
      <c r="EE6" s="34">
        <f>IF(EE7="",NA(),EE7)</f>
        <v>0</v>
      </c>
      <c r="EF6" s="34">
        <f t="shared" ref="EF6:EN6" si="14">IF(EF7="",NA(),EF7)</f>
        <v>0</v>
      </c>
      <c r="EG6" s="34">
        <f t="shared" si="14"/>
        <v>0</v>
      </c>
      <c r="EH6" s="34">
        <f t="shared" si="14"/>
        <v>0</v>
      </c>
      <c r="EI6" s="34">
        <f t="shared" si="14"/>
        <v>0</v>
      </c>
      <c r="EJ6" s="35">
        <f t="shared" si="14"/>
        <v>0.04</v>
      </c>
      <c r="EK6" s="35">
        <f t="shared" si="14"/>
        <v>7.0000000000000007E-2</v>
      </c>
      <c r="EL6" s="35">
        <f t="shared" si="14"/>
        <v>0.09</v>
      </c>
      <c r="EM6" s="35">
        <f t="shared" si="14"/>
        <v>0.09</v>
      </c>
      <c r="EN6" s="35">
        <f t="shared" si="14"/>
        <v>0.13</v>
      </c>
      <c r="EO6" s="34" t="str">
        <f>IF(EO7="","",IF(EO7="-","【-】","【"&amp;SUBSTITUTE(TEXT(EO7,"#,##0.00"),"-","△")&amp;"】"))</f>
        <v>【0.12】</v>
      </c>
    </row>
    <row r="7" spans="1:148" s="36" customFormat="1" x14ac:dyDescent="0.15">
      <c r="A7" s="28"/>
      <c r="B7" s="37">
        <v>2018</v>
      </c>
      <c r="C7" s="37">
        <v>122173</v>
      </c>
      <c r="D7" s="37">
        <v>46</v>
      </c>
      <c r="E7" s="37">
        <v>17</v>
      </c>
      <c r="F7" s="37">
        <v>4</v>
      </c>
      <c r="G7" s="37">
        <v>0</v>
      </c>
      <c r="H7" s="37" t="s">
        <v>96</v>
      </c>
      <c r="I7" s="37" t="s">
        <v>97</v>
      </c>
      <c r="J7" s="37" t="s">
        <v>98</v>
      </c>
      <c r="K7" s="37" t="s">
        <v>99</v>
      </c>
      <c r="L7" s="37" t="s">
        <v>100</v>
      </c>
      <c r="M7" s="37" t="s">
        <v>101</v>
      </c>
      <c r="N7" s="38" t="s">
        <v>102</v>
      </c>
      <c r="O7" s="38">
        <v>79.38</v>
      </c>
      <c r="P7" s="38">
        <v>0.32</v>
      </c>
      <c r="Q7" s="38">
        <v>79.680000000000007</v>
      </c>
      <c r="R7" s="38">
        <v>2314</v>
      </c>
      <c r="S7" s="38">
        <v>420028</v>
      </c>
      <c r="T7" s="38">
        <v>114.74</v>
      </c>
      <c r="U7" s="38">
        <v>3660.69</v>
      </c>
      <c r="V7" s="38">
        <v>1364</v>
      </c>
      <c r="W7" s="38">
        <v>1.44</v>
      </c>
      <c r="X7" s="38">
        <v>947.22</v>
      </c>
      <c r="Y7" s="38">
        <v>187.59</v>
      </c>
      <c r="Z7" s="38">
        <v>184.59</v>
      </c>
      <c r="AA7" s="38">
        <v>161.53</v>
      </c>
      <c r="AB7" s="38">
        <v>161.82</v>
      </c>
      <c r="AC7" s="38">
        <v>166.64</v>
      </c>
      <c r="AD7" s="38">
        <v>101.24</v>
      </c>
      <c r="AE7" s="38">
        <v>100.94</v>
      </c>
      <c r="AF7" s="38">
        <v>100.85</v>
      </c>
      <c r="AG7" s="38">
        <v>102.13</v>
      </c>
      <c r="AH7" s="38">
        <v>101.72</v>
      </c>
      <c r="AI7" s="38">
        <v>101.92</v>
      </c>
      <c r="AJ7" s="38">
        <v>0</v>
      </c>
      <c r="AK7" s="38">
        <v>0</v>
      </c>
      <c r="AL7" s="38">
        <v>0</v>
      </c>
      <c r="AM7" s="38">
        <v>0</v>
      </c>
      <c r="AN7" s="38">
        <v>0</v>
      </c>
      <c r="AO7" s="38">
        <v>184.13</v>
      </c>
      <c r="AP7" s="38">
        <v>101.85</v>
      </c>
      <c r="AQ7" s="38">
        <v>110.77</v>
      </c>
      <c r="AR7" s="38">
        <v>109.51</v>
      </c>
      <c r="AS7" s="38">
        <v>112.88</v>
      </c>
      <c r="AT7" s="38">
        <v>88.06</v>
      </c>
      <c r="AU7" s="38">
        <v>153.63999999999999</v>
      </c>
      <c r="AV7" s="38">
        <v>539.83000000000004</v>
      </c>
      <c r="AW7" s="38">
        <v>619.76</v>
      </c>
      <c r="AX7" s="38">
        <v>823.94</v>
      </c>
      <c r="AY7" s="38">
        <v>990.78</v>
      </c>
      <c r="AZ7" s="38">
        <v>63.22</v>
      </c>
      <c r="BA7" s="38">
        <v>49.07</v>
      </c>
      <c r="BB7" s="38">
        <v>46.78</v>
      </c>
      <c r="BC7" s="38">
        <v>47.44</v>
      </c>
      <c r="BD7" s="38">
        <v>49.18</v>
      </c>
      <c r="BE7" s="38">
        <v>54.23</v>
      </c>
      <c r="BF7" s="38">
        <v>445.02</v>
      </c>
      <c r="BG7" s="38">
        <v>404.3</v>
      </c>
      <c r="BH7" s="38">
        <v>394.93</v>
      </c>
      <c r="BI7" s="38">
        <v>363.03</v>
      </c>
      <c r="BJ7" s="38">
        <v>334.51</v>
      </c>
      <c r="BK7" s="38">
        <v>1436</v>
      </c>
      <c r="BL7" s="38">
        <v>1434.89</v>
      </c>
      <c r="BM7" s="38">
        <v>1298.9100000000001</v>
      </c>
      <c r="BN7" s="38">
        <v>1243.71</v>
      </c>
      <c r="BO7" s="38">
        <v>1194.1500000000001</v>
      </c>
      <c r="BP7" s="38">
        <v>1209.4000000000001</v>
      </c>
      <c r="BQ7" s="38">
        <v>230.92</v>
      </c>
      <c r="BR7" s="38">
        <v>221.92</v>
      </c>
      <c r="BS7" s="38">
        <v>187.76</v>
      </c>
      <c r="BT7" s="38">
        <v>188.41</v>
      </c>
      <c r="BU7" s="38">
        <v>177.84</v>
      </c>
      <c r="BV7" s="38">
        <v>66.56</v>
      </c>
      <c r="BW7" s="38">
        <v>66.22</v>
      </c>
      <c r="BX7" s="38">
        <v>69.87</v>
      </c>
      <c r="BY7" s="38">
        <v>74.3</v>
      </c>
      <c r="BZ7" s="38">
        <v>72.260000000000005</v>
      </c>
      <c r="CA7" s="38">
        <v>74.48</v>
      </c>
      <c r="CB7" s="38">
        <v>106.7</v>
      </c>
      <c r="CC7" s="38">
        <v>114.71</v>
      </c>
      <c r="CD7" s="38">
        <v>135.04</v>
      </c>
      <c r="CE7" s="38">
        <v>127.52</v>
      </c>
      <c r="CF7" s="38">
        <v>149.63999999999999</v>
      </c>
      <c r="CG7" s="38">
        <v>244.29</v>
      </c>
      <c r="CH7" s="38">
        <v>246.72</v>
      </c>
      <c r="CI7" s="38">
        <v>234.96</v>
      </c>
      <c r="CJ7" s="38">
        <v>221.81</v>
      </c>
      <c r="CK7" s="38">
        <v>230.02</v>
      </c>
      <c r="CL7" s="38">
        <v>219.46</v>
      </c>
      <c r="CM7" s="38" t="s">
        <v>102</v>
      </c>
      <c r="CN7" s="38" t="s">
        <v>102</v>
      </c>
      <c r="CO7" s="38" t="s">
        <v>102</v>
      </c>
      <c r="CP7" s="38" t="s">
        <v>102</v>
      </c>
      <c r="CQ7" s="38" t="s">
        <v>102</v>
      </c>
      <c r="CR7" s="38">
        <v>43.58</v>
      </c>
      <c r="CS7" s="38">
        <v>41.35</v>
      </c>
      <c r="CT7" s="38">
        <v>42.9</v>
      </c>
      <c r="CU7" s="38">
        <v>43.36</v>
      </c>
      <c r="CV7" s="38">
        <v>42.56</v>
      </c>
      <c r="CW7" s="38">
        <v>42.82</v>
      </c>
      <c r="CX7" s="38">
        <v>100</v>
      </c>
      <c r="CY7" s="38">
        <v>100</v>
      </c>
      <c r="CZ7" s="38">
        <v>100</v>
      </c>
      <c r="DA7" s="38">
        <v>97.8</v>
      </c>
      <c r="DB7" s="38">
        <v>100</v>
      </c>
      <c r="DC7" s="38">
        <v>82.35</v>
      </c>
      <c r="DD7" s="38">
        <v>82.9</v>
      </c>
      <c r="DE7" s="38">
        <v>83.5</v>
      </c>
      <c r="DF7" s="38">
        <v>83.06</v>
      </c>
      <c r="DG7" s="38">
        <v>83.32</v>
      </c>
      <c r="DH7" s="38">
        <v>83.36</v>
      </c>
      <c r="DI7" s="38">
        <v>2.61</v>
      </c>
      <c r="DJ7" s="38">
        <v>5.23</v>
      </c>
      <c r="DK7" s="38">
        <v>7.76</v>
      </c>
      <c r="DL7" s="38">
        <v>7.76</v>
      </c>
      <c r="DM7" s="38">
        <v>9.92</v>
      </c>
      <c r="DN7" s="38">
        <v>22.34</v>
      </c>
      <c r="DO7" s="38">
        <v>22.79</v>
      </c>
      <c r="DP7" s="38">
        <v>22.77</v>
      </c>
      <c r="DQ7" s="38">
        <v>23.93</v>
      </c>
      <c r="DR7" s="38">
        <v>24.68</v>
      </c>
      <c r="DS7" s="38">
        <v>24.88</v>
      </c>
      <c r="DT7" s="38">
        <v>0</v>
      </c>
      <c r="DU7" s="38">
        <v>0</v>
      </c>
      <c r="DV7" s="38">
        <v>0</v>
      </c>
      <c r="DW7" s="38">
        <v>0</v>
      </c>
      <c r="DX7" s="38">
        <v>0</v>
      </c>
      <c r="DY7" s="38">
        <v>0</v>
      </c>
      <c r="DZ7" s="38">
        <v>0.04</v>
      </c>
      <c r="EA7" s="38">
        <v>0</v>
      </c>
      <c r="EB7" s="38">
        <v>0</v>
      </c>
      <c r="EC7" s="38">
        <v>0.01</v>
      </c>
      <c r="ED7" s="38">
        <v>0.01</v>
      </c>
      <c r="EE7" s="38">
        <v>0</v>
      </c>
      <c r="EF7" s="38">
        <v>0</v>
      </c>
      <c r="EG7" s="38">
        <v>0</v>
      </c>
      <c r="EH7" s="38">
        <v>0</v>
      </c>
      <c r="EI7" s="38">
        <v>0</v>
      </c>
      <c r="EJ7" s="38">
        <v>0.04</v>
      </c>
      <c r="EK7" s="38">
        <v>7.0000000000000007E-2</v>
      </c>
      <c r="EL7" s="38">
        <v>0.09</v>
      </c>
      <c r="EM7" s="38">
        <v>0.09</v>
      </c>
      <c r="EN7" s="38">
        <v>0.13</v>
      </c>
      <c r="EO7" s="38">
        <v>0.12</v>
      </c>
    </row>
    <row r="8" spans="1:148" x14ac:dyDescent="0.15"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</row>
    <row r="9" spans="1:148" x14ac:dyDescent="0.15">
      <c r="A9" s="40"/>
      <c r="B9" s="40" t="s">
        <v>103</v>
      </c>
      <c r="C9" s="40" t="s">
        <v>104</v>
      </c>
      <c r="D9" s="40" t="s">
        <v>105</v>
      </c>
      <c r="E9" s="40" t="s">
        <v>106</v>
      </c>
      <c r="F9" s="40" t="s">
        <v>107</v>
      </c>
      <c r="R9" s="39"/>
      <c r="Y9" s="39"/>
      <c r="Z9" s="39"/>
      <c r="AA9" s="39"/>
      <c r="AB9" s="39"/>
      <c r="AC9" s="39"/>
      <c r="AD9" s="39"/>
      <c r="AE9" s="39"/>
      <c r="AF9" s="39"/>
      <c r="AG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D9" s="39"/>
      <c r="EE9" s="39"/>
      <c r="EF9" s="39"/>
      <c r="EG9" s="39"/>
      <c r="EH9" s="39"/>
      <c r="EI9" s="39"/>
      <c r="EJ9" s="39"/>
      <c r="EK9" s="39"/>
      <c r="EL9" s="39"/>
      <c r="EM9" s="39"/>
    </row>
    <row r="10" spans="1:148" x14ac:dyDescent="0.15">
      <c r="A10" s="40" t="s">
        <v>46</v>
      </c>
      <c r="B10" s="41">
        <f>DATEVALUE($B$6-4&amp;"年1月1日")</f>
        <v>41640</v>
      </c>
      <c r="C10" s="41">
        <f>DATEVALUE($B$6-3&amp;"年1月1日")</f>
        <v>42005</v>
      </c>
      <c r="D10" s="41">
        <f>DATEVALUE($B$6-2&amp;"年1月1日")</f>
        <v>42370</v>
      </c>
      <c r="E10" s="41">
        <f>DATEVALUE($B$6-1&amp;"年1月1日")</f>
        <v>42736</v>
      </c>
      <c r="F10" s="41">
        <f>DATEVALUE($B$6&amp;"年1月1日")</f>
        <v>43101</v>
      </c>
    </row>
  </sheetData>
  <mergeCells count="14">
    <mergeCell ref="CX4:DH4"/>
    <mergeCell ref="DI4:DS4"/>
    <mergeCell ref="DT4:ED4"/>
    <mergeCell ref="EE4:EO4"/>
    <mergeCell ref="H3:X4"/>
    <mergeCell ref="Y3:DH3"/>
    <mergeCell ref="DI3:EO3"/>
    <mergeCell ref="Y4:AI4"/>
    <mergeCell ref="AJ4:AT4"/>
    <mergeCell ref="AU4:BE4"/>
    <mergeCell ref="BF4:BP4"/>
    <mergeCell ref="BQ4:CA4"/>
    <mergeCell ref="CB4:CL4"/>
    <mergeCell ref="CM4:CW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千葉県</cp:lastModifiedBy>
  <cp:lastPrinted>2020-01-21T00:56:55Z</cp:lastPrinted>
  <dcterms:created xsi:type="dcterms:W3CDTF">2019-12-05T04:49:13Z</dcterms:created>
  <dcterms:modified xsi:type="dcterms:W3CDTF">2020-02-18T08:05:26Z</dcterms:modified>
  <cp:category/>
</cp:coreProperties>
</file>