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ArCxMVl+M1PnfHZaTebbovmZ0JROS3kEEKc5GI3PCQN5CvnQmbaW7DMI5A9NjIE+zXKAeMgYZu1oAIinjAnL+g==" workbookSaltValue="Z0ZI3PHrkNFj1uMKB+MXQg=="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<sst xmlns="http://schemas.openxmlformats.org/spreadsheetml/2006/main" count="220" uniqueCount="108">
  <si>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</si>
  <si>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</si>
  <si>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</si>
  <si>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</si>
  <si>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</si>
  <si>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</si>
  <si>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</si>
  <si>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</si>
  <si>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</si>
  <si>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</si>
  <si>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</si>
  <si>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</si>
  <si>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</si>
  <si>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</si>
  <si>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</si>
  <si>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</si>
  <si>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</si>
  <si>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</si>
  <si>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</si>
  <si>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</si>
  <si>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</si>
  <si>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</si>
  <si>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</si>
  <si>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</si>
  <si>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</si>
  <si>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</si>
  <si>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</si>
  <si>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</si>
  <si>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</si>
  <si>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</si>
  <si>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</si>
  <si>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</si>
  <si>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</si>
  <si>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</si>
  <si>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</si>
  <si>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</si>
  <si>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</si>
  <si>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</si>
  <si>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</si>
  <si>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</si>
  <si>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</si>
  <si>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</si>
  <si>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</si>
  <si>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</si>
  <si>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</si>
  <si>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</si>
  <si>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</si>
  <si>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</si>
  <si>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</si>
  <si>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</si>
  <si>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</si>
  <si>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</si>
  <si>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</si>
  <si>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</si>
  <si>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</si>
  <si>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</si>
  <si>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</si>
  <si>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</si>
  <si>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</si>
  <si>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</si>
  <si>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</si>
  <si>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</si>
  <si>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</si>
  <si>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</si>
  <si>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</si>
  <si>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</si>
  <si>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</si>
  <si>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</si>
  <si>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</si>
  <si>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</si>
  <si>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</si>
  <si>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</si>
  <si>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</si>
  <si>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</si>
  <si>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</si>
  <si>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</si>
  <si>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</si>
  <si>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</si>
  <si>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</si>
  <si>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</si>
  <si>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</si>
  <si>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</si>
  <si>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</si>
  <si>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</si>
  <si>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</si>
  <si>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</si>
  <si>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</si>
  <si>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</si>
  <si>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</si>
  <si>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</si>
  <si>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</si>
  <si>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</si>
  <si>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</si>
  <si>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八千代市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</si>
  <si>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</si>
  <si>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</si>
  <si>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</si>
  <si>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</si>
  <si>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</si>
  <si>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</si>
  <si>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</si>
  <si>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</si>
  <si>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</si>
  <si>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</si>
  <si>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</si>
  <si>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有形固定資産減価償却率」は微増傾向であるが、類似団体平均を下回る「②管路経年化率」及び類似団体平均を上回る「③管路更新率」に現れているように、老朽化した管路の更新を積極的に進めているため、類似団体平均を下回っている。
　今後も引き続き、計画的に管路の更新を行っていくとともに、老朽化が進んでいる浄・給水場の更新も行っていく必要がある。
</t>
    <rPh sb="24" eb="26">
      <t>ルイジ</t>
    </rPh>
    <rPh sb="26" eb="28">
      <t>ダンタイ</t>
    </rPh>
    <rPh sb="45" eb="47">
      <t>ルイジ</t>
    </rPh>
    <rPh sb="47" eb="49">
      <t>ダンタイ</t>
    </rPh>
    <rPh sb="140" eb="143">
      <t>ロウキュウカ</t>
    </rPh>
    <rPh sb="144" eb="145">
      <t>スス</t>
    </rPh>
    <rPh sb="149" eb="150">
      <t>ジョウ</t>
    </rPh>
    <rPh sb="151" eb="153">
      <t>キュウスイ</t>
    </rPh>
    <rPh sb="153" eb="154">
      <t>ジョウ</t>
    </rPh>
    <rPh sb="155" eb="157">
      <t>コウシン</t>
    </rPh>
    <rPh sb="158" eb="159">
      <t>オコナ</t>
    </rPh>
    <phoneticPr fontId="4"/>
  </si>
  <si>
    <t>　今後、水需要の減少が見込まれる一方で、老朽化した浄・給水場や管路の更新に多額の事業費を要することとなる。現在、更新費用の財源の多くを企業債に依存しており、また、給水に係る費用を料金で賄えていない状況がある。
　このため、令和元年10月に水道料金の改定を実施し、給水収益の確保を図ったが、引き続き、毎年度の収支状況や将来の事業計画を確認しながら、適正な給水収益の確保に努める必要がある。
　また、将来にわたり安定的に事業を継続していくための取組みを示した「八千代市上下水道事業経営戦略」を見直すとともに、浄・給水場の統廃合の計画を示した「八千代市水道施設再構築基本計画」等の実施により、計画的に事業を進め、経営基盤の強化を図っていく。</t>
    <rPh sb="111" eb="112">
      <t>レイ</t>
    </rPh>
    <rPh sb="112" eb="113">
      <t>ワ</t>
    </rPh>
    <rPh sb="113" eb="115">
      <t>ガンネン</t>
    </rPh>
    <rPh sb="117" eb="118">
      <t>ツキ</t>
    </rPh>
    <rPh sb="119" eb="121">
      <t>スイドウ</t>
    </rPh>
    <rPh sb="121" eb="123">
      <t>リョウキン</t>
    </rPh>
    <rPh sb="124" eb="126">
      <t>カイテイ</t>
    </rPh>
    <rPh sb="127" eb="129">
      <t>ジッシ</t>
    </rPh>
    <rPh sb="131" eb="133">
      <t>キュウスイ</t>
    </rPh>
    <rPh sb="133" eb="135">
      <t>シュウエキ</t>
    </rPh>
    <rPh sb="136" eb="138">
      <t>カクホ</t>
    </rPh>
    <rPh sb="139" eb="140">
      <t>ハカ</t>
    </rPh>
    <rPh sb="144" eb="145">
      <t>ヒ</t>
    </rPh>
    <rPh sb="146" eb="147">
      <t>ツヅ</t>
    </rPh>
    <rPh sb="149" eb="152">
      <t>マイネンド</t>
    </rPh>
    <rPh sb="153" eb="155">
      <t>シュウシ</t>
    </rPh>
    <rPh sb="155" eb="157">
      <t>ジョウキョウ</t>
    </rPh>
    <rPh sb="158" eb="160">
      <t>ショウライ</t>
    </rPh>
    <rPh sb="161" eb="163">
      <t>ジギョウ</t>
    </rPh>
    <rPh sb="163" eb="165">
      <t>ケイカク</t>
    </rPh>
    <rPh sb="166" eb="168">
      <t>カクニン</t>
    </rPh>
    <rPh sb="173" eb="175">
      <t>テキセイ</t>
    </rPh>
    <rPh sb="176" eb="178">
      <t>キュウスイ</t>
    </rPh>
    <rPh sb="178" eb="180">
      <t>シュウエキ</t>
    </rPh>
    <rPh sb="181" eb="183">
      <t>カクホ</t>
    </rPh>
    <rPh sb="184" eb="185">
      <t>ツト</t>
    </rPh>
    <rPh sb="187" eb="189">
      <t>ヒツヨウ</t>
    </rPh>
    <rPh sb="244" eb="245">
      <t>ミ</t>
    </rPh>
    <rPh sb="245" eb="246">
      <t>ナオ</t>
    </rPh>
    <rPh sb="285" eb="286">
      <t>トウ</t>
    </rPh>
    <rPh sb="287" eb="289">
      <t>ジッシ</t>
    </rPh>
    <rPh sb="311" eb="312">
      <t>ハカ</t>
    </rPh>
    <phoneticPr fontId="4"/>
  </si>
  <si>
    <t>「①経常収支比率」は100％以上を維持し黒字である。昨年度に比べ、給水収益の増などにより収益は若干の増となっているが、それ以上に浄水場等の維持管理費や資産減耗費などの費用が増加し、昨年度に比べ若干ポイントが下がった。
「③流動比率」は減少傾向となっている。今後、老朽施設の更新等に多額の費用を要し、企業債の借入も増加していくことが見込まれるため、給水収益の確保などにより、短期的な債務に対する支払能力を確保していく必要がある。
「④企業債残高対給水収益比率」は増加傾向にあり、施設の更新費用の財源を企業債に依存している状況である。また、「⑤料金回収率」は100％を下回っており、給水に係る費用を給水収益で賄えていない。適正な収入の確保を図るため、令和元年10月に料金改定を実施したが、今後も引き続き、料金水準の妥当性を判断しながら、自己資金の確保や企業債借入の抑制を図る必要がある。
「⑥給水原価」は類似団体平均と比べると若干高いため、維持管理費の削減等により費用の低減を図る必要がある。
「⑦施設利用率」は類似団体平均を上回っているが、将来的な水需要の減少が見込まれているため、浄・給水場の統廃合などにより、さらなる施設の効率化を図っていく必要がある。
「⑧有収率」が高いことについては、近年は管路の更新に注力しているため、漏水が減少していることが要因と思われる。</t>
    <rPh sb="64" eb="67">
      <t>ジョウスイジョウ</t>
    </rPh>
    <rPh sb="67" eb="68">
      <t>トウ</t>
    </rPh>
    <rPh sb="69" eb="71">
      <t>イジ</t>
    </rPh>
    <rPh sb="71" eb="74">
      <t>カンリヒ</t>
    </rPh>
    <rPh sb="75" eb="77">
      <t>シサン</t>
    </rPh>
    <rPh sb="77" eb="79">
      <t>ゲンモウ</t>
    </rPh>
    <rPh sb="79" eb="80">
      <t>ヒ</t>
    </rPh>
    <rPh sb="128" eb="130">
      <t>コンゴ</t>
    </rPh>
    <rPh sb="173" eb="175">
      <t>キュウスイ</t>
    </rPh>
    <rPh sb="175" eb="177">
      <t>シュウエキ</t>
    </rPh>
    <rPh sb="178" eb="180">
      <t>カクホ</t>
    </rPh>
    <rPh sb="270" eb="272">
      <t>リョウキン</t>
    </rPh>
    <rPh sb="272" eb="274">
      <t>カイシュウ</t>
    </rPh>
    <rPh sb="274" eb="275">
      <t>リツ</t>
    </rPh>
    <rPh sb="282" eb="284">
      <t>シタマワ</t>
    </rPh>
    <rPh sb="289" eb="291">
      <t>キュウスイ</t>
    </rPh>
    <rPh sb="292" eb="293">
      <t>カカ</t>
    </rPh>
    <rPh sb="294" eb="296">
      <t>ヒヨウ</t>
    </rPh>
    <rPh sb="297" eb="299">
      <t>キュウスイ</t>
    </rPh>
    <rPh sb="299" eb="301">
      <t>シュウエキ</t>
    </rPh>
    <rPh sb="302" eb="303">
      <t>マカナ</t>
    </rPh>
    <rPh sb="309" eb="311">
      <t>テキセイ</t>
    </rPh>
    <rPh sb="312" eb="314">
      <t>シュウニュウ</t>
    </rPh>
    <rPh sb="315" eb="317">
      <t>カクホ</t>
    </rPh>
    <rPh sb="318" eb="319">
      <t>ハカ</t>
    </rPh>
    <rPh sb="323" eb="324">
      <t>レイ</t>
    </rPh>
    <rPh sb="324" eb="325">
      <t>ワ</t>
    </rPh>
    <rPh sb="325" eb="327">
      <t>ガンネン</t>
    </rPh>
    <rPh sb="329" eb="330">
      <t>ツキ</t>
    </rPh>
    <rPh sb="336" eb="338">
      <t>ジッシ</t>
    </rPh>
    <rPh sb="342" eb="344">
      <t>コンゴ</t>
    </rPh>
    <rPh sb="345" eb="346">
      <t>ヒ</t>
    </rPh>
    <rPh sb="347" eb="348">
      <t>ツヅ</t>
    </rPh>
    <rPh sb="350" eb="352">
      <t>リョウキン</t>
    </rPh>
    <rPh sb="352" eb="354">
      <t>スイジュン</t>
    </rPh>
    <rPh sb="355" eb="358">
      <t>ダトウセイ</t>
    </rPh>
    <rPh sb="359" eb="361">
      <t>ハンダン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</si>
</sst>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2.82</c:v>
                </c:pt>
                <c:pt idx="1">
                  <c:v>2.2400000000000002</c:v>
                </c:pt>
                <c:pt idx="2">
                  <c:v>2.0699999999999998</c:v>
                </c:pt>
                <c:pt idx="3">
                  <c:v>2.13</c:v>
                </c:pt>
                <c:pt idx="4">
                  <c:v>1.7</c:v>
                </c:pt>
              </c:numCache>
            </c:numRef>
          </c:val>
          <c:extLst>
            <c:ext xmlns:c16="http://schemas.microsoft.com/office/drawing/2014/chart" uri="{C3380CC4-5D6E-409C-BE32-E72D297353CC}">
              <c16:uniqueId val="{00000000-04C9-45B3-A7A3-BBB3A994726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c:ext xmlns:c16="http://schemas.microsoft.com/office/drawing/2014/chart" uri="{C3380CC4-5D6E-409C-BE32-E72D297353CC}">
              <c16:uniqueId val="{00000001-04C9-45B3-A7A3-BBB3A994726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75.75</c:v>
                </c:pt>
                <c:pt idx="1">
                  <c:v>78.39</c:v>
                </c:pt>
                <c:pt idx="2">
                  <c:v>78.040000000000006</c:v>
                </c:pt>
                <c:pt idx="3">
                  <c:v>78.819999999999993</c:v>
                </c:pt>
                <c:pt idx="4">
                  <c:v>78.98</c:v>
                </c:pt>
              </c:numCache>
            </c:numRef>
          </c:val>
          <c:extLst>
            <c:ext xmlns:c16="http://schemas.microsoft.com/office/drawing/2014/chart" uri="{C3380CC4-5D6E-409C-BE32-E72D297353CC}">
              <c16:uniqueId val="{00000000-BD40-47F6-8D5C-BC0635E4BB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c:ext xmlns:c16="http://schemas.microsoft.com/office/drawing/2014/chart" uri="{C3380CC4-5D6E-409C-BE32-E72D297353CC}">
              <c16:uniqueId val="{00000001-BD40-47F6-8D5C-BC0635E4BB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96.91</c:v>
                </c:pt>
                <c:pt idx="1">
                  <c:v>96.93</c:v>
                </c:pt>
                <c:pt idx="2">
                  <c:v>97.42</c:v>
                </c:pt>
                <c:pt idx="3">
                  <c:v>96.57</c:v>
                </c:pt>
                <c:pt idx="4">
                  <c:v>97.14</c:v>
                </c:pt>
              </c:numCache>
            </c:numRef>
          </c:val>
          <c:extLst>
            <c:ext xmlns:c16="http://schemas.microsoft.com/office/drawing/2014/chart" uri="{C3380CC4-5D6E-409C-BE32-E72D297353CC}">
              <c16:uniqueId val="{00000000-3517-4399-AB25-B0F3E9DA75E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c:ext xmlns:c16="http://schemas.microsoft.com/office/drawing/2014/chart" uri="{C3380CC4-5D6E-409C-BE32-E72D297353CC}">
              <c16:uniqueId val="{00000001-3517-4399-AB25-B0F3E9DA75E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113.49</c:v>
                </c:pt>
                <c:pt idx="1">
                  <c:v>105.36</c:v>
                </c:pt>
                <c:pt idx="2">
                  <c:v>114.45</c:v>
                </c:pt>
                <c:pt idx="3">
                  <c:v>112.5</c:v>
                </c:pt>
                <c:pt idx="4">
                  <c:v>112.07</c:v>
                </c:pt>
              </c:numCache>
            </c:numRef>
          </c:val>
          <c:extLst>
            <c:ext xmlns:c16="http://schemas.microsoft.com/office/drawing/2014/chart" uri="{C3380CC4-5D6E-409C-BE32-E72D297353CC}">
              <c16:uniqueId val="{00000000-8692-4845-B5F4-5E8F8D567AD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c:ext xmlns:c16="http://schemas.microsoft.com/office/drawing/2014/chart" uri="{C3380CC4-5D6E-409C-BE32-E72D297353CC}">
              <c16:uniqueId val="{00000001-8692-4845-B5F4-5E8F8D567AD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39.15</c:v>
                </c:pt>
                <c:pt idx="1">
                  <c:v>39.32</c:v>
                </c:pt>
                <c:pt idx="2">
                  <c:v>39.909999999999997</c:v>
                </c:pt>
                <c:pt idx="3">
                  <c:v>40.47</c:v>
                </c:pt>
                <c:pt idx="4">
                  <c:v>41.27</c:v>
                </c:pt>
              </c:numCache>
            </c:numRef>
          </c:val>
          <c:extLst>
            <c:ext xmlns:c16="http://schemas.microsoft.com/office/drawing/2014/chart" uri="{C3380CC4-5D6E-409C-BE32-E72D297353CC}">
              <c16:uniqueId val="{00000000-A699-4BCD-BA54-7423D3A44ED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c:ext xmlns:c16="http://schemas.microsoft.com/office/drawing/2014/chart" uri="{C3380CC4-5D6E-409C-BE32-E72D297353CC}">
              <c16:uniqueId val="{00000001-A699-4BCD-BA54-7423D3A44ED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9.91</c:v>
                </c:pt>
                <c:pt idx="1">
                  <c:v>11.44</c:v>
                </c:pt>
                <c:pt idx="2">
                  <c:v>11.91</c:v>
                </c:pt>
                <c:pt idx="3">
                  <c:v>11.14</c:v>
                </c:pt>
                <c:pt idx="4">
                  <c:v>10.28</c:v>
                </c:pt>
              </c:numCache>
            </c:numRef>
          </c:val>
          <c:extLst>
            <c:ext xmlns:c16="http://schemas.microsoft.com/office/drawing/2014/chart" uri="{C3380CC4-5D6E-409C-BE32-E72D297353CC}">
              <c16:uniqueId val="{00000000-05FA-4AD7-AEE9-83D8C5D5A9F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c:ext xmlns:c16="http://schemas.microsoft.com/office/drawing/2014/chart" uri="{C3380CC4-5D6E-409C-BE32-E72D297353CC}">
              <c16:uniqueId val="{00000001-05FA-4AD7-AEE9-83D8C5D5A9F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C2-4559-AB3F-D31C73F047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c:ext xmlns:c16="http://schemas.microsoft.com/office/drawing/2014/chart" uri="{C3380CC4-5D6E-409C-BE32-E72D297353CC}">
              <c16:uniqueId val="{00000001-A1C2-4559-AB3F-D31C73F047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420.14</c:v>
                </c:pt>
                <c:pt idx="1">
                  <c:v>339.89</c:v>
                </c:pt>
                <c:pt idx="2">
                  <c:v>332.94</c:v>
                </c:pt>
                <c:pt idx="3">
                  <c:v>303.74</c:v>
                </c:pt>
                <c:pt idx="4">
                  <c:v>303.58999999999997</c:v>
                </c:pt>
              </c:numCache>
            </c:numRef>
          </c:val>
          <c:extLst>
            <c:ext xmlns:c16="http://schemas.microsoft.com/office/drawing/2014/chart" uri="{C3380CC4-5D6E-409C-BE32-E72D297353CC}">
              <c16:uniqueId val="{00000000-886D-41DA-B87D-4925349731D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c:ext xmlns:c16="http://schemas.microsoft.com/office/drawing/2014/chart" uri="{C3380CC4-5D6E-409C-BE32-E72D297353CC}">
              <c16:uniqueId val="{00000001-886D-41DA-B87D-4925349731D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437.78</c:v>
                </c:pt>
                <c:pt idx="1">
                  <c:v>447.13</c:v>
                </c:pt>
                <c:pt idx="2">
                  <c:v>455.94</c:v>
                </c:pt>
                <c:pt idx="3">
                  <c:v>452.99</c:v>
                </c:pt>
                <c:pt idx="4">
                  <c:v>459.32</c:v>
                </c:pt>
              </c:numCache>
            </c:numRef>
          </c:val>
          <c:extLst>
            <c:ext xmlns:c16="http://schemas.microsoft.com/office/drawing/2014/chart" uri="{C3380CC4-5D6E-409C-BE32-E72D297353CC}">
              <c16:uniqueId val="{00000000-ABB3-41EE-BF26-8A1010F995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c:ext xmlns:c16="http://schemas.microsoft.com/office/drawing/2014/chart" uri="{C3380CC4-5D6E-409C-BE32-E72D297353CC}">
              <c16:uniqueId val="{00000001-ABB3-41EE-BF26-8A1010F995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95.81</c:v>
                </c:pt>
                <c:pt idx="1">
                  <c:v>92.37</c:v>
                </c:pt>
                <c:pt idx="2">
                  <c:v>95.36</c:v>
                </c:pt>
                <c:pt idx="3">
                  <c:v>96.4</c:v>
                </c:pt>
                <c:pt idx="4">
                  <c:v>96.3</c:v>
                </c:pt>
              </c:numCache>
            </c:numRef>
          </c:val>
          <c:extLst>
            <c:ext xmlns:c16="http://schemas.microsoft.com/office/drawing/2014/chart" uri="{C3380CC4-5D6E-409C-BE32-E72D297353CC}">
              <c16:uniqueId val="{00000000-D622-4EC3-BF52-432C2F5FC98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c:ext xmlns:c16="http://schemas.microsoft.com/office/drawing/2014/chart" uri="{C3380CC4-5D6E-409C-BE32-E72D297353CC}">
              <c16:uniqueId val="{00000001-D622-4EC3-BF52-432C2F5FC98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161.5</c:v>
                </c:pt>
                <c:pt idx="1">
                  <c:v>168.49</c:v>
                </c:pt>
                <c:pt idx="2">
                  <c:v>163.77000000000001</c:v>
                </c:pt>
                <c:pt idx="3">
                  <c:v>166.58</c:v>
                </c:pt>
                <c:pt idx="4">
                  <c:v>167.61</c:v>
                </c:pt>
              </c:numCache>
            </c:numRef>
          </c:val>
          <c:extLst>
            <c:ext xmlns:c16="http://schemas.microsoft.com/office/drawing/2014/chart" uri="{C3380CC4-5D6E-409C-BE32-E72D297353CC}">
              <c16:uniqueId val="{00000000-7A2F-4EB0-89E7-273BA2D979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c:ext xmlns:c16="http://schemas.microsoft.com/office/drawing/2014/chart" uri="{C3380CC4-5D6E-409C-BE32-E72D297353CC}">
              <c16:uniqueId val="{00000001-7A2F-4EB0-89E7-273BA2D979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八千代市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自治体職員</v>
      </c>
      <c r="AE8" s="82"/>
      <c r="AF8" s="82"/>
      <c r="AG8" s="82"/>
      <c r="AH8" s="82"/>
      <c r="AI8" s="82"/>
      <c r="AJ8" s="82"/>
      <c r="AK8" s="4"/>
      <c r="AL8" s="70">
        <f>データ!$R$6</f>
        <v>198858</v>
      </c>
      <c r="AM8" s="70"/>
      <c r="AN8" s="70"/>
      <c r="AO8" s="70"/>
      <c r="AP8" s="70"/>
      <c r="AQ8" s="70"/>
      <c r="AR8" s="70"/>
      <c r="AS8" s="70"/>
      <c r="AT8" s="66">
        <f>データ!$S$6</f>
        <v>51.39</v>
      </c>
      <c r="AU8" s="67"/>
      <c r="AV8" s="67"/>
      <c r="AW8" s="67"/>
      <c r="AX8" s="67"/>
      <c r="AY8" s="67"/>
      <c r="AZ8" s="67"/>
      <c r="BA8" s="67"/>
      <c r="BB8" s="69">
        <f>データ!$T$6</f>
        <v>3869.59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66.45</v>
      </c>
      <c r="J10" s="67"/>
      <c r="K10" s="67"/>
      <c r="L10" s="67"/>
      <c r="M10" s="67"/>
      <c r="N10" s="67"/>
      <c r="O10" s="68"/>
      <c r="P10" s="69">
        <f>データ!$P$6</f>
        <v>99.11</v>
      </c>
      <c r="Q10" s="69"/>
      <c r="R10" s="69"/>
      <c r="S10" s="69"/>
      <c r="T10" s="69"/>
      <c r="U10" s="69"/>
      <c r="V10" s="69"/>
      <c r="W10" s="70">
        <f>データ!$Q$6</f>
        <v>1771</v>
      </c>
      <c r="X10" s="70"/>
      <c r="Y10" s="70"/>
      <c r="Z10" s="70"/>
      <c r="AA10" s="70"/>
      <c r="AB10" s="70"/>
      <c r="AC10" s="70"/>
      <c r="AD10" s="2"/>
      <c r="AE10" s="2"/>
      <c r="AF10" s="2"/>
      <c r="AG10" s="2"/>
      <c r="AH10" s="4"/>
      <c r="AI10" s="4"/>
      <c r="AJ10" s="4"/>
      <c r="AK10" s="4"/>
      <c r="AL10" s="70">
        <f>データ!$U$6</f>
        <v>197189</v>
      </c>
      <c r="AM10" s="70"/>
      <c r="AN10" s="70"/>
      <c r="AO10" s="70"/>
      <c r="AP10" s="70"/>
      <c r="AQ10" s="70"/>
      <c r="AR10" s="70"/>
      <c r="AS10" s="70"/>
      <c r="AT10" s="66">
        <f>データ!$V$6</f>
        <v>45.28</v>
      </c>
      <c r="AU10" s="67"/>
      <c r="AV10" s="67"/>
      <c r="AW10" s="67"/>
      <c r="AX10" s="67"/>
      <c r="AY10" s="67"/>
      <c r="AZ10" s="67"/>
      <c r="BA10" s="67"/>
      <c r="BB10" s="69">
        <f>データ!$W$6</f>
        <v>4354.88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lHfEARYu9ce119jcQMTZ8XlMgR1wwJ1mBqI+75DEM5lIMvpn/VGrsLCv35S1Qf69OHvJV1Eo55+FMDIs1msLfQ==" saltValue="WVHB7PNXZTN0A7Kz0+iMi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122211</v>
      </c>
      <c r="D6" s="34">
        <f t="shared" si="3"/>
        <v>46</v>
      </c>
      <c r="E6" s="34">
        <f t="shared" si="3"/>
        <v>1</v>
      </c>
      <c r="F6" s="34">
        <f t="shared" si="3"/>
        <v>0</v>
      </c>
      <c r="G6" s="34">
        <f t="shared" si="3"/>
        <v>1</v>
      </c>
      <c r="H6" s="34" t="str">
        <f t="shared" si="3"/>
        <v>千葉県　八千代市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66.45</v>
      </c>
      <c r="P6" s="35">
        <f t="shared" si="3"/>
        <v>99.11</v>
      </c>
      <c r="Q6" s="35">
        <f t="shared" si="3"/>
        <v>1771</v>
      </c>
      <c r="R6" s="35">
        <f t="shared" si="3"/>
        <v>198858</v>
      </c>
      <c r="S6" s="35">
        <f t="shared" si="3"/>
        <v>51.39</v>
      </c>
      <c r="T6" s="35">
        <f t="shared" si="3"/>
        <v>3869.59</v>
      </c>
      <c r="U6" s="35">
        <f t="shared" si="3"/>
        <v>197189</v>
      </c>
      <c r="V6" s="35">
        <f t="shared" si="3"/>
        <v>45.28</v>
      </c>
      <c r="W6" s="35">
        <f t="shared" si="3"/>
        <v>4354.88</v>
      </c>
      <c r="X6" s="36">
        <f>IF(X7="",NA(),X7)</f>
        <v>113.49</v>
      </c>
      <c r="Y6" s="36">
        <f t="shared" ref="Y6:AG6" si="4">IF(Y7="",NA(),Y7)</f>
        <v>105.36</v>
      </c>
      <c r="Z6" s="36">
        <f t="shared" si="4"/>
        <v>114.45</v>
      </c>
      <c r="AA6" s="36">
        <f t="shared" si="4"/>
        <v>112.5</v>
      </c>
      <c r="AB6" s="36">
        <f t="shared" si="4"/>
        <v>112.07</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420.14</v>
      </c>
      <c r="AU6" s="36">
        <f t="shared" ref="AU6:BC6" si="6">IF(AU7="",NA(),AU7)</f>
        <v>339.89</v>
      </c>
      <c r="AV6" s="36">
        <f t="shared" si="6"/>
        <v>332.94</v>
      </c>
      <c r="AW6" s="36">
        <f t="shared" si="6"/>
        <v>303.74</v>
      </c>
      <c r="AX6" s="36">
        <f t="shared" si="6"/>
        <v>303.58999999999997</v>
      </c>
      <c r="AY6" s="36">
        <f t="shared" si="6"/>
        <v>289.8</v>
      </c>
      <c r="AZ6" s="36">
        <f t="shared" si="6"/>
        <v>299.44</v>
      </c>
      <c r="BA6" s="36">
        <f t="shared" si="6"/>
        <v>311.99</v>
      </c>
      <c r="BB6" s="36">
        <f t="shared" si="6"/>
        <v>307.83</v>
      </c>
      <c r="BC6" s="36">
        <f t="shared" si="6"/>
        <v>318.89</v>
      </c>
      <c r="BD6" s="35" t="str">
        <f>IF(BD7="","",IF(BD7="-","【-】","【"&amp;SUBSTITUTE(TEXT(BD7,"#,##0.00"),"-","△")&amp;"】"))</f>
        <v>【261.93】</v>
      </c>
      <c r="BE6" s="36">
        <f>IF(BE7="",NA(),BE7)</f>
        <v>437.78</v>
      </c>
      <c r="BF6" s="36">
        <f t="shared" ref="BF6:BN6" si="7">IF(BF7="",NA(),BF7)</f>
        <v>447.13</v>
      </c>
      <c r="BG6" s="36">
        <f t="shared" si="7"/>
        <v>455.94</v>
      </c>
      <c r="BH6" s="36">
        <f t="shared" si="7"/>
        <v>452.99</v>
      </c>
      <c r="BI6" s="36">
        <f t="shared" si="7"/>
        <v>459.32</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95.81</v>
      </c>
      <c r="BQ6" s="36">
        <f t="shared" ref="BQ6:BY6" si="8">IF(BQ7="",NA(),BQ7)</f>
        <v>92.37</v>
      </c>
      <c r="BR6" s="36">
        <f t="shared" si="8"/>
        <v>95.36</v>
      </c>
      <c r="BS6" s="36">
        <f t="shared" si="8"/>
        <v>96.4</v>
      </c>
      <c r="BT6" s="36">
        <f t="shared" si="8"/>
        <v>96.3</v>
      </c>
      <c r="BU6" s="36">
        <f t="shared" si="8"/>
        <v>107.05</v>
      </c>
      <c r="BV6" s="36">
        <f t="shared" si="8"/>
        <v>106.4</v>
      </c>
      <c r="BW6" s="36">
        <f t="shared" si="8"/>
        <v>107.61</v>
      </c>
      <c r="BX6" s="36">
        <f t="shared" si="8"/>
        <v>106.02</v>
      </c>
      <c r="BY6" s="36">
        <f t="shared" si="8"/>
        <v>104.84</v>
      </c>
      <c r="BZ6" s="35" t="str">
        <f>IF(BZ7="","",IF(BZ7="-","【-】","【"&amp;SUBSTITUTE(TEXT(BZ7,"#,##0.00"),"-","△")&amp;"】"))</f>
        <v>【103.91】</v>
      </c>
      <c r="CA6" s="36">
        <f>IF(CA7="",NA(),CA7)</f>
        <v>161.5</v>
      </c>
      <c r="CB6" s="36">
        <f t="shared" ref="CB6:CJ6" si="9">IF(CB7="",NA(),CB7)</f>
        <v>168.49</v>
      </c>
      <c r="CC6" s="36">
        <f t="shared" si="9"/>
        <v>163.77000000000001</v>
      </c>
      <c r="CD6" s="36">
        <f t="shared" si="9"/>
        <v>166.58</v>
      </c>
      <c r="CE6" s="36">
        <f t="shared" si="9"/>
        <v>167.61</v>
      </c>
      <c r="CF6" s="36">
        <f t="shared" si="9"/>
        <v>155.09</v>
      </c>
      <c r="CG6" s="36">
        <f t="shared" si="9"/>
        <v>156.29</v>
      </c>
      <c r="CH6" s="36">
        <f t="shared" si="9"/>
        <v>155.69</v>
      </c>
      <c r="CI6" s="36">
        <f t="shared" si="9"/>
        <v>158.6</v>
      </c>
      <c r="CJ6" s="36">
        <f t="shared" si="9"/>
        <v>161.82</v>
      </c>
      <c r="CK6" s="35" t="str">
        <f>IF(CK7="","",IF(CK7="-","【-】","【"&amp;SUBSTITUTE(TEXT(CK7,"#,##0.00"),"-","△")&amp;"】"))</f>
        <v>【167.11】</v>
      </c>
      <c r="CL6" s="36">
        <f>IF(CL7="",NA(),CL7)</f>
        <v>75.75</v>
      </c>
      <c r="CM6" s="36">
        <f t="shared" ref="CM6:CU6" si="10">IF(CM7="",NA(),CM7)</f>
        <v>78.39</v>
      </c>
      <c r="CN6" s="36">
        <f t="shared" si="10"/>
        <v>78.040000000000006</v>
      </c>
      <c r="CO6" s="36">
        <f t="shared" si="10"/>
        <v>78.819999999999993</v>
      </c>
      <c r="CP6" s="36">
        <f t="shared" si="10"/>
        <v>78.98</v>
      </c>
      <c r="CQ6" s="36">
        <f t="shared" si="10"/>
        <v>61.61</v>
      </c>
      <c r="CR6" s="36">
        <f t="shared" si="10"/>
        <v>62.34</v>
      </c>
      <c r="CS6" s="36">
        <f t="shared" si="10"/>
        <v>62.46</v>
      </c>
      <c r="CT6" s="36">
        <f t="shared" si="10"/>
        <v>62.88</v>
      </c>
      <c r="CU6" s="36">
        <f t="shared" si="10"/>
        <v>62.32</v>
      </c>
      <c r="CV6" s="35" t="str">
        <f>IF(CV7="","",IF(CV7="-","【-】","【"&amp;SUBSTITUTE(TEXT(CV7,"#,##0.00"),"-","△")&amp;"】"))</f>
        <v>【60.27】</v>
      </c>
      <c r="CW6" s="36">
        <f>IF(CW7="",NA(),CW7)</f>
        <v>96.91</v>
      </c>
      <c r="CX6" s="36">
        <f t="shared" ref="CX6:DF6" si="11">IF(CX7="",NA(),CX7)</f>
        <v>96.93</v>
      </c>
      <c r="CY6" s="36">
        <f t="shared" si="11"/>
        <v>97.42</v>
      </c>
      <c r="CZ6" s="36">
        <f t="shared" si="11"/>
        <v>96.57</v>
      </c>
      <c r="DA6" s="36">
        <f t="shared" si="11"/>
        <v>97.14</v>
      </c>
      <c r="DB6" s="36">
        <f t="shared" si="11"/>
        <v>90.23</v>
      </c>
      <c r="DC6" s="36">
        <f t="shared" si="11"/>
        <v>90.15</v>
      </c>
      <c r="DD6" s="36">
        <f t="shared" si="11"/>
        <v>90.62</v>
      </c>
      <c r="DE6" s="36">
        <f t="shared" si="11"/>
        <v>90.13</v>
      </c>
      <c r="DF6" s="36">
        <f t="shared" si="11"/>
        <v>90.19</v>
      </c>
      <c r="DG6" s="35" t="str">
        <f>IF(DG7="","",IF(DG7="-","【-】","【"&amp;SUBSTITUTE(TEXT(DG7,"#,##0.00"),"-","△")&amp;"】"))</f>
        <v>【89.92】</v>
      </c>
      <c r="DH6" s="36">
        <f>IF(DH7="",NA(),DH7)</f>
        <v>39.15</v>
      </c>
      <c r="DI6" s="36">
        <f t="shared" ref="DI6:DQ6" si="12">IF(DI7="",NA(),DI7)</f>
        <v>39.32</v>
      </c>
      <c r="DJ6" s="36">
        <f t="shared" si="12"/>
        <v>39.909999999999997</v>
      </c>
      <c r="DK6" s="36">
        <f t="shared" si="12"/>
        <v>40.47</v>
      </c>
      <c r="DL6" s="36">
        <f t="shared" si="12"/>
        <v>41.27</v>
      </c>
      <c r="DM6" s="36">
        <f t="shared" si="12"/>
        <v>46.36</v>
      </c>
      <c r="DN6" s="36">
        <f t="shared" si="12"/>
        <v>47.37</v>
      </c>
      <c r="DO6" s="36">
        <f t="shared" si="12"/>
        <v>48.01</v>
      </c>
      <c r="DP6" s="36">
        <f t="shared" si="12"/>
        <v>48.01</v>
      </c>
      <c r="DQ6" s="36">
        <f t="shared" si="12"/>
        <v>48.86</v>
      </c>
      <c r="DR6" s="35" t="str">
        <f>IF(DR7="","",IF(DR7="-","【-】","【"&amp;SUBSTITUTE(TEXT(DR7,"#,##0.00"),"-","△")&amp;"】"))</f>
        <v>【48.85】</v>
      </c>
      <c r="DS6" s="36">
        <f>IF(DS7="",NA(),DS7)</f>
        <v>9.91</v>
      </c>
      <c r="DT6" s="36">
        <f t="shared" ref="DT6:EB6" si="13">IF(DT7="",NA(),DT7)</f>
        <v>11.44</v>
      </c>
      <c r="DU6" s="36">
        <f t="shared" si="13"/>
        <v>11.91</v>
      </c>
      <c r="DV6" s="36">
        <f t="shared" si="13"/>
        <v>11.14</v>
      </c>
      <c r="DW6" s="36">
        <f t="shared" si="13"/>
        <v>10.28</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2.82</v>
      </c>
      <c r="EE6" s="36">
        <f t="shared" ref="EE6:EM6" si="14">IF(EE7="",NA(),EE7)</f>
        <v>2.2400000000000002</v>
      </c>
      <c r="EF6" s="36">
        <f t="shared" si="14"/>
        <v>2.0699999999999998</v>
      </c>
      <c r="EG6" s="36">
        <f t="shared" si="14"/>
        <v>2.13</v>
      </c>
      <c r="EH6" s="36">
        <f t="shared" si="14"/>
        <v>1.7</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122211</v>
      </c>
      <c r="D7" s="38">
        <v>46</v>
      </c>
      <c r="E7" s="38">
        <v>1</v>
      </c>
      <c r="F7" s="38">
        <v>0</v>
      </c>
      <c r="G7" s="38">
        <v>1</v>
      </c>
      <c r="H7" s="38" t="s">
        <v>93</v>
      </c>
      <c r="I7" s="38" t="s">
        <v>94</v>
      </c>
      <c r="J7" s="38" t="s">
        <v>95</v>
      </c>
      <c r="K7" s="38" t="s">
        <v>96</v>
      </c>
      <c r="L7" s="38" t="s">
        <v>97</v>
      </c>
      <c r="M7" s="38" t="s">
        <v>98</v>
      </c>
      <c r="N7" s="39" t="s">
        <v>99</v>
      </c>
      <c r="O7" s="39">
        <v>66.45</v>
      </c>
      <c r="P7" s="39">
        <v>99.11</v>
      </c>
      <c r="Q7" s="39">
        <v>1771</v>
      </c>
      <c r="R7" s="39">
        <v>198858</v>
      </c>
      <c r="S7" s="39">
        <v>51.39</v>
      </c>
      <c r="T7" s="39">
        <v>3869.59</v>
      </c>
      <c r="U7" s="39">
        <v>197189</v>
      </c>
      <c r="V7" s="39">
        <v>45.28</v>
      </c>
      <c r="W7" s="39">
        <v>4354.88</v>
      </c>
      <c r="X7" s="39">
        <v>113.49</v>
      </c>
      <c r="Y7" s="39">
        <v>105.36</v>
      </c>
      <c r="Z7" s="39">
        <v>114.45</v>
      </c>
      <c r="AA7" s="39">
        <v>112.5</v>
      </c>
      <c r="AB7" s="39">
        <v>112.07</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420.14</v>
      </c>
      <c r="AU7" s="39">
        <v>339.89</v>
      </c>
      <c r="AV7" s="39">
        <v>332.94</v>
      </c>
      <c r="AW7" s="39">
        <v>303.74</v>
      </c>
      <c r="AX7" s="39">
        <v>303.58999999999997</v>
      </c>
      <c r="AY7" s="39">
        <v>289.8</v>
      </c>
      <c r="AZ7" s="39">
        <v>299.44</v>
      </c>
      <c r="BA7" s="39">
        <v>311.99</v>
      </c>
      <c r="BB7" s="39">
        <v>307.83</v>
      </c>
      <c r="BC7" s="39">
        <v>318.89</v>
      </c>
      <c r="BD7" s="39">
        <v>261.93</v>
      </c>
      <c r="BE7" s="39">
        <v>437.78</v>
      </c>
      <c r="BF7" s="39">
        <v>447.13</v>
      </c>
      <c r="BG7" s="39">
        <v>455.94</v>
      </c>
      <c r="BH7" s="39">
        <v>452.99</v>
      </c>
      <c r="BI7" s="39">
        <v>459.32</v>
      </c>
      <c r="BJ7" s="39">
        <v>301.99</v>
      </c>
      <c r="BK7" s="39">
        <v>298.08999999999997</v>
      </c>
      <c r="BL7" s="39">
        <v>291.77999999999997</v>
      </c>
      <c r="BM7" s="39">
        <v>295.44</v>
      </c>
      <c r="BN7" s="39">
        <v>290.07</v>
      </c>
      <c r="BO7" s="39">
        <v>270.45999999999998</v>
      </c>
      <c r="BP7" s="39">
        <v>95.81</v>
      </c>
      <c r="BQ7" s="39">
        <v>92.37</v>
      </c>
      <c r="BR7" s="39">
        <v>95.36</v>
      </c>
      <c r="BS7" s="39">
        <v>96.4</v>
      </c>
      <c r="BT7" s="39">
        <v>96.3</v>
      </c>
      <c r="BU7" s="39">
        <v>107.05</v>
      </c>
      <c r="BV7" s="39">
        <v>106.4</v>
      </c>
      <c r="BW7" s="39">
        <v>107.61</v>
      </c>
      <c r="BX7" s="39">
        <v>106.02</v>
      </c>
      <c r="BY7" s="39">
        <v>104.84</v>
      </c>
      <c r="BZ7" s="39">
        <v>103.91</v>
      </c>
      <c r="CA7" s="39">
        <v>161.5</v>
      </c>
      <c r="CB7" s="39">
        <v>168.49</v>
      </c>
      <c r="CC7" s="39">
        <v>163.77000000000001</v>
      </c>
      <c r="CD7" s="39">
        <v>166.58</v>
      </c>
      <c r="CE7" s="39">
        <v>167.61</v>
      </c>
      <c r="CF7" s="39">
        <v>155.09</v>
      </c>
      <c r="CG7" s="39">
        <v>156.29</v>
      </c>
      <c r="CH7" s="39">
        <v>155.69</v>
      </c>
      <c r="CI7" s="39">
        <v>158.6</v>
      </c>
      <c r="CJ7" s="39">
        <v>161.82</v>
      </c>
      <c r="CK7" s="39">
        <v>167.11</v>
      </c>
      <c r="CL7" s="39">
        <v>75.75</v>
      </c>
      <c r="CM7" s="39">
        <v>78.39</v>
      </c>
      <c r="CN7" s="39">
        <v>78.040000000000006</v>
      </c>
      <c r="CO7" s="39">
        <v>78.819999999999993</v>
      </c>
      <c r="CP7" s="39">
        <v>78.98</v>
      </c>
      <c r="CQ7" s="39">
        <v>61.61</v>
      </c>
      <c r="CR7" s="39">
        <v>62.34</v>
      </c>
      <c r="CS7" s="39">
        <v>62.46</v>
      </c>
      <c r="CT7" s="39">
        <v>62.88</v>
      </c>
      <c r="CU7" s="39">
        <v>62.32</v>
      </c>
      <c r="CV7" s="39">
        <v>60.27</v>
      </c>
      <c r="CW7" s="39">
        <v>96.91</v>
      </c>
      <c r="CX7" s="39">
        <v>96.93</v>
      </c>
      <c r="CY7" s="39">
        <v>97.42</v>
      </c>
      <c r="CZ7" s="39">
        <v>96.57</v>
      </c>
      <c r="DA7" s="39">
        <v>97.14</v>
      </c>
      <c r="DB7" s="39">
        <v>90.23</v>
      </c>
      <c r="DC7" s="39">
        <v>90.15</v>
      </c>
      <c r="DD7" s="39">
        <v>90.62</v>
      </c>
      <c r="DE7" s="39">
        <v>90.13</v>
      </c>
      <c r="DF7" s="39">
        <v>90.19</v>
      </c>
      <c r="DG7" s="39">
        <v>89.92</v>
      </c>
      <c r="DH7" s="39">
        <v>39.15</v>
      </c>
      <c r="DI7" s="39">
        <v>39.32</v>
      </c>
      <c r="DJ7" s="39">
        <v>39.909999999999997</v>
      </c>
      <c r="DK7" s="39">
        <v>40.47</v>
      </c>
      <c r="DL7" s="39">
        <v>41.27</v>
      </c>
      <c r="DM7" s="39">
        <v>46.36</v>
      </c>
      <c r="DN7" s="39">
        <v>47.37</v>
      </c>
      <c r="DO7" s="39">
        <v>48.01</v>
      </c>
      <c r="DP7" s="39">
        <v>48.01</v>
      </c>
      <c r="DQ7" s="39">
        <v>48.86</v>
      </c>
      <c r="DR7" s="39">
        <v>48.85</v>
      </c>
      <c r="DS7" s="39">
        <v>9.91</v>
      </c>
      <c r="DT7" s="39">
        <v>11.44</v>
      </c>
      <c r="DU7" s="39">
        <v>11.91</v>
      </c>
      <c r="DV7" s="39">
        <v>11.14</v>
      </c>
      <c r="DW7" s="39">
        <v>10.28</v>
      </c>
      <c r="DX7" s="39">
        <v>13.57</v>
      </c>
      <c r="DY7" s="39">
        <v>14.27</v>
      </c>
      <c r="DZ7" s="39">
        <v>16.170000000000002</v>
      </c>
      <c r="EA7" s="39">
        <v>16.600000000000001</v>
      </c>
      <c r="EB7" s="39">
        <v>18.510000000000002</v>
      </c>
      <c r="EC7" s="39">
        <v>17.8</v>
      </c>
      <c r="ED7" s="39">
        <v>2.82</v>
      </c>
      <c r="EE7" s="39">
        <v>2.2400000000000002</v>
      </c>
      <c r="EF7" s="39">
        <v>2.0699999999999998</v>
      </c>
      <c r="EG7" s="39">
        <v>2.13</v>
      </c>
      <c r="EH7" s="39">
        <v>1.7</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2020-01-20T23:58:06Z</cp:lastPrinted>
  <dcterms:created xsi:type="dcterms:W3CDTF">2019-12-05T04:13:02Z</dcterms:created>
  <dcterms:modified xsi:type="dcterms:W3CDTF">2020-02-18T06:12:20Z</dcterms:modified>
  <cp:category/>
</cp:coreProperties>
</file>