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rVoGhXtcRxnAyAw4JP9QeZolIDLcHhmB1OuP+8Wf1IwtwLq7SGXajGXVsUz15yHQPirIxXBMAmHCrxi4cuZA0g==" workbookSaltValue="obItBnFp61ZtKXz0vu/jYQ==" workbookSpinCount="100000" lockStructure="1"/>
  <bookViews>
    <workbookView xWindow="930" yWindow="0" windowWidth="28800" windowHeight="118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<sst xmlns="http://schemas.openxmlformats.org/spreadsheetml/2006/main" count="233" uniqueCount="113">
  <si>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</si>
  <si>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</si>
  <si>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</si>
  <si>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</si>
  <si>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</si>
  <si>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</si>
  <si>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</si>
  <si>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</si>
  <si>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</si>
  <si>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</si>
  <si>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</si>
  <si>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</si>
  <si>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</si>
  <si>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</si>
  <si>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</si>
  <si>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</si>
  <si>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</si>
  <si>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</si>
  <si>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</si>
  <si>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</si>
  <si>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</si>
  <si>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</si>
  <si>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</si>
  <si>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</si>
  <si>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</si>
  <si>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</si>
  <si>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</si>
  <si>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</si>
  <si>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</si>
  <si>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</si>
  <si>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</si>
  <si>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</si>
  <si>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</si>
  <si>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</si>
  <si>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</si>
  <si>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</si>
  <si>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</si>
  <si>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</si>
  <si>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</si>
  <si>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</si>
  <si>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</si>
  <si>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</si>
  <si>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</si>
  <si>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</si>
  <si>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</si>
  <si>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</si>
  <si>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</si>
  <si>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</si>
  <si>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</si>
  <si>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</si>
  <si>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</si>
  <si>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</si>
  <si>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</si>
  <si>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</si>
  <si>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</si>
  <si>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</si>
  <si>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</si>
  <si>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</si>
  <si>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</si>
  <si>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</si>
  <si>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</si>
  <si>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</si>
  <si>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</si>
  <si>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</si>
  <si>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</si>
  <si>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</si>
  <si>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</si>
  <si>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</si>
  <si>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</si>
  <si>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</si>
  <si>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</si>
  <si>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</si>
  <si>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</si>
  <si>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</si>
  <si>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</si>
  <si>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</si>
  <si>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</si>
  <si>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</si>
  <si>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</si>
  <si>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</si>
  <si>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</si>
  <si>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</si>
  <si>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</si>
  <si>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</si>
  <si>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</si>
  <si>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</si>
  <si>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</si>
  <si>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</si>
  <si>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</si>
  <si>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</si>
  <si>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</si>
  <si>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</si>
  <si>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</si>
  <si>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</si>
  <si>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</si>
  <si>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</si>
  <si>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</si>
  <si>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</si>
  <si>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</si>
  <si>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</si>
  <si>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</si>
  <si>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</si>
  <si>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</si>
  <si>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</si>
  <si>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</si>
  <si>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</si>
  <si>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</si>
  <si>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</si>
  <si>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</si>
  <si>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</si>
  <si>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平成３０年度末時点で、供用開始から３０年となります。
　管渠の標準的な耐用年数とされる５０年を経過した管渠はなく、大規模修繕等が必要となる箇所はありません。
　しかし、将来的な修繕・更新を適切に行っていくため、下水道ストックマネジメント計画の策定を推進していきます。</t>
    <phoneticPr fontId="4"/>
  </si>
  <si>
    <t>　特定環境保全公共下水道事業については、現在、建設事業は終了し、維持管理費と地方債償還金が主な費用となります。
　本来これらの費用は使用料で回収すべき経費ですが、市街化調整区域であり、処理区域内の人口増加もあまり見込めないため、厳しい状況となっています。
　経営の健全性を向上させていくため、使用料収入の確保に取り組んでいく必要があります。</t>
    <rPh sb="38" eb="41">
      <t>チホウサイ</t>
    </rPh>
    <rPh sb="41" eb="43">
      <t>ショウカン</t>
    </rPh>
    <rPh sb="43" eb="44">
      <t>キン</t>
    </rPh>
    <phoneticPr fontId="4"/>
  </si>
  <si>
    <t>　当処理区域内は市街化調整区域であり、処理区域内人口密度が低く、使用料収入が限られるため、それ以外の収入による影響が大きくなっています。
　経費回収率及び汚水処理原価については、流域下水道維持管理負担金が増加したことで汚水処理費が増加しており、経費回収率が減少し、汚水処理原価が増加しています。
　また、資本費平準化債の発行及び分流式下水道等に要する経費としての一般会計からの繰入金により賄っている部分が大きいため、適切な使用料収入の確保に努め、経営の健全性・効率性の向上を目指します。</t>
    <rPh sb="89" eb="101">
      <t>リュウイキゲスイドウイジカンリフタンキン</t>
    </rPh>
    <rPh sb="102" eb="104">
      <t>ゾウカ</t>
    </rPh>
    <rPh sb="109" eb="111">
      <t>オスイ</t>
    </rPh>
    <rPh sb="111" eb="113">
      <t>ショリ</t>
    </rPh>
    <rPh sb="113" eb="114">
      <t>ヒ</t>
    </rPh>
    <rPh sb="115" eb="117">
      <t>ゾウカ</t>
    </rPh>
    <rPh sb="122" eb="124">
      <t>ケイヒ</t>
    </rPh>
    <rPh sb="124" eb="126">
      <t>カイシュウ</t>
    </rPh>
    <rPh sb="126" eb="127">
      <t>リツ</t>
    </rPh>
    <rPh sb="128" eb="130">
      <t>ゲンショウ</t>
    </rPh>
    <rPh sb="132" eb="134">
      <t>オスイ</t>
    </rPh>
    <rPh sb="134" eb="136">
      <t>ショリ</t>
    </rPh>
    <rPh sb="136" eb="138">
      <t>ゲンカ</t>
    </rPh>
    <rPh sb="139" eb="14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</si>
</sst>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EB-4BD8-AFFD-9FF94712B2A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0.06</c:v>
                </c:pt>
              </c:numCache>
            </c:numRef>
          </c:val>
          <c:smooth val="0"/>
          <c:extLst>
            <c:ext xmlns:c16="http://schemas.microsoft.com/office/drawing/2014/chart" uri="{C3380CC4-5D6E-409C-BE32-E72D297353CC}">
              <c16:uniqueId val="{00000001-A9EB-4BD8-AFFD-9FF94712B2A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4C-42C3-B439-539306CF0F1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46.17</c:v>
                </c:pt>
              </c:numCache>
            </c:numRef>
          </c:val>
          <c:smooth val="0"/>
          <c:extLst>
            <c:ext xmlns:c16="http://schemas.microsoft.com/office/drawing/2014/chart" uri="{C3380CC4-5D6E-409C-BE32-E72D297353CC}">
              <c16:uniqueId val="{00000001-974C-42C3-B439-539306CF0F1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81.760000000000005</c:v>
                </c:pt>
                <c:pt idx="1">
                  <c:v>85.74</c:v>
                </c:pt>
                <c:pt idx="2">
                  <c:v>86.11</c:v>
                </c:pt>
                <c:pt idx="3">
                  <c:v>86.6</c:v>
                </c:pt>
                <c:pt idx="4">
                  <c:v>86.36</c:v>
                </c:pt>
              </c:numCache>
            </c:numRef>
          </c:val>
          <c:extLst>
            <c:ext xmlns:c16="http://schemas.microsoft.com/office/drawing/2014/chart" uri="{C3380CC4-5D6E-409C-BE32-E72D297353CC}">
              <c16:uniqueId val="{00000000-98F7-4171-901A-42BC9B2EED3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87.84</c:v>
                </c:pt>
              </c:numCache>
            </c:numRef>
          </c:val>
          <c:smooth val="0"/>
          <c:extLst>
            <c:ext xmlns:c16="http://schemas.microsoft.com/office/drawing/2014/chart" uri="{C3380CC4-5D6E-409C-BE32-E72D297353CC}">
              <c16:uniqueId val="{00000001-98F7-4171-901A-42BC9B2EED3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64.069999999999993</c:v>
                </c:pt>
                <c:pt idx="1">
                  <c:v>60.13</c:v>
                </c:pt>
                <c:pt idx="2">
                  <c:v>60.71</c:v>
                </c:pt>
                <c:pt idx="3">
                  <c:v>60.3</c:v>
                </c:pt>
                <c:pt idx="4">
                  <c:v>64.38</c:v>
                </c:pt>
              </c:numCache>
            </c:numRef>
          </c:val>
          <c:extLst>
            <c:ext xmlns:c16="http://schemas.microsoft.com/office/drawing/2014/chart" uri="{C3380CC4-5D6E-409C-BE32-E72D297353CC}">
              <c16:uniqueId val="{00000000-D6AD-420D-B35F-5F3F1E2BE6C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AD-420D-B35F-5F3F1E2BE6C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23-4DB5-A9C6-16595014131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23-4DB5-A9C6-16595014131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CC-4D24-A872-7430BDECE3A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CC-4D24-A872-7430BDECE3A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77-4530-839F-1E74C1C9B6C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77-4530-839F-1E74C1C9B6C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D7-47D5-A85A-5AA9E740CA0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D7-47D5-A85A-5AA9E740CA0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684.07</c:v>
                </c:pt>
                <c:pt idx="1">
                  <c:v>571.35</c:v>
                </c:pt>
                <c:pt idx="2">
                  <c:v>550.78</c:v>
                </c:pt>
                <c:pt idx="3">
                  <c:v>512.73</c:v>
                </c:pt>
                <c:pt idx="4">
                  <c:v>687.21</c:v>
                </c:pt>
              </c:numCache>
            </c:numRef>
          </c:val>
          <c:extLst>
            <c:ext xmlns:c16="http://schemas.microsoft.com/office/drawing/2014/chart" uri="{C3380CC4-5D6E-409C-BE32-E72D297353CC}">
              <c16:uniqueId val="{00000000-1432-4E32-B0AB-6AC47B7977F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1252.71</c:v>
                </c:pt>
              </c:numCache>
            </c:numRef>
          </c:val>
          <c:smooth val="0"/>
          <c:extLst>
            <c:ext xmlns:c16="http://schemas.microsoft.com/office/drawing/2014/chart" uri="{C3380CC4-5D6E-409C-BE32-E72D297353CC}">
              <c16:uniqueId val="{00000001-1432-4E32-B0AB-6AC47B7977F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c:v>
                </c:pt>
                <c:pt idx="1">
                  <c:v>100</c:v>
                </c:pt>
                <c:pt idx="2">
                  <c:v>99.51</c:v>
                </c:pt>
                <c:pt idx="3">
                  <c:v>78.52</c:v>
                </c:pt>
                <c:pt idx="4">
                  <c:v>77.27</c:v>
                </c:pt>
              </c:numCache>
            </c:numRef>
          </c:val>
          <c:extLst>
            <c:ext xmlns:c16="http://schemas.microsoft.com/office/drawing/2014/chart" uri="{C3380CC4-5D6E-409C-BE32-E72D297353CC}">
              <c16:uniqueId val="{00000000-27EF-4E42-802C-364B9D23C93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87.03</c:v>
                </c:pt>
              </c:numCache>
            </c:numRef>
          </c:val>
          <c:smooth val="0"/>
          <c:extLst>
            <c:ext xmlns:c16="http://schemas.microsoft.com/office/drawing/2014/chart" uri="{C3380CC4-5D6E-409C-BE32-E72D297353CC}">
              <c16:uniqueId val="{00000001-27EF-4E42-802C-364B9D23C93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118.84</c:v>
                </c:pt>
                <c:pt idx="1">
                  <c:v>119.05</c:v>
                </c:pt>
                <c:pt idx="2">
                  <c:v>122.23</c:v>
                </c:pt>
                <c:pt idx="3">
                  <c:v>152.68</c:v>
                </c:pt>
                <c:pt idx="4">
                  <c:v>155.22999999999999</c:v>
                </c:pt>
              </c:numCache>
            </c:numRef>
          </c:val>
          <c:extLst>
            <c:ext xmlns:c16="http://schemas.microsoft.com/office/drawing/2014/chart" uri="{C3380CC4-5D6E-409C-BE32-E72D297353CC}">
              <c16:uniqueId val="{00000000-567E-44E3-A568-28E67F31FBC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177.02</c:v>
                </c:pt>
              </c:numCache>
            </c:numRef>
          </c:val>
          <c:smooth val="0"/>
          <c:extLst>
            <c:ext xmlns:c16="http://schemas.microsoft.com/office/drawing/2014/chart" uri="{C3380CC4-5D6E-409C-BE32-E72D297353CC}">
              <c16:uniqueId val="{00000001-567E-44E3-A568-28E67F31FBC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我孫子市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D1</v>
      </c>
      <c r="X8" s="71"/>
      <c r="Y8" s="71"/>
      <c r="Z8" s="71"/>
      <c r="AA8" s="71"/>
      <c r="AB8" s="71"/>
      <c r="AC8" s="71"/>
      <c r="AD8" s="72" t="str">
        <f>データ!$M$6</f>
        <v>非設置</v>
      </c>
      <c r="AE8" s="72"/>
      <c r="AF8" s="72"/>
      <c r="AG8" s="72"/>
      <c r="AH8" s="72"/>
      <c r="AI8" s="72"/>
      <c r="AJ8" s="72"/>
      <c r="AK8" s="3"/>
      <c r="AL8" s="68">
        <f>データ!S6</f>
        <v>132216</v>
      </c>
      <c r="AM8" s="68"/>
      <c r="AN8" s="68"/>
      <c r="AO8" s="68"/>
      <c r="AP8" s="68"/>
      <c r="AQ8" s="68"/>
      <c r="AR8" s="68"/>
      <c r="AS8" s="68"/>
      <c r="AT8" s="67">
        <f>データ!T6</f>
        <v>43.15</v>
      </c>
      <c r="AU8" s="67"/>
      <c r="AV8" s="67"/>
      <c r="AW8" s="67"/>
      <c r="AX8" s="67"/>
      <c r="AY8" s="67"/>
      <c r="AZ8" s="67"/>
      <c r="BA8" s="67"/>
      <c r="BB8" s="67">
        <f>データ!U6</f>
        <v>3064.1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0.35</v>
      </c>
      <c r="Q10" s="67"/>
      <c r="R10" s="67"/>
      <c r="S10" s="67"/>
      <c r="T10" s="67"/>
      <c r="U10" s="67"/>
      <c r="V10" s="67"/>
      <c r="W10" s="67">
        <f>データ!Q6</f>
        <v>78.69</v>
      </c>
      <c r="X10" s="67"/>
      <c r="Y10" s="67"/>
      <c r="Z10" s="67"/>
      <c r="AA10" s="67"/>
      <c r="AB10" s="67"/>
      <c r="AC10" s="67"/>
      <c r="AD10" s="68">
        <f>データ!R6</f>
        <v>2138</v>
      </c>
      <c r="AE10" s="68"/>
      <c r="AF10" s="68"/>
      <c r="AG10" s="68"/>
      <c r="AH10" s="68"/>
      <c r="AI10" s="68"/>
      <c r="AJ10" s="68"/>
      <c r="AK10" s="2"/>
      <c r="AL10" s="68">
        <f>データ!V6</f>
        <v>462</v>
      </c>
      <c r="AM10" s="68"/>
      <c r="AN10" s="68"/>
      <c r="AO10" s="68"/>
      <c r="AP10" s="68"/>
      <c r="AQ10" s="68"/>
      <c r="AR10" s="68"/>
      <c r="AS10" s="68"/>
      <c r="AT10" s="67">
        <f>データ!W6</f>
        <v>0.14000000000000001</v>
      </c>
      <c r="AU10" s="67"/>
      <c r="AV10" s="67"/>
      <c r="AW10" s="67"/>
      <c r="AX10" s="67"/>
      <c r="AY10" s="67"/>
      <c r="AZ10" s="67"/>
      <c r="BA10" s="67"/>
      <c r="BB10" s="67">
        <f>データ!X6</f>
        <v>3300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f8sIS5wGo+s+NPLFcUr/3gHP/0j1U07QdcIZTYku1ZiDnIUiwxezNQ1do0WV2AhWvc4ZzRH01bs7fn9TVhz/wg==" saltValue="P5eF/DKI8MPRqk2UgALG9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122220</v>
      </c>
      <c r="D6" s="33">
        <f t="shared" si="3"/>
        <v>47</v>
      </c>
      <c r="E6" s="33">
        <f t="shared" si="3"/>
        <v>17</v>
      </c>
      <c r="F6" s="33">
        <f t="shared" si="3"/>
        <v>4</v>
      </c>
      <c r="G6" s="33">
        <f t="shared" si="3"/>
        <v>0</v>
      </c>
      <c r="H6" s="33" t="str">
        <f t="shared" si="3"/>
        <v>千葉県　我孫子市</v>
      </c>
      <c r="I6" s="33" t="str">
        <f t="shared" si="3"/>
        <v>法非適用</v>
      </c>
      <c r="J6" s="33" t="str">
        <f t="shared" si="3"/>
        <v>下水道事業</v>
      </c>
      <c r="K6" s="33" t="str">
        <f t="shared" si="3"/>
        <v>特定環境保全公共下水道</v>
      </c>
      <c r="L6" s="33" t="str">
        <f t="shared" si="3"/>
        <v>D1</v>
      </c>
      <c r="M6" s="33" t="str">
        <f t="shared" si="3"/>
        <v>非設置</v>
      </c>
      <c r="N6" s="34" t="str">
        <f t="shared" si="3"/>
        <v>-</v>
      </c>
      <c r="O6" s="34" t="str">
        <f t="shared" si="3"/>
        <v>該当数値なし</v>
      </c>
      <c r="P6" s="34">
        <f t="shared" si="3"/>
        <v>0.35</v>
      </c>
      <c r="Q6" s="34">
        <f t="shared" si="3"/>
        <v>78.69</v>
      </c>
      <c r="R6" s="34">
        <f t="shared" si="3"/>
        <v>2138</v>
      </c>
      <c r="S6" s="34">
        <f t="shared" si="3"/>
        <v>132216</v>
      </c>
      <c r="T6" s="34">
        <f t="shared" si="3"/>
        <v>43.15</v>
      </c>
      <c r="U6" s="34">
        <f t="shared" si="3"/>
        <v>3064.1</v>
      </c>
      <c r="V6" s="34">
        <f t="shared" si="3"/>
        <v>462</v>
      </c>
      <c r="W6" s="34">
        <f t="shared" si="3"/>
        <v>0.14000000000000001</v>
      </c>
      <c r="X6" s="34">
        <f t="shared" si="3"/>
        <v>3300</v>
      </c>
      <c r="Y6" s="35">
        <f>IF(Y7="",NA(),Y7)</f>
        <v>64.069999999999993</v>
      </c>
      <c r="Z6" s="35">
        <f t="shared" ref="Z6:AH6" si="4">IF(Z7="",NA(),Z7)</f>
        <v>60.13</v>
      </c>
      <c r="AA6" s="35">
        <f t="shared" si="4"/>
        <v>60.71</v>
      </c>
      <c r="AB6" s="35">
        <f t="shared" si="4"/>
        <v>60.3</v>
      </c>
      <c r="AC6" s="35">
        <f t="shared" si="4"/>
        <v>64.38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684.07</v>
      </c>
      <c r="BG6" s="35">
        <f t="shared" ref="BG6:BO6" si="7">IF(BG7="",NA(),BG7)</f>
        <v>571.35</v>
      </c>
      <c r="BH6" s="35">
        <f t="shared" si="7"/>
        <v>550.78</v>
      </c>
      <c r="BI6" s="35">
        <f t="shared" si="7"/>
        <v>512.73</v>
      </c>
      <c r="BJ6" s="35">
        <f t="shared" si="7"/>
        <v>687.21</v>
      </c>
      <c r="BK6" s="35">
        <f t="shared" si="7"/>
        <v>1436</v>
      </c>
      <c r="BL6" s="35">
        <f t="shared" si="7"/>
        <v>1434.89</v>
      </c>
      <c r="BM6" s="35">
        <f t="shared" si="7"/>
        <v>1298.9100000000001</v>
      </c>
      <c r="BN6" s="35">
        <f t="shared" si="7"/>
        <v>1243.71</v>
      </c>
      <c r="BO6" s="35">
        <f t="shared" si="7"/>
        <v>1252.71</v>
      </c>
      <c r="BP6" s="34" t="str">
        <f>IF(BP7="","",IF(BP7="-","【-】","【"&amp;SUBSTITUTE(TEXT(BP7,"#,##0.00"),"-","△")&amp;"】"))</f>
        <v>【1,209.40】</v>
      </c>
      <c r="BQ6" s="35">
        <f>IF(BQ7="",NA(),BQ7)</f>
        <v>100</v>
      </c>
      <c r="BR6" s="35">
        <f t="shared" ref="BR6:BZ6" si="8">IF(BR7="",NA(),BR7)</f>
        <v>100</v>
      </c>
      <c r="BS6" s="35">
        <f t="shared" si="8"/>
        <v>99.51</v>
      </c>
      <c r="BT6" s="35">
        <f t="shared" si="8"/>
        <v>78.52</v>
      </c>
      <c r="BU6" s="35">
        <f t="shared" si="8"/>
        <v>77.27</v>
      </c>
      <c r="BV6" s="35">
        <f t="shared" si="8"/>
        <v>66.56</v>
      </c>
      <c r="BW6" s="35">
        <f t="shared" si="8"/>
        <v>66.22</v>
      </c>
      <c r="BX6" s="35">
        <f t="shared" si="8"/>
        <v>69.87</v>
      </c>
      <c r="BY6" s="35">
        <f t="shared" si="8"/>
        <v>74.3</v>
      </c>
      <c r="BZ6" s="35">
        <f t="shared" si="8"/>
        <v>87.03</v>
      </c>
      <c r="CA6" s="34" t="str">
        <f>IF(CA7="","",IF(CA7="-","【-】","【"&amp;SUBSTITUTE(TEXT(CA7,"#,##0.00"),"-","△")&amp;"】"))</f>
        <v>【74.48】</v>
      </c>
      <c r="CB6" s="35">
        <f>IF(CB7="",NA(),CB7)</f>
        <v>118.84</v>
      </c>
      <c r="CC6" s="35">
        <f t="shared" ref="CC6:CK6" si="9">IF(CC7="",NA(),CC7)</f>
        <v>119.05</v>
      </c>
      <c r="CD6" s="35">
        <f t="shared" si="9"/>
        <v>122.23</v>
      </c>
      <c r="CE6" s="35">
        <f t="shared" si="9"/>
        <v>152.68</v>
      </c>
      <c r="CF6" s="35">
        <f t="shared" si="9"/>
        <v>155.22999999999999</v>
      </c>
      <c r="CG6" s="35">
        <f t="shared" si="9"/>
        <v>244.29</v>
      </c>
      <c r="CH6" s="35">
        <f t="shared" si="9"/>
        <v>246.72</v>
      </c>
      <c r="CI6" s="35">
        <f t="shared" si="9"/>
        <v>234.96</v>
      </c>
      <c r="CJ6" s="35">
        <f t="shared" si="9"/>
        <v>221.81</v>
      </c>
      <c r="CK6" s="35">
        <f t="shared" si="9"/>
        <v>177.02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46.17</v>
      </c>
      <c r="CW6" s="34" t="str">
        <f>IF(CW7="","",IF(CW7="-","【-】","【"&amp;SUBSTITUTE(TEXT(CW7,"#,##0.00"),"-","△")&amp;"】"))</f>
        <v>【42.82】</v>
      </c>
      <c r="CX6" s="35">
        <f>IF(CX7="",NA(),CX7)</f>
        <v>81.760000000000005</v>
      </c>
      <c r="CY6" s="35">
        <f t="shared" ref="CY6:DG6" si="11">IF(CY7="",NA(),CY7)</f>
        <v>85.74</v>
      </c>
      <c r="CZ6" s="35">
        <f t="shared" si="11"/>
        <v>86.11</v>
      </c>
      <c r="DA6" s="35">
        <f t="shared" si="11"/>
        <v>86.6</v>
      </c>
      <c r="DB6" s="35">
        <f t="shared" si="11"/>
        <v>86.36</v>
      </c>
      <c r="DC6" s="35">
        <f t="shared" si="11"/>
        <v>82.35</v>
      </c>
      <c r="DD6" s="35">
        <f t="shared" si="11"/>
        <v>82.9</v>
      </c>
      <c r="DE6" s="35">
        <f t="shared" si="11"/>
        <v>83.5</v>
      </c>
      <c r="DF6" s="35">
        <f t="shared" si="11"/>
        <v>83.06</v>
      </c>
      <c r="DG6" s="35">
        <f t="shared" si="11"/>
        <v>87.84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0.06</v>
      </c>
      <c r="EO6" s="34" t="str">
        <f>IF(EO7="","",IF(EO7="-","【-】","【"&amp;SUBSTITUTE(TEXT(EO7,"#,##0.00"),"-","△")&amp;"】"))</f>
        <v>【0.12】</v>
      </c>
    </row>
    <row r="7" spans="1:145" s="36" customFormat="1" x14ac:dyDescent="0.15">
      <c r="A7" s="28"/>
      <c r="B7" s="37">
        <v>2018</v>
      </c>
      <c r="C7" s="37">
        <v>122220</v>
      </c>
      <c r="D7" s="37">
        <v>47</v>
      </c>
      <c r="E7" s="37">
        <v>17</v>
      </c>
      <c r="F7" s="37">
        <v>4</v>
      </c>
      <c r="G7" s="37">
        <v>0</v>
      </c>
      <c r="H7" s="37" t="s">
        <v>97</v>
      </c>
      <c r="I7" s="37" t="s">
        <v>98</v>
      </c>
      <c r="J7" s="37" t="s">
        <v>99</v>
      </c>
      <c r="K7" s="37" t="s">
        <v>100</v>
      </c>
      <c r="L7" s="37" t="s">
        <v>101</v>
      </c>
      <c r="M7" s="37" t="s">
        <v>102</v>
      </c>
      <c r="N7" s="38" t="s">
        <v>103</v>
      </c>
      <c r="O7" s="38" t="s">
        <v>104</v>
      </c>
      <c r="P7" s="38">
        <v>0.35</v>
      </c>
      <c r="Q7" s="38">
        <v>78.69</v>
      </c>
      <c r="R7" s="38">
        <v>2138</v>
      </c>
      <c r="S7" s="38">
        <v>132216</v>
      </c>
      <c r="T7" s="38">
        <v>43.15</v>
      </c>
      <c r="U7" s="38">
        <v>3064.1</v>
      </c>
      <c r="V7" s="38">
        <v>462</v>
      </c>
      <c r="W7" s="38">
        <v>0.14000000000000001</v>
      </c>
      <c r="X7" s="38">
        <v>3300</v>
      </c>
      <c r="Y7" s="38">
        <v>64.069999999999993</v>
      </c>
      <c r="Z7" s="38">
        <v>60.13</v>
      </c>
      <c r="AA7" s="38">
        <v>60.71</v>
      </c>
      <c r="AB7" s="38">
        <v>60.3</v>
      </c>
      <c r="AC7" s="38">
        <v>64.38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684.07</v>
      </c>
      <c r="BG7" s="38">
        <v>571.35</v>
      </c>
      <c r="BH7" s="38">
        <v>550.78</v>
      </c>
      <c r="BI7" s="38">
        <v>512.73</v>
      </c>
      <c r="BJ7" s="38">
        <v>687.21</v>
      </c>
      <c r="BK7" s="38">
        <v>1436</v>
      </c>
      <c r="BL7" s="38">
        <v>1434.89</v>
      </c>
      <c r="BM7" s="38">
        <v>1298.9100000000001</v>
      </c>
      <c r="BN7" s="38">
        <v>1243.71</v>
      </c>
      <c r="BO7" s="38">
        <v>1252.71</v>
      </c>
      <c r="BP7" s="38">
        <v>1209.4000000000001</v>
      </c>
      <c r="BQ7" s="38">
        <v>100</v>
      </c>
      <c r="BR7" s="38">
        <v>100</v>
      </c>
      <c r="BS7" s="38">
        <v>99.51</v>
      </c>
      <c r="BT7" s="38">
        <v>78.52</v>
      </c>
      <c r="BU7" s="38">
        <v>77.27</v>
      </c>
      <c r="BV7" s="38">
        <v>66.56</v>
      </c>
      <c r="BW7" s="38">
        <v>66.22</v>
      </c>
      <c r="BX7" s="38">
        <v>69.87</v>
      </c>
      <c r="BY7" s="38">
        <v>74.3</v>
      </c>
      <c r="BZ7" s="38">
        <v>87.03</v>
      </c>
      <c r="CA7" s="38">
        <v>74.48</v>
      </c>
      <c r="CB7" s="38">
        <v>118.84</v>
      </c>
      <c r="CC7" s="38">
        <v>119.05</v>
      </c>
      <c r="CD7" s="38">
        <v>122.23</v>
      </c>
      <c r="CE7" s="38">
        <v>152.68</v>
      </c>
      <c r="CF7" s="38">
        <v>155.22999999999999</v>
      </c>
      <c r="CG7" s="38">
        <v>244.29</v>
      </c>
      <c r="CH7" s="38">
        <v>246.72</v>
      </c>
      <c r="CI7" s="38">
        <v>234.96</v>
      </c>
      <c r="CJ7" s="38">
        <v>221.81</v>
      </c>
      <c r="CK7" s="38">
        <v>177.02</v>
      </c>
      <c r="CL7" s="38">
        <v>219.46</v>
      </c>
      <c r="CM7" s="38" t="s">
        <v>103</v>
      </c>
      <c r="CN7" s="38" t="s">
        <v>103</v>
      </c>
      <c r="CO7" s="38" t="s">
        <v>103</v>
      </c>
      <c r="CP7" s="38" t="s">
        <v>103</v>
      </c>
      <c r="CQ7" s="38" t="s">
        <v>103</v>
      </c>
      <c r="CR7" s="38">
        <v>43.58</v>
      </c>
      <c r="CS7" s="38">
        <v>41.35</v>
      </c>
      <c r="CT7" s="38">
        <v>42.9</v>
      </c>
      <c r="CU7" s="38">
        <v>43.36</v>
      </c>
      <c r="CV7" s="38">
        <v>46.17</v>
      </c>
      <c r="CW7" s="38">
        <v>42.82</v>
      </c>
      <c r="CX7" s="38">
        <v>81.760000000000005</v>
      </c>
      <c r="CY7" s="38">
        <v>85.74</v>
      </c>
      <c r="CZ7" s="38">
        <v>86.11</v>
      </c>
      <c r="DA7" s="38">
        <v>86.6</v>
      </c>
      <c r="DB7" s="38">
        <v>86.36</v>
      </c>
      <c r="DC7" s="38">
        <v>82.35</v>
      </c>
      <c r="DD7" s="38">
        <v>82.9</v>
      </c>
      <c r="DE7" s="38">
        <v>83.5</v>
      </c>
      <c r="DF7" s="38">
        <v>83.06</v>
      </c>
      <c r="DG7" s="38">
        <v>87.84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0.06</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2020-01-22T00:17:25Z</cp:lastPrinted>
  <dcterms:created xsi:type="dcterms:W3CDTF">2019-12-05T05:11:32Z</dcterms:created>
  <dcterms:modified xsi:type="dcterms:W3CDTF">2020-02-18T08:07:49Z</dcterms:modified>
  <cp:category/>
</cp:coreProperties>
</file>