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6 経営比較分析表\20200109_１月の定例照会\03団体⇒県\140駐車場\"/>
    </mc:Choice>
  </mc:AlternateContent>
  <workbookProtection workbookAlgorithmName="SHA-512" workbookHashValue="Qb4qFMyglGocKQnhFBl40e5gj0TdUJRdr4KBgh/5Y0MvoS79Y0I5y8l/Jfb3t93ipZqQfCti2Uy5EYVcIM65vQ==" workbookSaltValue="ZV6L/6itjbSVoDZrPNeV+w==" workbookSpinCount="100000" lockStructure="1"/>
  <bookViews>
    <workbookView xWindow="930" yWindow="0" windowWidth="20490" windowHeight="753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IT76" i="4"/>
  <c r="CS51" i="4"/>
  <c r="HJ30" i="4"/>
  <c r="CS30" i="4"/>
  <c r="MA51" i="4"/>
  <c r="C11" i="5"/>
  <c r="D11" i="5"/>
  <c r="E11" i="5"/>
  <c r="B11" i="5"/>
  <c r="BZ30" i="4" l="1"/>
  <c r="BK76" i="4"/>
  <c r="LH51" i="4"/>
  <c r="LT76" i="4"/>
  <c r="GQ51" i="4"/>
  <c r="LH30" i="4"/>
  <c r="IE76" i="4"/>
  <c r="BZ51" i="4"/>
  <c r="GQ30" i="4"/>
  <c r="BG30" i="4"/>
  <c r="AV76" i="4"/>
  <c r="KO51" i="4"/>
  <c r="LE76" i="4"/>
  <c r="FX51" i="4"/>
  <c r="KO30" i="4"/>
  <c r="HP76" i="4"/>
  <c r="BG51" i="4"/>
  <c r="FX30" i="4"/>
  <c r="HA76" i="4"/>
  <c r="AN51" i="4"/>
  <c r="FE30" i="4"/>
  <c r="AN30" i="4"/>
  <c r="AG76" i="4"/>
  <c r="JV51" i="4"/>
  <c r="KP76" i="4"/>
  <c r="FE51" i="4"/>
  <c r="JV30" i="4"/>
  <c r="JC51" i="4"/>
  <c r="KA76" i="4"/>
  <c r="EL51" i="4"/>
  <c r="JC30" i="4"/>
  <c r="GL76" i="4"/>
  <c r="U51" i="4"/>
  <c r="EL30" i="4"/>
  <c r="R76" i="4"/>
  <c r="U30" i="4"/>
</calcChain>
</file>

<file path=xl/sharedStrings.xml><?xml version="1.0" encoding="utf-8"?>
<sst xmlns="http://schemas.openxmlformats.org/spreadsheetml/2006/main" count="278" uniqueCount="145">
  <si>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</si>
  <si>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</si>
  <si>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</si>
  <si>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</si>
  <si>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</si>
  <si>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</si>
  <si>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</si>
  <si>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</si>
  <si>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</si>
  <si>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</si>
  <si>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</si>
  <si>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</si>
  <si>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</si>
  <si>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</si>
  <si>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</si>
  <si>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</si>
  <si>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</si>
  <si>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</si>
  <si>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</si>
  <si>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</si>
  <si>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</si>
  <si>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</si>
  <si>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</si>
  <si>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</si>
  <si>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</si>
  <si>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</si>
  <si>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</si>
  <si>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</si>
  <si>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</si>
  <si>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</si>
  <si>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</si>
  <si>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</si>
  <si>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</si>
  <si>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</si>
  <si>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</si>
  <si>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</si>
  <si>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</si>
  <si>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</si>
  <si>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</si>
  <si>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</si>
  <si>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</si>
  <si>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</si>
  <si>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</si>
  <si>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</si>
  <si>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</si>
  <si>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</si>
  <si>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</si>
  <si>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</si>
  <si>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</si>
  <si>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</si>
  <si>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</si>
  <si>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</si>
  <si>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</si>
  <si>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</si>
  <si>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</si>
  <si>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</si>
  <si>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</si>
  <si>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</si>
  <si>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</si>
  <si>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</si>
  <si>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</si>
  <si>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</si>
  <si>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</si>
  <si>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</si>
  <si>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</si>
  <si>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</si>
  <si>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</si>
  <si>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</si>
  <si>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</si>
  <si>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</si>
  <si>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</si>
  <si>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</si>
  <si>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</si>
  <si>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</si>
  <si>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</si>
  <si>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</si>
  <si>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</si>
  <si>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</si>
  <si>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</si>
  <si>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</si>
  <si>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</si>
  <si>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</si>
  <si>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</si>
  <si>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</si>
  <si>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</si>
  <si>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</si>
  <si>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</si>
  <si>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</si>
  <si>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</si>
  <si>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</si>
  <si>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</si>
  <si>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</si>
  <si>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</si>
  <si>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</si>
  <si>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</si>
  <si>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</si>
  <si>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</si>
  <si>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</si>
  <si>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</si>
  <si>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</si>
  <si>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</si>
  <si>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</si>
  <si>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当該値(N-4)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</si>
  <si>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</si>
  <si>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</si>
  <si>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</si>
  <si>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</si>
  <si>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</si>
  <si>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</si>
  <si>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</si>
  <si>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当該値(N-3)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</si>
  <si>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</si>
  <si>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</si>
  <si>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</si>
  <si>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</si>
  <si>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当該値(N-3)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</si>
  <si>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</si>
  <si>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</si>
  <si>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</si>
  <si>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</si>
  <si>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</si>
  <si>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</si>
  <si>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</si>
  <si>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千葉県　君津市</t>
  </si>
  <si>
    <t>坂田駐車場</t>
  </si>
  <si>
    <t>法非適用</t>
  </si>
  <si>
    <t>駐車場整備事業</t>
  </si>
  <si>
    <t>-</t>
  </si>
  <si>
    <t>Ａ３Ｂ１</t>
  </si>
  <si>
    <t>非設置</t>
  </si>
  <si>
    <t>該当数値なし</t>
  </si>
  <si>
    <t>都市計画駐車場</t>
  </si>
  <si>
    <t>広場式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</si>
  <si>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</si>
  <si>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</si>
  <si>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</si>
  <si>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</si>
  <si>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</si>
  <si>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</si>
  <si>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</si>
  <si>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</si>
  <si>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収益的収支比率が１００％以上となっているため、単年度黒字が続いている。
他会計補助金額も０円となっており、駐車台数一台当たりの他会計補助金額も０円となっている。
売上高GOP比率は、７４％となっており、平均値である３３．２％を上回っているため、収益に対する利益の割合も高い。
また、EBITDAも２１,９００千円となっており、平均値の８，０２４千円を上回っているため、収益性が高い施設となっている。</t>
    <rPh sb="0" eb="2">
      <t>シュウエキ</t>
    </rPh>
    <rPh sb="2" eb="3">
      <t>テキ</t>
    </rPh>
    <rPh sb="3" eb="5">
      <t>シュウシ</t>
    </rPh>
    <rPh sb="5" eb="7">
      <t>ヒリツ</t>
    </rPh>
    <rPh sb="12" eb="14">
      <t>イジョウ</t>
    </rPh>
    <rPh sb="23" eb="26">
      <t>タンネンド</t>
    </rPh>
    <rPh sb="26" eb="28">
      <t>クロジ</t>
    </rPh>
    <rPh sb="29" eb="30">
      <t>ツヅ</t>
    </rPh>
    <rPh sb="36" eb="37">
      <t>ホカ</t>
    </rPh>
    <rPh sb="37" eb="39">
      <t>カイケイ</t>
    </rPh>
    <rPh sb="39" eb="42">
      <t>ホジョキン</t>
    </rPh>
    <rPh sb="42" eb="43">
      <t>ガク</t>
    </rPh>
    <rPh sb="45" eb="46">
      <t>エン</t>
    </rPh>
    <rPh sb="53" eb="55">
      <t>チュウシャ</t>
    </rPh>
    <rPh sb="55" eb="57">
      <t>ダイスウ</t>
    </rPh>
    <rPh sb="57" eb="59">
      <t>１ダイ</t>
    </rPh>
    <rPh sb="59" eb="60">
      <t>ア</t>
    </rPh>
    <rPh sb="63" eb="64">
      <t>ホカ</t>
    </rPh>
    <rPh sb="64" eb="66">
      <t>カイケイ</t>
    </rPh>
    <rPh sb="66" eb="69">
      <t>ホジョキン</t>
    </rPh>
    <rPh sb="69" eb="70">
      <t>ガク</t>
    </rPh>
    <rPh sb="72" eb="73">
      <t>エン</t>
    </rPh>
    <rPh sb="81" eb="83">
      <t>ウリアゲ</t>
    </rPh>
    <rPh sb="83" eb="84">
      <t>ダカ</t>
    </rPh>
    <rPh sb="87" eb="89">
      <t>ヒリツ</t>
    </rPh>
    <rPh sb="101" eb="104">
      <t>ヘイキンチ</t>
    </rPh>
    <rPh sb="113" eb="115">
      <t>ウワマワ</t>
    </rPh>
    <rPh sb="122" eb="124">
      <t>シュウエキ</t>
    </rPh>
    <rPh sb="125" eb="126">
      <t>タイ</t>
    </rPh>
    <rPh sb="128" eb="130">
      <t>リエキ</t>
    </rPh>
    <rPh sb="131" eb="133">
      <t>ワリアイ</t>
    </rPh>
    <rPh sb="134" eb="135">
      <t>タカ</t>
    </rPh>
    <rPh sb="154" eb="156">
      <t>センエン</t>
    </rPh>
    <rPh sb="163" eb="166">
      <t>ヘイキンチ</t>
    </rPh>
    <rPh sb="172" eb="174">
      <t>センエン</t>
    </rPh>
    <rPh sb="175" eb="177">
      <t>ウワマワ</t>
    </rPh>
    <rPh sb="184" eb="187">
      <t>シュウエキセイ</t>
    </rPh>
    <rPh sb="188" eb="189">
      <t>タカ</t>
    </rPh>
    <rPh sb="190" eb="192">
      <t>シセツ</t>
    </rPh>
    <phoneticPr fontId="5"/>
  </si>
  <si>
    <t>稼働率は８９．２％と平均値の２７７．２％を下回っている。この理由としては、平均駐車時間が７５６分となっており、１台が長時間駐車を行う当該施設の特徴のためと考えられる。</t>
    <rPh sb="0" eb="2">
      <t>カドウ</t>
    </rPh>
    <rPh sb="2" eb="3">
      <t>リツ</t>
    </rPh>
    <rPh sb="10" eb="13">
      <t>ヘイキンチ</t>
    </rPh>
    <rPh sb="21" eb="23">
      <t>シタマワ</t>
    </rPh>
    <rPh sb="30" eb="32">
      <t>リユウ</t>
    </rPh>
    <rPh sb="37" eb="39">
      <t>ヘイキン</t>
    </rPh>
    <rPh sb="39" eb="41">
      <t>チュウシャ</t>
    </rPh>
    <rPh sb="41" eb="43">
      <t>ジカン</t>
    </rPh>
    <rPh sb="47" eb="48">
      <t>フン</t>
    </rPh>
    <rPh sb="56" eb="57">
      <t>ダイ</t>
    </rPh>
    <rPh sb="58" eb="61">
      <t>チョウジカン</t>
    </rPh>
    <rPh sb="61" eb="63">
      <t>チュウシャ</t>
    </rPh>
    <rPh sb="64" eb="65">
      <t>オコナ</t>
    </rPh>
    <rPh sb="66" eb="68">
      <t>トウガイ</t>
    </rPh>
    <rPh sb="68" eb="70">
      <t>シセツ</t>
    </rPh>
    <rPh sb="71" eb="73">
      <t>トクチョウ</t>
    </rPh>
    <rPh sb="77" eb="78">
      <t>カンガ</t>
    </rPh>
    <phoneticPr fontId="5"/>
  </si>
  <si>
    <t>利用の状況については平均値より低いが、稼働率が低いというわけではなく、収益等の状況からみても、例年黒字が続いている収益性の高い施設となっている。</t>
    <rPh sb="0" eb="2">
      <t>リヨウ</t>
    </rPh>
    <rPh sb="3" eb="5">
      <t>ジョウキョウ</t>
    </rPh>
    <rPh sb="10" eb="13">
      <t>ヘイキンチ</t>
    </rPh>
    <rPh sb="15" eb="16">
      <t>ヒク</t>
    </rPh>
    <rPh sb="19" eb="21">
      <t>カドウ</t>
    </rPh>
    <rPh sb="21" eb="22">
      <t>リツ</t>
    </rPh>
    <rPh sb="23" eb="24">
      <t>ヒク</t>
    </rPh>
    <rPh sb="35" eb="38">
      <t>シュウエキナド</t>
    </rPh>
    <rPh sb="39" eb="41">
      <t>ジョウキョウ</t>
    </rPh>
    <rPh sb="47" eb="49">
      <t>レイネン</t>
    </rPh>
    <rPh sb="49" eb="51">
      <t>クロジ</t>
    </rPh>
    <rPh sb="52" eb="53">
      <t>ツヅ</t>
    </rPh>
    <rPh sb="57" eb="60">
      <t>シュウエキセイ</t>
    </rPh>
    <rPh sb="61" eb="62">
      <t>タカ</t>
    </rPh>
    <rPh sb="63" eb="65">
      <t>シセツ</t>
    </rPh>
    <phoneticPr fontId="5"/>
  </si>
  <si>
    <t>企業債残高がないため、企業債残高対料金収入比率は０％となっている。</t>
    <rPh sb="0" eb="2">
      <t>キギョウ</t>
    </rPh>
    <rPh sb="2" eb="3">
      <t>サイ</t>
    </rPh>
    <rPh sb="3" eb="5">
      <t>ザンダカ</t>
    </rPh>
    <rPh sb="11" eb="13">
      <t>キギョウ</t>
    </rPh>
    <rPh sb="13" eb="14">
      <t>サイ</t>
    </rPh>
    <rPh sb="14" eb="16">
      <t>ザンダカ</t>
    </rPh>
    <rPh sb="16" eb="17">
      <t>タイ</t>
    </rPh>
    <rPh sb="17" eb="19">
      <t>リョウキン</t>
    </rPh>
    <rPh sb="19" eb="21">
      <t>シュウニュウ</t>
    </rPh>
    <rPh sb="21" eb="23">
      <t>ヒリツ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</si>
</sst>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335</c:v>
                </c:pt>
                <c:pt idx="1">
                  <c:v>398</c:v>
                </c:pt>
                <c:pt idx="2">
                  <c:v>429</c:v>
                </c:pt>
                <c:pt idx="3">
                  <c:v>381.9</c:v>
                </c:pt>
                <c:pt idx="4">
                  <c:v>384.5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D-475F-A3DD-FE2ECF141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385.5</c:v>
                </c:pt>
                <c:pt idx="1">
                  <c:v>419.4</c:v>
                </c:pt>
                <c:pt idx="2">
                  <c:v>371</c:v>
                </c:pt>
                <c:pt idx="3">
                  <c:v>509.2</c:v>
                </c:pt>
                <c:pt idx="4">
                  <c:v>449.1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D-475F-A3DD-FE2ECF141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1D-46DD-BA05-0B403FFDE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78.400000000000006</c:v>
                </c:pt>
                <c:pt idx="1">
                  <c:v>70.5</c:v>
                </c:pt>
                <c:pt idx="2">
                  <c:v>59.2</c:v>
                </c:pt>
                <c:pt idx="3">
                  <c:v>62.4</c:v>
                </c:pt>
                <c:pt idx="4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D-46DD-BA05-0B403FFDE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4E0-439E-84AB-968261930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0-439E-84AB-968261930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499-4649-8EA3-3201FA472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9-4649-8EA3-3201FA472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A-4C18-97BE-FFF9DB037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3.5</c:v>
                </c:pt>
                <c:pt idx="1">
                  <c:v>3.2</c:v>
                </c:pt>
                <c:pt idx="2">
                  <c:v>2.9</c:v>
                </c:pt>
                <c:pt idx="3">
                  <c:v>6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A-4C18-97BE-FFF9DB037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3E-468A-ABBC-22695E107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23</c:v>
                </c:pt>
                <c:pt idx="1">
                  <c:v>22</c:v>
                </c:pt>
                <c:pt idx="2">
                  <c:v>16</c:v>
                </c:pt>
                <c:pt idx="3">
                  <c:v>21</c:v>
                </c:pt>
                <c:pt idx="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E-468A-ABBC-22695E107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84.4</c:v>
                </c:pt>
                <c:pt idx="1">
                  <c:v>89.2</c:v>
                </c:pt>
                <c:pt idx="2">
                  <c:v>93.2</c:v>
                </c:pt>
                <c:pt idx="3">
                  <c:v>88.8</c:v>
                </c:pt>
                <c:pt idx="4">
                  <c:v>89.2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7-45FC-A7EA-C58E943D2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252.8</c:v>
                </c:pt>
                <c:pt idx="1">
                  <c:v>269</c:v>
                </c:pt>
                <c:pt idx="2">
                  <c:v>276.60000000000002</c:v>
                </c:pt>
                <c:pt idx="3">
                  <c:v>274.8</c:v>
                </c:pt>
                <c:pt idx="4">
                  <c:v>277.2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7-45FC-A7EA-C58E943D2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70.099999999999994</c:v>
                </c:pt>
                <c:pt idx="1">
                  <c:v>74.900000000000006</c:v>
                </c:pt>
                <c:pt idx="2">
                  <c:v>76.7</c:v>
                </c:pt>
                <c:pt idx="3">
                  <c:v>73.8</c:v>
                </c:pt>
                <c:pt idx="4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A-462F-9194-3A85F46DF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40.700000000000003</c:v>
                </c:pt>
                <c:pt idx="1">
                  <c:v>38.200000000000003</c:v>
                </c:pt>
                <c:pt idx="2">
                  <c:v>34.6</c:v>
                </c:pt>
                <c:pt idx="3">
                  <c:v>37.6</c:v>
                </c:pt>
                <c:pt idx="4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A-462F-9194-3A85F46DF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20427</c:v>
                </c:pt>
                <c:pt idx="1">
                  <c:v>23747</c:v>
                </c:pt>
                <c:pt idx="2">
                  <c:v>25748</c:v>
                </c:pt>
                <c:pt idx="3">
                  <c:v>21526</c:v>
                </c:pt>
                <c:pt idx="4">
                  <c:v>21900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1E-4165-AD92-892FB62C6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7496</c:v>
                </c:pt>
                <c:pt idx="1">
                  <c:v>6967</c:v>
                </c:pt>
                <c:pt idx="2">
                  <c:v>7138</c:v>
                </c:pt>
                <c:pt idx="3">
                  <c:v>8131</c:v>
                </c:pt>
                <c:pt idx="4">
                  <c:v>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E-4165-AD92-892FB62C6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5" zoomScaleNormal="85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千葉県君津市　坂田駐車場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駅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7429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131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40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250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100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代行制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141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41640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42005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42370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42736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43101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41640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42005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42370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42736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43101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41640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42005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42370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42736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43101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335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398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429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381.9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384.5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84.4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89.2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93.2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88.8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89.2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385.5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419.4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371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509.2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449.1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3.5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3.2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2.9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6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3.8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252.8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269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276.60000000000002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274.8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277.2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144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142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41640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42005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42370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42736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43101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41640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42005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42370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42736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43101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41640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42005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42370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42736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43101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70.099999999999994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74.900000000000006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76.7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73.8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74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20427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23747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25748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21526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21900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23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22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16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21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17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40.700000000000003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38.200000000000003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34.6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37.6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33.200000000000003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7496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6967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7138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8131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8024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143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289742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>
        <f>データ!$B$11</f>
        <v>41640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42005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42370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42736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43101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7964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>
        <f>データ!$B$11</f>
        <v>41640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42005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42370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42736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43101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>
        <f>データ!$B$11</f>
        <v>41640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42005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42370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42736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43101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78.400000000000006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70.5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59.2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62.4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82.7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AnPrXP3AU9xW3XCDLV9/kmHFucclpgP+4FisQf8xHfkMtPBPOJZL90VftTlkIlerI21x/FMaD1wXS0TPB4G28A==" saltValue="YPt6uRoRArKPl+m6fIviXw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37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90</v>
      </c>
      <c r="AL5" s="59" t="s">
        <v>91</v>
      </c>
      <c r="AM5" s="59" t="s">
        <v>92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100</v>
      </c>
      <c r="AW5" s="59" t="s">
        <v>101</v>
      </c>
      <c r="AX5" s="59" t="s">
        <v>92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102</v>
      </c>
      <c r="BG5" s="59" t="s">
        <v>90</v>
      </c>
      <c r="BH5" s="59" t="s">
        <v>91</v>
      </c>
      <c r="BI5" s="59" t="s">
        <v>103</v>
      </c>
      <c r="BJ5" s="59" t="s">
        <v>104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105</v>
      </c>
      <c r="BR5" s="59" t="s">
        <v>106</v>
      </c>
      <c r="BS5" s="59" t="s">
        <v>101</v>
      </c>
      <c r="BT5" s="59" t="s">
        <v>107</v>
      </c>
      <c r="BU5" s="59" t="s">
        <v>108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90</v>
      </c>
      <c r="CD5" s="59" t="s">
        <v>109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110</v>
      </c>
      <c r="CQ5" s="59" t="s">
        <v>91</v>
      </c>
      <c r="CR5" s="59" t="s">
        <v>92</v>
      </c>
      <c r="CS5" s="59" t="s">
        <v>111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112</v>
      </c>
      <c r="DB5" s="59" t="s">
        <v>113</v>
      </c>
      <c r="DC5" s="59" t="s">
        <v>114</v>
      </c>
      <c r="DD5" s="59" t="s">
        <v>108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102</v>
      </c>
      <c r="DL5" s="59" t="s">
        <v>115</v>
      </c>
      <c r="DM5" s="59" t="s">
        <v>116</v>
      </c>
      <c r="DN5" s="59" t="s">
        <v>103</v>
      </c>
      <c r="DO5" s="59" t="s">
        <v>117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118</v>
      </c>
      <c r="B6" s="60">
        <f>B8</f>
        <v>2018</v>
      </c>
      <c r="C6" s="60">
        <f t="shared" ref="C6:X6" si="1">C8</f>
        <v>122254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千葉県君津市</v>
      </c>
      <c r="I6" s="60" t="str">
        <f t="shared" si="1"/>
        <v>坂田駐車場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都市計画駐車場</v>
      </c>
      <c r="Q6" s="62" t="str">
        <f t="shared" si="1"/>
        <v>広場式</v>
      </c>
      <c r="R6" s="63">
        <f t="shared" si="1"/>
        <v>40</v>
      </c>
      <c r="S6" s="62" t="str">
        <f t="shared" si="1"/>
        <v>駅</v>
      </c>
      <c r="T6" s="62" t="str">
        <f t="shared" si="1"/>
        <v>無</v>
      </c>
      <c r="U6" s="63">
        <f t="shared" si="1"/>
        <v>7429</v>
      </c>
      <c r="V6" s="63">
        <f t="shared" si="1"/>
        <v>250</v>
      </c>
      <c r="W6" s="63">
        <f t="shared" si="1"/>
        <v>100</v>
      </c>
      <c r="X6" s="62" t="str">
        <f t="shared" si="1"/>
        <v>代行制</v>
      </c>
      <c r="Y6" s="64">
        <f>IF(Y8="-",NA(),Y8)</f>
        <v>335</v>
      </c>
      <c r="Z6" s="64">
        <f t="shared" ref="Z6:AH6" si="2">IF(Z8="-",NA(),Z8)</f>
        <v>398</v>
      </c>
      <c r="AA6" s="64">
        <f t="shared" si="2"/>
        <v>429</v>
      </c>
      <c r="AB6" s="64">
        <f t="shared" si="2"/>
        <v>381.9</v>
      </c>
      <c r="AC6" s="64">
        <f t="shared" si="2"/>
        <v>384.5</v>
      </c>
      <c r="AD6" s="64">
        <f t="shared" si="2"/>
        <v>385.5</v>
      </c>
      <c r="AE6" s="64">
        <f t="shared" si="2"/>
        <v>419.4</v>
      </c>
      <c r="AF6" s="64">
        <f t="shared" si="2"/>
        <v>371</v>
      </c>
      <c r="AG6" s="64">
        <f t="shared" si="2"/>
        <v>509.2</v>
      </c>
      <c r="AH6" s="64">
        <f t="shared" si="2"/>
        <v>449.1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3.5</v>
      </c>
      <c r="AP6" s="64">
        <f t="shared" si="3"/>
        <v>3.2</v>
      </c>
      <c r="AQ6" s="64">
        <f t="shared" si="3"/>
        <v>2.9</v>
      </c>
      <c r="AR6" s="64">
        <f t="shared" si="3"/>
        <v>6</v>
      </c>
      <c r="AS6" s="64">
        <f t="shared" si="3"/>
        <v>3.8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23</v>
      </c>
      <c r="BA6" s="65">
        <f t="shared" si="4"/>
        <v>22</v>
      </c>
      <c r="BB6" s="65">
        <f t="shared" si="4"/>
        <v>16</v>
      </c>
      <c r="BC6" s="65">
        <f t="shared" si="4"/>
        <v>21</v>
      </c>
      <c r="BD6" s="65">
        <f t="shared" si="4"/>
        <v>17</v>
      </c>
      <c r="BE6" s="63" t="str">
        <f>IF(BE8="-","",IF(BE8="-","【-】","【"&amp;SUBSTITUTE(TEXT(BE8,"#,##0"),"-","△")&amp;"】"))</f>
        <v>【30】</v>
      </c>
      <c r="BF6" s="64">
        <f>IF(BF8="-",NA(),BF8)</f>
        <v>70.099999999999994</v>
      </c>
      <c r="BG6" s="64">
        <f t="shared" ref="BG6:BO6" si="5">IF(BG8="-",NA(),BG8)</f>
        <v>74.900000000000006</v>
      </c>
      <c r="BH6" s="64">
        <f t="shared" si="5"/>
        <v>76.7</v>
      </c>
      <c r="BI6" s="64">
        <f t="shared" si="5"/>
        <v>73.8</v>
      </c>
      <c r="BJ6" s="64">
        <f t="shared" si="5"/>
        <v>74</v>
      </c>
      <c r="BK6" s="64">
        <f t="shared" si="5"/>
        <v>40.700000000000003</v>
      </c>
      <c r="BL6" s="64">
        <f t="shared" si="5"/>
        <v>38.200000000000003</v>
      </c>
      <c r="BM6" s="64">
        <f t="shared" si="5"/>
        <v>34.6</v>
      </c>
      <c r="BN6" s="64">
        <f t="shared" si="5"/>
        <v>37.6</v>
      </c>
      <c r="BO6" s="64">
        <f t="shared" si="5"/>
        <v>33.200000000000003</v>
      </c>
      <c r="BP6" s="61" t="str">
        <f>IF(BP8="-","",IF(BP8="-","【-】","【"&amp;SUBSTITUTE(TEXT(BP8,"#,##0.0"),"-","△")&amp;"】"))</f>
        <v>【26.3】</v>
      </c>
      <c r="BQ6" s="65">
        <f>IF(BQ8="-",NA(),BQ8)</f>
        <v>20427</v>
      </c>
      <c r="BR6" s="65">
        <f t="shared" ref="BR6:BZ6" si="6">IF(BR8="-",NA(),BR8)</f>
        <v>23747</v>
      </c>
      <c r="BS6" s="65">
        <f t="shared" si="6"/>
        <v>25748</v>
      </c>
      <c r="BT6" s="65">
        <f t="shared" si="6"/>
        <v>21526</v>
      </c>
      <c r="BU6" s="65">
        <f t="shared" si="6"/>
        <v>21900</v>
      </c>
      <c r="BV6" s="65">
        <f t="shared" si="6"/>
        <v>7496</v>
      </c>
      <c r="BW6" s="65">
        <f t="shared" si="6"/>
        <v>6967</v>
      </c>
      <c r="BX6" s="65">
        <f t="shared" si="6"/>
        <v>7138</v>
      </c>
      <c r="BY6" s="65">
        <f t="shared" si="6"/>
        <v>8131</v>
      </c>
      <c r="BZ6" s="65">
        <f t="shared" si="6"/>
        <v>8024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119</v>
      </c>
      <c r="CM6" s="63">
        <f t="shared" ref="CM6:CN6" si="7">CM8</f>
        <v>289742</v>
      </c>
      <c r="CN6" s="63">
        <f t="shared" si="7"/>
        <v>7964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119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78.400000000000006</v>
      </c>
      <c r="DF6" s="64">
        <f t="shared" si="8"/>
        <v>70.5</v>
      </c>
      <c r="DG6" s="64">
        <f t="shared" si="8"/>
        <v>59.2</v>
      </c>
      <c r="DH6" s="64">
        <f t="shared" si="8"/>
        <v>62.4</v>
      </c>
      <c r="DI6" s="64">
        <f t="shared" si="8"/>
        <v>82.7</v>
      </c>
      <c r="DJ6" s="61" t="str">
        <f>IF(DJ8="-","",IF(DJ8="-","【-】","【"&amp;SUBSTITUTE(TEXT(DJ8,"#,##0.0"),"-","△")&amp;"】"))</f>
        <v>【103.6】</v>
      </c>
      <c r="DK6" s="64">
        <f>IF(DK8="-",NA(),DK8)</f>
        <v>84.4</v>
      </c>
      <c r="DL6" s="64">
        <f t="shared" ref="DL6:DT6" si="9">IF(DL8="-",NA(),DL8)</f>
        <v>89.2</v>
      </c>
      <c r="DM6" s="64">
        <f t="shared" si="9"/>
        <v>93.2</v>
      </c>
      <c r="DN6" s="64">
        <f t="shared" si="9"/>
        <v>88.8</v>
      </c>
      <c r="DO6" s="64">
        <f t="shared" si="9"/>
        <v>89.2</v>
      </c>
      <c r="DP6" s="64">
        <f t="shared" si="9"/>
        <v>252.8</v>
      </c>
      <c r="DQ6" s="64">
        <f t="shared" si="9"/>
        <v>269</v>
      </c>
      <c r="DR6" s="64">
        <f t="shared" si="9"/>
        <v>276.60000000000002</v>
      </c>
      <c r="DS6" s="64">
        <f t="shared" si="9"/>
        <v>274.8</v>
      </c>
      <c r="DT6" s="64">
        <f t="shared" si="9"/>
        <v>277.2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120</v>
      </c>
      <c r="B7" s="60">
        <f t="shared" ref="B7:X7" si="10">B8</f>
        <v>2018</v>
      </c>
      <c r="C7" s="60">
        <f t="shared" si="10"/>
        <v>122254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千葉県　君津市</v>
      </c>
      <c r="I7" s="60" t="str">
        <f t="shared" si="10"/>
        <v>坂田駐車場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都市計画駐車場</v>
      </c>
      <c r="Q7" s="62" t="str">
        <f t="shared" si="10"/>
        <v>広場式</v>
      </c>
      <c r="R7" s="63">
        <f t="shared" si="10"/>
        <v>40</v>
      </c>
      <c r="S7" s="62" t="str">
        <f t="shared" si="10"/>
        <v>駅</v>
      </c>
      <c r="T7" s="62" t="str">
        <f t="shared" si="10"/>
        <v>無</v>
      </c>
      <c r="U7" s="63">
        <f t="shared" si="10"/>
        <v>7429</v>
      </c>
      <c r="V7" s="63">
        <f t="shared" si="10"/>
        <v>250</v>
      </c>
      <c r="W7" s="63">
        <f t="shared" si="10"/>
        <v>100</v>
      </c>
      <c r="X7" s="62" t="str">
        <f t="shared" si="10"/>
        <v>代行制</v>
      </c>
      <c r="Y7" s="64">
        <f>Y8</f>
        <v>335</v>
      </c>
      <c r="Z7" s="64">
        <f t="shared" ref="Z7:AH7" si="11">Z8</f>
        <v>398</v>
      </c>
      <c r="AA7" s="64">
        <f t="shared" si="11"/>
        <v>429</v>
      </c>
      <c r="AB7" s="64">
        <f t="shared" si="11"/>
        <v>381.9</v>
      </c>
      <c r="AC7" s="64">
        <f t="shared" si="11"/>
        <v>384.5</v>
      </c>
      <c r="AD7" s="64">
        <f t="shared" si="11"/>
        <v>385.5</v>
      </c>
      <c r="AE7" s="64">
        <f t="shared" si="11"/>
        <v>419.4</v>
      </c>
      <c r="AF7" s="64">
        <f t="shared" si="11"/>
        <v>371</v>
      </c>
      <c r="AG7" s="64">
        <f t="shared" si="11"/>
        <v>509.2</v>
      </c>
      <c r="AH7" s="64">
        <f t="shared" si="11"/>
        <v>449.1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3.5</v>
      </c>
      <c r="AP7" s="64">
        <f t="shared" si="12"/>
        <v>3.2</v>
      </c>
      <c r="AQ7" s="64">
        <f t="shared" si="12"/>
        <v>2.9</v>
      </c>
      <c r="AR7" s="64">
        <f t="shared" si="12"/>
        <v>6</v>
      </c>
      <c r="AS7" s="64">
        <f t="shared" si="12"/>
        <v>3.8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23</v>
      </c>
      <c r="BA7" s="65">
        <f t="shared" si="13"/>
        <v>22</v>
      </c>
      <c r="BB7" s="65">
        <f t="shared" si="13"/>
        <v>16</v>
      </c>
      <c r="BC7" s="65">
        <f t="shared" si="13"/>
        <v>21</v>
      </c>
      <c r="BD7" s="65">
        <f t="shared" si="13"/>
        <v>17</v>
      </c>
      <c r="BE7" s="63"/>
      <c r="BF7" s="64">
        <f>BF8</f>
        <v>70.099999999999994</v>
      </c>
      <c r="BG7" s="64">
        <f t="shared" ref="BG7:BO7" si="14">BG8</f>
        <v>74.900000000000006</v>
      </c>
      <c r="BH7" s="64">
        <f t="shared" si="14"/>
        <v>76.7</v>
      </c>
      <c r="BI7" s="64">
        <f t="shared" si="14"/>
        <v>73.8</v>
      </c>
      <c r="BJ7" s="64">
        <f t="shared" si="14"/>
        <v>74</v>
      </c>
      <c r="BK7" s="64">
        <f t="shared" si="14"/>
        <v>40.700000000000003</v>
      </c>
      <c r="BL7" s="64">
        <f t="shared" si="14"/>
        <v>38.200000000000003</v>
      </c>
      <c r="BM7" s="64">
        <f t="shared" si="14"/>
        <v>34.6</v>
      </c>
      <c r="BN7" s="64">
        <f t="shared" si="14"/>
        <v>37.6</v>
      </c>
      <c r="BO7" s="64">
        <f t="shared" si="14"/>
        <v>33.200000000000003</v>
      </c>
      <c r="BP7" s="61"/>
      <c r="BQ7" s="65">
        <f>BQ8</f>
        <v>20427</v>
      </c>
      <c r="BR7" s="65">
        <f t="shared" ref="BR7:BZ7" si="15">BR8</f>
        <v>23747</v>
      </c>
      <c r="BS7" s="65">
        <f t="shared" si="15"/>
        <v>25748</v>
      </c>
      <c r="BT7" s="65">
        <f t="shared" si="15"/>
        <v>21526</v>
      </c>
      <c r="BU7" s="65">
        <f t="shared" si="15"/>
        <v>21900</v>
      </c>
      <c r="BV7" s="65">
        <f t="shared" si="15"/>
        <v>7496</v>
      </c>
      <c r="BW7" s="65">
        <f t="shared" si="15"/>
        <v>6967</v>
      </c>
      <c r="BX7" s="65">
        <f t="shared" si="15"/>
        <v>7138</v>
      </c>
      <c r="BY7" s="65">
        <f t="shared" si="15"/>
        <v>8131</v>
      </c>
      <c r="BZ7" s="65">
        <f t="shared" si="15"/>
        <v>8024</v>
      </c>
      <c r="CA7" s="63"/>
      <c r="CB7" s="64" t="s">
        <v>121</v>
      </c>
      <c r="CC7" s="64" t="s">
        <v>121</v>
      </c>
      <c r="CD7" s="64" t="s">
        <v>121</v>
      </c>
      <c r="CE7" s="64" t="s">
        <v>121</v>
      </c>
      <c r="CF7" s="64" t="s">
        <v>121</v>
      </c>
      <c r="CG7" s="64" t="s">
        <v>121</v>
      </c>
      <c r="CH7" s="64" t="s">
        <v>121</v>
      </c>
      <c r="CI7" s="64" t="s">
        <v>121</v>
      </c>
      <c r="CJ7" s="64" t="s">
        <v>121</v>
      </c>
      <c r="CK7" s="64" t="s">
        <v>122</v>
      </c>
      <c r="CL7" s="61"/>
      <c r="CM7" s="63">
        <f>CM8</f>
        <v>289742</v>
      </c>
      <c r="CN7" s="63">
        <f>CN8</f>
        <v>7964</v>
      </c>
      <c r="CO7" s="64" t="s">
        <v>121</v>
      </c>
      <c r="CP7" s="64" t="s">
        <v>121</v>
      </c>
      <c r="CQ7" s="64" t="s">
        <v>121</v>
      </c>
      <c r="CR7" s="64" t="s">
        <v>121</v>
      </c>
      <c r="CS7" s="64" t="s">
        <v>121</v>
      </c>
      <c r="CT7" s="64" t="s">
        <v>121</v>
      </c>
      <c r="CU7" s="64" t="s">
        <v>121</v>
      </c>
      <c r="CV7" s="64" t="s">
        <v>121</v>
      </c>
      <c r="CW7" s="64" t="s">
        <v>121</v>
      </c>
      <c r="CX7" s="64" t="s">
        <v>119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78.400000000000006</v>
      </c>
      <c r="DF7" s="64">
        <f t="shared" si="16"/>
        <v>70.5</v>
      </c>
      <c r="DG7" s="64">
        <f t="shared" si="16"/>
        <v>59.2</v>
      </c>
      <c r="DH7" s="64">
        <f t="shared" si="16"/>
        <v>62.4</v>
      </c>
      <c r="DI7" s="64">
        <f t="shared" si="16"/>
        <v>82.7</v>
      </c>
      <c r="DJ7" s="61"/>
      <c r="DK7" s="64">
        <f>DK8</f>
        <v>84.4</v>
      </c>
      <c r="DL7" s="64">
        <f t="shared" ref="DL7:DT7" si="17">DL8</f>
        <v>89.2</v>
      </c>
      <c r="DM7" s="64">
        <f t="shared" si="17"/>
        <v>93.2</v>
      </c>
      <c r="DN7" s="64">
        <f t="shared" si="17"/>
        <v>88.8</v>
      </c>
      <c r="DO7" s="64">
        <f t="shared" si="17"/>
        <v>89.2</v>
      </c>
      <c r="DP7" s="64">
        <f t="shared" si="17"/>
        <v>252.8</v>
      </c>
      <c r="DQ7" s="64">
        <f t="shared" si="17"/>
        <v>269</v>
      </c>
      <c r="DR7" s="64">
        <f t="shared" si="17"/>
        <v>276.60000000000002</v>
      </c>
      <c r="DS7" s="64">
        <f t="shared" si="17"/>
        <v>274.8</v>
      </c>
      <c r="DT7" s="64">
        <f t="shared" si="17"/>
        <v>277.2</v>
      </c>
      <c r="DU7" s="61"/>
    </row>
    <row r="8" spans="1:125" s="66" customFormat="1" x14ac:dyDescent="0.15">
      <c r="A8" s="49"/>
      <c r="B8" s="67">
        <v>2018</v>
      </c>
      <c r="C8" s="67">
        <v>122254</v>
      </c>
      <c r="D8" s="67">
        <v>47</v>
      </c>
      <c r="E8" s="67">
        <v>14</v>
      </c>
      <c r="F8" s="67">
        <v>0</v>
      </c>
      <c r="G8" s="67">
        <v>1</v>
      </c>
      <c r="H8" s="67" t="s">
        <v>123</v>
      </c>
      <c r="I8" s="67" t="s">
        <v>124</v>
      </c>
      <c r="J8" s="67" t="s">
        <v>125</v>
      </c>
      <c r="K8" s="67" t="s">
        <v>126</v>
      </c>
      <c r="L8" s="67" t="s">
        <v>127</v>
      </c>
      <c r="M8" s="67" t="s">
        <v>128</v>
      </c>
      <c r="N8" s="67" t="s">
        <v>129</v>
      </c>
      <c r="O8" s="68" t="s">
        <v>130</v>
      </c>
      <c r="P8" s="69" t="s">
        <v>131</v>
      </c>
      <c r="Q8" s="69" t="s">
        <v>132</v>
      </c>
      <c r="R8" s="70">
        <v>40</v>
      </c>
      <c r="S8" s="69" t="s">
        <v>133</v>
      </c>
      <c r="T8" s="69" t="s">
        <v>134</v>
      </c>
      <c r="U8" s="70">
        <v>7429</v>
      </c>
      <c r="V8" s="70">
        <v>250</v>
      </c>
      <c r="W8" s="70">
        <v>100</v>
      </c>
      <c r="X8" s="69" t="s">
        <v>135</v>
      </c>
      <c r="Y8" s="71">
        <v>335</v>
      </c>
      <c r="Z8" s="71">
        <v>398</v>
      </c>
      <c r="AA8" s="71">
        <v>429</v>
      </c>
      <c r="AB8" s="71">
        <v>381.9</v>
      </c>
      <c r="AC8" s="71">
        <v>384.5</v>
      </c>
      <c r="AD8" s="71">
        <v>385.5</v>
      </c>
      <c r="AE8" s="71">
        <v>419.4</v>
      </c>
      <c r="AF8" s="71">
        <v>371</v>
      </c>
      <c r="AG8" s="71">
        <v>509.2</v>
      </c>
      <c r="AH8" s="71">
        <v>449.1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3.5</v>
      </c>
      <c r="AP8" s="71">
        <v>3.2</v>
      </c>
      <c r="AQ8" s="71">
        <v>2.9</v>
      </c>
      <c r="AR8" s="71">
        <v>6</v>
      </c>
      <c r="AS8" s="71">
        <v>3.8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23</v>
      </c>
      <c r="BA8" s="72">
        <v>22</v>
      </c>
      <c r="BB8" s="72">
        <v>16</v>
      </c>
      <c r="BC8" s="72">
        <v>21</v>
      </c>
      <c r="BD8" s="72">
        <v>17</v>
      </c>
      <c r="BE8" s="72">
        <v>30</v>
      </c>
      <c r="BF8" s="71">
        <v>70.099999999999994</v>
      </c>
      <c r="BG8" s="71">
        <v>74.900000000000006</v>
      </c>
      <c r="BH8" s="71">
        <v>76.7</v>
      </c>
      <c r="BI8" s="71">
        <v>73.8</v>
      </c>
      <c r="BJ8" s="71">
        <v>74</v>
      </c>
      <c r="BK8" s="71">
        <v>40.700000000000003</v>
      </c>
      <c r="BL8" s="71">
        <v>38.200000000000003</v>
      </c>
      <c r="BM8" s="71">
        <v>34.6</v>
      </c>
      <c r="BN8" s="71">
        <v>37.6</v>
      </c>
      <c r="BO8" s="71">
        <v>33.200000000000003</v>
      </c>
      <c r="BP8" s="68">
        <v>26.3</v>
      </c>
      <c r="BQ8" s="72">
        <v>20427</v>
      </c>
      <c r="BR8" s="72">
        <v>23747</v>
      </c>
      <c r="BS8" s="72">
        <v>25748</v>
      </c>
      <c r="BT8" s="73">
        <v>21526</v>
      </c>
      <c r="BU8" s="73">
        <v>21900</v>
      </c>
      <c r="BV8" s="72">
        <v>7496</v>
      </c>
      <c r="BW8" s="72">
        <v>6967</v>
      </c>
      <c r="BX8" s="72">
        <v>7138</v>
      </c>
      <c r="BY8" s="72">
        <v>8131</v>
      </c>
      <c r="BZ8" s="72">
        <v>8024</v>
      </c>
      <c r="CA8" s="70">
        <v>16102</v>
      </c>
      <c r="CB8" s="71" t="s">
        <v>127</v>
      </c>
      <c r="CC8" s="71" t="s">
        <v>127</v>
      </c>
      <c r="CD8" s="71" t="s">
        <v>127</v>
      </c>
      <c r="CE8" s="71" t="s">
        <v>127</v>
      </c>
      <c r="CF8" s="71" t="s">
        <v>127</v>
      </c>
      <c r="CG8" s="71" t="s">
        <v>127</v>
      </c>
      <c r="CH8" s="71" t="s">
        <v>127</v>
      </c>
      <c r="CI8" s="71" t="s">
        <v>127</v>
      </c>
      <c r="CJ8" s="71" t="s">
        <v>127</v>
      </c>
      <c r="CK8" s="71" t="s">
        <v>127</v>
      </c>
      <c r="CL8" s="68" t="s">
        <v>127</v>
      </c>
      <c r="CM8" s="70">
        <v>289742</v>
      </c>
      <c r="CN8" s="70">
        <v>7964</v>
      </c>
      <c r="CO8" s="71" t="s">
        <v>127</v>
      </c>
      <c r="CP8" s="71" t="s">
        <v>127</v>
      </c>
      <c r="CQ8" s="71" t="s">
        <v>127</v>
      </c>
      <c r="CR8" s="71" t="s">
        <v>127</v>
      </c>
      <c r="CS8" s="71" t="s">
        <v>127</v>
      </c>
      <c r="CT8" s="71" t="s">
        <v>127</v>
      </c>
      <c r="CU8" s="71" t="s">
        <v>127</v>
      </c>
      <c r="CV8" s="71" t="s">
        <v>127</v>
      </c>
      <c r="CW8" s="71" t="s">
        <v>127</v>
      </c>
      <c r="CX8" s="71" t="s">
        <v>127</v>
      </c>
      <c r="CY8" s="68" t="s">
        <v>127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78.400000000000006</v>
      </c>
      <c r="DF8" s="71">
        <v>70.5</v>
      </c>
      <c r="DG8" s="71">
        <v>59.2</v>
      </c>
      <c r="DH8" s="71">
        <v>62.4</v>
      </c>
      <c r="DI8" s="71">
        <v>82.7</v>
      </c>
      <c r="DJ8" s="68">
        <v>103.6</v>
      </c>
      <c r="DK8" s="71">
        <v>84.4</v>
      </c>
      <c r="DL8" s="71">
        <v>89.2</v>
      </c>
      <c r="DM8" s="71">
        <v>93.2</v>
      </c>
      <c r="DN8" s="71">
        <v>88.8</v>
      </c>
      <c r="DO8" s="71">
        <v>89.2</v>
      </c>
      <c r="DP8" s="71">
        <v>252.8</v>
      </c>
      <c r="DQ8" s="71">
        <v>269</v>
      </c>
      <c r="DR8" s="71">
        <v>276.60000000000002</v>
      </c>
      <c r="DS8" s="71">
        <v>274.8</v>
      </c>
      <c r="DT8" s="71">
        <v>277.2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136</v>
      </c>
      <c r="C10" s="78" t="s">
        <v>137</v>
      </c>
      <c r="D10" s="78" t="s">
        <v>138</v>
      </c>
      <c r="E10" s="78" t="s">
        <v>139</v>
      </c>
      <c r="F10" s="78" t="s">
        <v>140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千葉県</cp:lastModifiedBy>
  <dcterms:created xsi:type="dcterms:W3CDTF">2019-12-05T07:21:12Z</dcterms:created>
  <dcterms:modified xsi:type="dcterms:W3CDTF">2020-02-18T09:23:08Z</dcterms:modified>
  <cp:category/>
</cp:coreProperties>
</file>